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https://d.docs.live.net/8c316a4d5fbf13c6/Documents/"/>
    </mc:Choice>
  </mc:AlternateContent>
  <xr:revisionPtr revIDLastSave="301" documentId="13_ncr:1_{83E162FA-9215-4DB9-A13D-5FF59E451DCA}" xr6:coauthVersionLast="47" xr6:coauthVersionMax="47" xr10:uidLastSave="{D796E1C8-7F1F-4CFA-9B4F-7CB404939B85}"/>
  <bookViews>
    <workbookView xWindow="-108" yWindow="-108" windowWidth="30936" windowHeight="18816" tabRatio="499" xr2:uid="{69723D9F-0E43-4143-9271-37B31EE29503}"/>
  </bookViews>
  <sheets>
    <sheet name="Master" sheetId="1" r:id="rId1"/>
    <sheet name="Kitchen Kettle" sheetId="2" r:id="rId2"/>
    <sheet name="Archive" sheetId="3" r:id="rId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 i="3" l="1"/>
  <c r="G2" i="3"/>
  <c r="I2" i="3" s="1"/>
  <c r="K2" i="3"/>
  <c r="L2" i="3"/>
  <c r="M2" i="3"/>
  <c r="W2" i="3"/>
  <c r="X2" i="3" s="1"/>
  <c r="Y2" i="3"/>
  <c r="Z2" i="3"/>
  <c r="AB2" i="3"/>
  <c r="AC2" i="3"/>
  <c r="AI2" i="3" s="1"/>
  <c r="AE2" i="3"/>
  <c r="AF2" i="3"/>
  <c r="AH2" i="3"/>
  <c r="AL2" i="3"/>
  <c r="E3" i="3"/>
  <c r="AB3" i="3" s="1"/>
  <c r="AH3" i="3" s="1"/>
  <c r="G3" i="3"/>
  <c r="I3" i="3" s="1"/>
  <c r="M3" i="3"/>
  <c r="W3" i="3"/>
  <c r="X3" i="3" s="1"/>
  <c r="AC3" i="3"/>
  <c r="AI3" i="3" s="1"/>
  <c r="AE3" i="3"/>
  <c r="AF3" i="3"/>
  <c r="AL3" i="3"/>
  <c r="E533" i="1"/>
  <c r="M533" i="1" s="1"/>
  <c r="G533" i="1"/>
  <c r="I533" i="1" s="1"/>
  <c r="Z533" i="1"/>
  <c r="AB533" i="1"/>
  <c r="AH533" i="1" s="1"/>
  <c r="AC533" i="1"/>
  <c r="AI533" i="1" s="1"/>
  <c r="AL533" i="1"/>
  <c r="E267" i="1"/>
  <c r="M267" i="1" s="1"/>
  <c r="G267" i="1"/>
  <c r="I267" i="1" s="1"/>
  <c r="AC267" i="1"/>
  <c r="AI267" i="1" s="1"/>
  <c r="AL267" i="1"/>
  <c r="E258" i="1"/>
  <c r="M258" i="1" s="1"/>
  <c r="G258" i="1"/>
  <c r="I258" i="1" s="1"/>
  <c r="AC258" i="1"/>
  <c r="AI258" i="1" s="1"/>
  <c r="AL258" i="1"/>
  <c r="E255" i="1"/>
  <c r="M255" i="1" s="1"/>
  <c r="G255" i="1"/>
  <c r="I255" i="1" s="1"/>
  <c r="AC255" i="1"/>
  <c r="AI255" i="1" s="1"/>
  <c r="AL255" i="1"/>
  <c r="E253" i="1"/>
  <c r="M253" i="1" s="1"/>
  <c r="G253" i="1"/>
  <c r="I253" i="1" s="1"/>
  <c r="AC253" i="1"/>
  <c r="AI253" i="1" s="1"/>
  <c r="AL253" i="1"/>
  <c r="E190" i="1"/>
  <c r="M190" i="1" s="1"/>
  <c r="G190" i="1"/>
  <c r="J190" i="1" s="1"/>
  <c r="AF190" i="1" s="1"/>
  <c r="AE190" i="1" s="1"/>
  <c r="AC190" i="1"/>
  <c r="AI190" i="1" s="1"/>
  <c r="AL190" i="1"/>
  <c r="E148" i="1"/>
  <c r="M148" i="1" s="1"/>
  <c r="G148" i="1"/>
  <c r="J148" i="1" s="1"/>
  <c r="AF148" i="1" s="1"/>
  <c r="AE148" i="1" s="1"/>
  <c r="AC148" i="1"/>
  <c r="AI148" i="1" s="1"/>
  <c r="AL148" i="1"/>
  <c r="E610" i="1"/>
  <c r="M610" i="1" s="1"/>
  <c r="G610" i="1"/>
  <c r="J610" i="1" s="1"/>
  <c r="AF610" i="1" s="1"/>
  <c r="AE610" i="1" s="1"/>
  <c r="AC610" i="1"/>
  <c r="AI610" i="1" s="1"/>
  <c r="AL610" i="1"/>
  <c r="E256" i="1"/>
  <c r="M256" i="1" s="1"/>
  <c r="G256" i="1"/>
  <c r="I256" i="1" s="1"/>
  <c r="AC256" i="1"/>
  <c r="AI256" i="1" s="1"/>
  <c r="AL256" i="1"/>
  <c r="E134" i="1"/>
  <c r="M134" i="1" s="1"/>
  <c r="G134" i="1"/>
  <c r="I134" i="1" s="1"/>
  <c r="AC134" i="1"/>
  <c r="AI134" i="1" s="1"/>
  <c r="AL134" i="1"/>
  <c r="E120" i="1"/>
  <c r="M120" i="1" s="1"/>
  <c r="G120" i="1"/>
  <c r="I120" i="1" s="1"/>
  <c r="AC120" i="1"/>
  <c r="AI120" i="1" s="1"/>
  <c r="AL120" i="1"/>
  <c r="E240" i="1"/>
  <c r="M240" i="1" s="1"/>
  <c r="G240" i="1"/>
  <c r="J240" i="1" s="1"/>
  <c r="AF240" i="1" s="1"/>
  <c r="AE240" i="1" s="1"/>
  <c r="AC240" i="1"/>
  <c r="AI240" i="1" s="1"/>
  <c r="AL240" i="1"/>
  <c r="E238" i="1"/>
  <c r="M238" i="1" s="1"/>
  <c r="G238" i="1"/>
  <c r="I238" i="1" s="1"/>
  <c r="AC238" i="1"/>
  <c r="AI238" i="1" s="1"/>
  <c r="AL238" i="1"/>
  <c r="E39" i="1"/>
  <c r="M39" i="1" s="1"/>
  <c r="G39" i="1"/>
  <c r="I39" i="1" s="1"/>
  <c r="AC39" i="1"/>
  <c r="AI39" i="1" s="1"/>
  <c r="AL39" i="1"/>
  <c r="E299" i="1"/>
  <c r="M299" i="1" s="1"/>
  <c r="G299" i="1"/>
  <c r="I299" i="1" s="1"/>
  <c r="AC299" i="1"/>
  <c r="AI299" i="1" s="1"/>
  <c r="AL299" i="1"/>
  <c r="E584" i="1"/>
  <c r="M584" i="1" s="1"/>
  <c r="G584" i="1"/>
  <c r="I584" i="1" s="1"/>
  <c r="AC584" i="1"/>
  <c r="AI584" i="1" s="1"/>
  <c r="AL584" i="1"/>
  <c r="E549" i="1"/>
  <c r="M549" i="1" s="1"/>
  <c r="G549" i="1"/>
  <c r="I549" i="1" s="1"/>
  <c r="AC549" i="1"/>
  <c r="AI549" i="1" s="1"/>
  <c r="AL549" i="1"/>
  <c r="E528" i="1"/>
  <c r="M528" i="1" s="1"/>
  <c r="G528" i="1"/>
  <c r="I528" i="1" s="1"/>
  <c r="AC528" i="1"/>
  <c r="AI528" i="1" s="1"/>
  <c r="AL528" i="1"/>
  <c r="E424" i="1"/>
  <c r="M424" i="1" s="1"/>
  <c r="G424" i="1"/>
  <c r="I424" i="1" s="1"/>
  <c r="AC424" i="1"/>
  <c r="AI424" i="1" s="1"/>
  <c r="AL424" i="1"/>
  <c r="E381" i="1"/>
  <c r="M381" i="1" s="1"/>
  <c r="G381" i="1"/>
  <c r="I381" i="1" s="1"/>
  <c r="AC381" i="1"/>
  <c r="AI381" i="1" s="1"/>
  <c r="AL381" i="1"/>
  <c r="E160" i="1"/>
  <c r="M160" i="1" s="1"/>
  <c r="G160" i="1"/>
  <c r="I160" i="1" s="1"/>
  <c r="AC160" i="1"/>
  <c r="AI160" i="1" s="1"/>
  <c r="AL160" i="1"/>
  <c r="AC186" i="1"/>
  <c r="AI186" i="1" s="1"/>
  <c r="G186" i="1"/>
  <c r="Z186" i="1" s="1"/>
  <c r="E186" i="1"/>
  <c r="M186" i="1" s="1"/>
  <c r="AC185" i="1"/>
  <c r="AI185" i="1" s="1"/>
  <c r="G185" i="1"/>
  <c r="Y185" i="1" s="1"/>
  <c r="E185" i="1"/>
  <c r="M185" i="1" s="1"/>
  <c r="AL186" i="1"/>
  <c r="AL185" i="1"/>
  <c r="E184" i="1"/>
  <c r="M184" i="1" s="1"/>
  <c r="G184" i="1"/>
  <c r="W184" i="1" s="1"/>
  <c r="X184" i="1" s="1"/>
  <c r="AC184" i="1"/>
  <c r="AI184" i="1" s="1"/>
  <c r="AL184" i="1"/>
  <c r="E4" i="1"/>
  <c r="M4" i="1" s="1"/>
  <c r="G4" i="1"/>
  <c r="I4" i="1" s="1"/>
  <c r="AC4" i="1"/>
  <c r="AI4" i="1" s="1"/>
  <c r="AL4" i="1"/>
  <c r="E345" i="1"/>
  <c r="M345" i="1" s="1"/>
  <c r="G345" i="1"/>
  <c r="I345" i="1" s="1"/>
  <c r="AC345" i="1"/>
  <c r="AI345" i="1" s="1"/>
  <c r="AL345" i="1"/>
  <c r="AC227" i="1"/>
  <c r="AI227" i="1" s="1"/>
  <c r="G227" i="1"/>
  <c r="L227" i="1" s="1"/>
  <c r="E227" i="1"/>
  <c r="M227" i="1" s="1"/>
  <c r="AL227" i="1"/>
  <c r="AC557" i="1"/>
  <c r="AI557" i="1" s="1"/>
  <c r="G557" i="1"/>
  <c r="Y557" i="1" s="1"/>
  <c r="E557" i="1"/>
  <c r="M557" i="1" s="1"/>
  <c r="AL557" i="1"/>
  <c r="AC207" i="1"/>
  <c r="AI207" i="1" s="1"/>
  <c r="G207" i="1"/>
  <c r="W207" i="1" s="1"/>
  <c r="X207" i="1" s="1"/>
  <c r="E207" i="1"/>
  <c r="M207" i="1" s="1"/>
  <c r="AL207" i="1"/>
  <c r="AC263" i="1"/>
  <c r="AI263" i="1" s="1"/>
  <c r="G263" i="1"/>
  <c r="I263" i="1" s="1"/>
  <c r="E263" i="1"/>
  <c r="M263" i="1" s="1"/>
  <c r="AL263" i="1"/>
  <c r="AC79" i="1"/>
  <c r="AI79" i="1" s="1"/>
  <c r="G79" i="1"/>
  <c r="E79" i="1"/>
  <c r="M79" i="1" s="1"/>
  <c r="AL79" i="1"/>
  <c r="AC621" i="1"/>
  <c r="AI621" i="1" s="1"/>
  <c r="G621" i="1"/>
  <c r="Y621" i="1" s="1"/>
  <c r="E621" i="1"/>
  <c r="M621" i="1" s="1"/>
  <c r="AL621" i="1"/>
  <c r="AC555" i="1"/>
  <c r="AI555" i="1" s="1"/>
  <c r="G555" i="1"/>
  <c r="E555" i="1"/>
  <c r="M555" i="1" s="1"/>
  <c r="AL555" i="1"/>
  <c r="AC616" i="1"/>
  <c r="AI616" i="1" s="1"/>
  <c r="G616" i="1"/>
  <c r="Y616" i="1" s="1"/>
  <c r="E616" i="1"/>
  <c r="M616" i="1" s="1"/>
  <c r="AL616" i="1"/>
  <c r="AC556" i="1"/>
  <c r="AI556" i="1" s="1"/>
  <c r="G556" i="1"/>
  <c r="E556" i="1"/>
  <c r="M556" i="1" s="1"/>
  <c r="AL556" i="1"/>
  <c r="AC463" i="1"/>
  <c r="AI463" i="1" s="1"/>
  <c r="G463" i="1"/>
  <c r="Y463" i="1" s="1"/>
  <c r="E463" i="1"/>
  <c r="M463" i="1" s="1"/>
  <c r="AL463" i="1"/>
  <c r="AC319" i="1"/>
  <c r="AI319" i="1" s="1"/>
  <c r="G319" i="1"/>
  <c r="E319" i="1"/>
  <c r="M319" i="1" s="1"/>
  <c r="AL319" i="1"/>
  <c r="AC531" i="1"/>
  <c r="AI531" i="1" s="1"/>
  <c r="G531" i="1"/>
  <c r="I531" i="1" s="1"/>
  <c r="E531" i="1"/>
  <c r="M531" i="1" s="1"/>
  <c r="AL531" i="1"/>
  <c r="AC582" i="1"/>
  <c r="AI582" i="1" s="1"/>
  <c r="G582" i="1"/>
  <c r="L582" i="1" s="1"/>
  <c r="E582" i="1"/>
  <c r="M582" i="1" s="1"/>
  <c r="AL582" i="1"/>
  <c r="AC228" i="1"/>
  <c r="AI228" i="1" s="1"/>
  <c r="G228" i="1"/>
  <c r="Y228" i="1" s="1"/>
  <c r="E228" i="1"/>
  <c r="M228" i="1" s="1"/>
  <c r="AL228" i="1"/>
  <c r="AC411" i="1"/>
  <c r="AI411" i="1" s="1"/>
  <c r="G411" i="1"/>
  <c r="Z411" i="1" s="1"/>
  <c r="E411" i="1"/>
  <c r="M411" i="1" s="1"/>
  <c r="AL411" i="1"/>
  <c r="AC618" i="1"/>
  <c r="AI618" i="1" s="1"/>
  <c r="G618" i="1"/>
  <c r="J618" i="1" s="1"/>
  <c r="AF618" i="1" s="1"/>
  <c r="AE618" i="1" s="1"/>
  <c r="E618" i="1"/>
  <c r="M618" i="1" s="1"/>
  <c r="AL618" i="1"/>
  <c r="AC303" i="1"/>
  <c r="AI303" i="1" s="1"/>
  <c r="G303" i="1"/>
  <c r="Y303" i="1" s="1"/>
  <c r="E303" i="1"/>
  <c r="M303" i="1" s="1"/>
  <c r="AL303" i="1"/>
  <c r="AC168" i="1"/>
  <c r="AI168" i="1" s="1"/>
  <c r="G168" i="1"/>
  <c r="W168" i="1" s="1"/>
  <c r="X168" i="1" s="1"/>
  <c r="E168" i="1"/>
  <c r="M168" i="1" s="1"/>
  <c r="AL168" i="1"/>
  <c r="AC96" i="1"/>
  <c r="AI96" i="1" s="1"/>
  <c r="G96" i="1"/>
  <c r="E96" i="1"/>
  <c r="M96" i="1" s="1"/>
  <c r="AL96" i="1"/>
  <c r="AC558" i="1"/>
  <c r="AI558" i="1" s="1"/>
  <c r="G558" i="1"/>
  <c r="E558" i="1"/>
  <c r="M558" i="1" s="1"/>
  <c r="AL558" i="1"/>
  <c r="AC524" i="1"/>
  <c r="AI524" i="1" s="1"/>
  <c r="G524" i="1"/>
  <c r="E524" i="1"/>
  <c r="M524" i="1" s="1"/>
  <c r="AL524" i="1"/>
  <c r="AC460" i="1"/>
  <c r="AI460" i="1" s="1"/>
  <c r="G460" i="1"/>
  <c r="E460" i="1"/>
  <c r="M460" i="1" s="1"/>
  <c r="AL460" i="1"/>
  <c r="AC209" i="1"/>
  <c r="AI209" i="1" s="1"/>
  <c r="G209" i="1"/>
  <c r="E209" i="1"/>
  <c r="M209" i="1" s="1"/>
  <c r="AL209" i="1"/>
  <c r="AL205" i="1"/>
  <c r="AC205" i="1"/>
  <c r="AI205" i="1" s="1"/>
  <c r="G205" i="1"/>
  <c r="Z205" i="1" s="1"/>
  <c r="E205" i="1"/>
  <c r="AL513" i="1"/>
  <c r="AC513" i="1"/>
  <c r="AI513" i="1" s="1"/>
  <c r="G513" i="1"/>
  <c r="Z513" i="1" s="1"/>
  <c r="E513" i="1"/>
  <c r="AC462" i="1"/>
  <c r="AI462" i="1" s="1"/>
  <c r="G462" i="1"/>
  <c r="E462" i="1"/>
  <c r="M462" i="1" s="1"/>
  <c r="AL462" i="1"/>
  <c r="AC461" i="1"/>
  <c r="AI461" i="1" s="1"/>
  <c r="G461" i="1"/>
  <c r="E461" i="1"/>
  <c r="M461" i="1" s="1"/>
  <c r="AL461" i="1"/>
  <c r="AC69" i="1"/>
  <c r="AI69" i="1" s="1"/>
  <c r="G69" i="1"/>
  <c r="E69" i="1"/>
  <c r="M69" i="1" s="1"/>
  <c r="AL69" i="1"/>
  <c r="AC98" i="1"/>
  <c r="AI98" i="1" s="1"/>
  <c r="G98" i="1"/>
  <c r="E98" i="1"/>
  <c r="M98" i="1" s="1"/>
  <c r="AL98" i="1"/>
  <c r="AC329" i="1"/>
  <c r="AI329" i="1" s="1"/>
  <c r="G329" i="1"/>
  <c r="E329" i="1"/>
  <c r="M329" i="1" s="1"/>
  <c r="AL329" i="1"/>
  <c r="AC97" i="1"/>
  <c r="AI97" i="1" s="1"/>
  <c r="G97" i="1"/>
  <c r="I97" i="1" s="1"/>
  <c r="E97" i="1"/>
  <c r="M97" i="1" s="1"/>
  <c r="AL97" i="1"/>
  <c r="AC620" i="1"/>
  <c r="AI620" i="1" s="1"/>
  <c r="G620" i="1"/>
  <c r="E620" i="1"/>
  <c r="M620" i="1" s="1"/>
  <c r="AL620" i="1"/>
  <c r="AC619" i="1"/>
  <c r="AI619" i="1" s="1"/>
  <c r="G619" i="1"/>
  <c r="E619" i="1"/>
  <c r="M619" i="1" s="1"/>
  <c r="AL619" i="1"/>
  <c r="AC522" i="1"/>
  <c r="AI522" i="1" s="1"/>
  <c r="G522" i="1"/>
  <c r="E522" i="1"/>
  <c r="M522" i="1" s="1"/>
  <c r="AL522" i="1"/>
  <c r="AL44" i="1"/>
  <c r="AC44" i="1"/>
  <c r="AI44" i="1" s="1"/>
  <c r="G44" i="1"/>
  <c r="Z44" i="1" s="1"/>
  <c r="E44" i="1"/>
  <c r="AL92" i="1"/>
  <c r="AL149" i="1"/>
  <c r="AL59" i="1"/>
  <c r="AL115" i="1"/>
  <c r="AL412" i="1"/>
  <c r="AL146" i="1"/>
  <c r="AL63" i="1"/>
  <c r="AL591" i="1"/>
  <c r="AL422" i="1"/>
  <c r="AL600" i="1"/>
  <c r="AL35" i="1"/>
  <c r="AL550" i="1"/>
  <c r="AL532" i="1"/>
  <c r="AL540" i="1"/>
  <c r="AL410" i="1"/>
  <c r="AL378" i="1"/>
  <c r="AL350" i="1"/>
  <c r="AL325" i="1"/>
  <c r="AL320" i="1"/>
  <c r="AL304" i="1"/>
  <c r="AL188" i="1"/>
  <c r="AL559" i="1"/>
  <c r="AL172" i="1"/>
  <c r="AL493" i="1"/>
  <c r="AL470" i="1"/>
  <c r="AL90" i="1"/>
  <c r="AL583" i="1"/>
  <c r="AL231" i="1"/>
  <c r="AL334" i="1"/>
  <c r="AL613" i="1"/>
  <c r="AL514" i="1"/>
  <c r="AL321" i="1"/>
  <c r="AL182" i="1"/>
  <c r="AL135" i="1"/>
  <c r="AL254" i="1"/>
  <c r="AL375" i="1"/>
  <c r="AL158" i="1"/>
  <c r="AL257" i="1"/>
  <c r="AL395" i="1"/>
  <c r="AL131" i="1"/>
  <c r="AL159" i="1"/>
  <c r="AL496" i="1"/>
  <c r="AL102" i="1"/>
  <c r="AL481" i="1"/>
  <c r="AL387" i="1"/>
  <c r="AL101" i="1"/>
  <c r="AL374" i="1"/>
  <c r="AL314" i="1"/>
  <c r="AL593" i="1"/>
  <c r="AL51" i="1"/>
  <c r="AL570" i="1"/>
  <c r="AL569" i="1"/>
  <c r="AL226" i="1"/>
  <c r="AL313" i="1"/>
  <c r="AL311" i="1"/>
  <c r="AL331" i="1"/>
  <c r="AL282" i="1"/>
  <c r="AL529" i="1"/>
  <c r="AL162" i="1"/>
  <c r="AL459" i="1"/>
  <c r="AL271" i="1"/>
  <c r="AL43" i="1"/>
  <c r="AL525" i="1"/>
  <c r="AL203" i="1"/>
  <c r="AL336" i="1"/>
  <c r="AL310" i="1"/>
  <c r="AL38" i="1"/>
  <c r="AL318" i="1"/>
  <c r="AL324" i="1"/>
  <c r="AL397" i="1"/>
  <c r="AL124" i="1"/>
  <c r="AL594" i="1"/>
  <c r="AL414" i="1"/>
  <c r="AL415" i="1"/>
  <c r="AL341" i="1"/>
  <c r="AL497" i="1"/>
  <c r="AL477" i="1"/>
  <c r="AL478" i="1"/>
  <c r="AL34" i="1"/>
  <c r="AL416" i="1"/>
  <c r="AL417" i="1"/>
  <c r="AL307" i="1"/>
  <c r="AL429" i="1"/>
  <c r="AL405" i="1"/>
  <c r="AL448" i="1"/>
  <c r="AL75" i="1"/>
  <c r="AL317" i="1"/>
  <c r="AL458" i="1"/>
  <c r="AL32" i="1"/>
  <c r="AL181" i="1"/>
  <c r="AL119" i="1"/>
  <c r="AL270" i="1"/>
  <c r="AL379" i="1"/>
  <c r="AL428" i="1"/>
  <c r="AL200" i="1"/>
  <c r="AL100" i="1"/>
  <c r="AL480" i="1"/>
  <c r="AL376" i="1"/>
  <c r="AL223" i="1"/>
  <c r="AL235" i="1"/>
  <c r="AL71" i="1"/>
  <c r="AL52" i="1"/>
  <c r="AL116" i="1"/>
  <c r="AL343" i="1"/>
  <c r="AL8" i="1"/>
  <c r="AL490" i="1"/>
  <c r="AL426" i="1"/>
  <c r="AL575" i="1"/>
  <c r="AL568" i="1"/>
  <c r="AL300" i="1"/>
  <c r="AL127" i="1"/>
  <c r="AL262" i="1"/>
  <c r="AL273" i="1"/>
  <c r="AL526" i="1"/>
  <c r="AL527" i="1"/>
  <c r="AL29" i="1"/>
  <c r="AL628" i="1"/>
  <c r="AL16" i="1"/>
  <c r="AL501" i="1"/>
  <c r="AL579" i="1"/>
  <c r="AL502" i="1"/>
  <c r="AL14" i="1"/>
  <c r="AL112" i="1"/>
  <c r="AL37" i="1"/>
  <c r="AL315" i="1"/>
  <c r="AL58" i="1"/>
  <c r="AL427" i="1"/>
  <c r="AL259" i="1"/>
  <c r="AL156" i="1"/>
  <c r="AL348" i="1"/>
  <c r="AL347" i="1"/>
  <c r="AL512" i="1"/>
  <c r="AL425" i="1"/>
  <c r="AL566" i="1"/>
  <c r="AL151" i="1"/>
  <c r="AL167" i="1"/>
  <c r="AL292" i="1"/>
  <c r="AL121" i="1"/>
  <c r="AL30" i="1"/>
  <c r="AL141" i="1"/>
  <c r="AL246" i="1"/>
  <c r="AL245" i="1"/>
  <c r="AL261" i="1"/>
  <c r="AL183" i="1"/>
  <c r="AL587" i="1"/>
  <c r="AL530" i="1"/>
  <c r="AL565" i="1"/>
  <c r="AL6" i="1"/>
  <c r="AL22" i="1"/>
  <c r="AL361" i="1"/>
  <c r="AL360" i="1"/>
  <c r="AL18" i="1"/>
  <c r="AL173" i="1"/>
  <c r="AL437" i="1"/>
  <c r="AL125" i="1"/>
  <c r="AL210" i="1"/>
  <c r="AL232" i="1"/>
  <c r="AL457" i="1"/>
  <c r="AL590" i="1"/>
  <c r="AL567" i="1"/>
  <c r="AL485" i="1"/>
  <c r="AL431" i="1"/>
  <c r="AL366" i="1"/>
  <c r="AL152" i="1"/>
  <c r="AL372" i="1"/>
  <c r="AL284" i="1"/>
  <c r="AL269" i="1"/>
  <c r="AL241" i="1"/>
  <c r="AL242" i="1"/>
  <c r="AL239" i="1"/>
  <c r="AL541" i="1"/>
  <c r="AL129" i="1"/>
  <c r="AL123" i="1"/>
  <c r="AL19" i="1"/>
  <c r="AL7" i="1"/>
  <c r="AL25" i="1"/>
  <c r="AL479" i="1"/>
  <c r="AL193" i="1"/>
  <c r="AL471" i="1"/>
  <c r="AL55" i="1"/>
  <c r="AL169" i="1"/>
  <c r="AL194" i="1"/>
  <c r="AL370" i="1"/>
  <c r="AL64" i="1"/>
  <c r="AL612" i="1"/>
  <c r="AL363" i="1"/>
  <c r="AL367" i="1"/>
  <c r="AL89" i="1"/>
  <c r="AL33" i="1"/>
  <c r="AL464" i="1"/>
  <c r="AL486" i="1"/>
  <c r="AL385" i="1"/>
  <c r="AL206" i="1"/>
  <c r="AL177" i="1"/>
  <c r="AL176" i="1"/>
  <c r="AL144" i="1"/>
  <c r="AL155" i="1"/>
  <c r="AL140" i="1"/>
  <c r="AL434" i="1"/>
  <c r="AL298" i="1"/>
  <c r="AL447" i="1"/>
  <c r="AL402" i="1"/>
  <c r="AL383" i="1"/>
  <c r="AL409" i="1"/>
  <c r="AL449" i="1"/>
  <c r="AL113" i="1"/>
  <c r="AL278" i="1"/>
  <c r="AL164" i="1"/>
  <c r="AL118" i="1"/>
  <c r="AL581" i="1"/>
  <c r="AL130" i="1"/>
  <c r="AL505" i="1"/>
  <c r="AL469" i="1"/>
  <c r="AL432" i="1"/>
  <c r="AL393" i="1"/>
  <c r="AL40" i="1"/>
  <c r="AL498" i="1"/>
  <c r="AL548" i="1"/>
  <c r="AL166" i="1"/>
  <c r="AL111" i="1"/>
  <c r="AL91" i="1"/>
  <c r="AL507" i="1"/>
  <c r="AL362" i="1"/>
  <c r="AL287" i="1"/>
  <c r="AL86" i="1"/>
  <c r="AL41" i="1"/>
  <c r="AL286" i="1"/>
  <c r="AL150" i="1"/>
  <c r="AL534" i="1"/>
  <c r="AL333" i="1"/>
  <c r="AL281" i="1"/>
  <c r="AL132" i="1"/>
  <c r="AL357" i="1"/>
  <c r="AL603" i="1"/>
  <c r="AL435" i="1"/>
  <c r="AL419" i="1"/>
  <c r="AL306" i="1"/>
  <c r="AL108" i="1"/>
  <c r="AL94" i="1"/>
  <c r="AL93" i="1"/>
  <c r="AL26" i="1"/>
  <c r="AL441" i="1"/>
  <c r="AL492" i="1"/>
  <c r="AL553" i="1"/>
  <c r="AL399" i="1"/>
  <c r="AL49" i="1"/>
  <c r="AL72" i="1"/>
  <c r="AL423" i="1"/>
  <c r="AL605" i="1"/>
  <c r="AL592" i="1"/>
  <c r="AL418" i="1"/>
  <c r="AL3" i="1"/>
  <c r="AL606" i="1"/>
  <c r="AL316" i="1"/>
  <c r="AL53" i="1"/>
  <c r="AL15" i="1"/>
  <c r="AL446" i="1"/>
  <c r="AL589" i="1"/>
  <c r="AL400" i="1"/>
  <c r="AL326" i="1"/>
  <c r="AL312" i="1"/>
  <c r="AL154" i="1"/>
  <c r="AL99" i="1"/>
  <c r="AL81" i="1"/>
  <c r="AL9" i="1"/>
  <c r="AL494" i="1"/>
  <c r="AL523" i="1"/>
  <c r="AL126" i="1"/>
  <c r="AL214" i="1"/>
  <c r="AL394" i="1"/>
  <c r="AL128" i="1"/>
  <c r="AL107" i="1"/>
  <c r="AL31" i="1"/>
  <c r="AL204" i="1"/>
  <c r="AL157" i="1"/>
  <c r="AL212" i="1"/>
  <c r="AL110" i="1"/>
  <c r="AL27" i="1"/>
  <c r="AL10" i="1"/>
  <c r="AL358" i="1"/>
  <c r="AL83" i="1"/>
  <c r="AL359" i="1"/>
  <c r="AL48" i="1"/>
  <c r="AL136" i="1"/>
  <c r="AL401" i="1"/>
  <c r="AL430" i="1"/>
  <c r="AL521" i="1"/>
  <c r="AL572" i="1"/>
  <c r="AL585" i="1"/>
  <c r="AL143" i="1"/>
  <c r="AL24" i="1"/>
  <c r="AL50" i="1"/>
  <c r="AL305" i="1"/>
  <c r="AL309" i="1"/>
  <c r="AL322" i="1"/>
  <c r="AL323" i="1"/>
  <c r="AL332" i="1"/>
  <c r="AL439" i="1"/>
  <c r="AL451" i="1"/>
  <c r="AL563" i="1"/>
  <c r="AL607" i="1"/>
  <c r="AL623" i="1"/>
  <c r="AL624" i="1"/>
  <c r="AL421" i="1"/>
  <c r="AL380" i="1"/>
  <c r="AL280" i="1"/>
  <c r="AL230" i="1"/>
  <c r="AL105" i="1"/>
  <c r="AL21" i="1"/>
  <c r="AL104" i="1"/>
  <c r="AL103" i="1"/>
  <c r="AL586" i="1"/>
  <c r="AL438" i="1"/>
  <c r="AL250" i="1"/>
  <c r="AL106" i="1"/>
  <c r="AL161" i="1"/>
  <c r="AL249" i="1"/>
  <c r="AL377" i="1"/>
  <c r="AL224" i="1"/>
  <c r="AL11" i="1"/>
  <c r="AL174" i="1"/>
  <c r="AL272" i="1"/>
  <c r="AL396" i="1"/>
  <c r="AL386" i="1"/>
  <c r="AL290" i="1"/>
  <c r="AL302" i="1"/>
  <c r="AL122" i="1"/>
  <c r="AL260" i="1"/>
  <c r="AL354" i="1"/>
  <c r="AL178" i="1"/>
  <c r="AL208" i="1"/>
  <c r="AL614" i="1"/>
  <c r="AL54" i="1"/>
  <c r="AL440" i="1"/>
  <c r="AL500" i="1"/>
  <c r="AL364" i="1"/>
  <c r="AL588" i="1"/>
  <c r="AL546" i="1"/>
  <c r="AL404" i="1"/>
  <c r="AL468" i="1"/>
  <c r="AL279" i="1"/>
  <c r="AL503" i="1"/>
  <c r="AL84" i="1"/>
  <c r="AL515" i="1"/>
  <c r="AL495" i="1"/>
  <c r="AL28" i="1"/>
  <c r="AL199" i="1"/>
  <c r="AL552" i="1"/>
  <c r="AL277" i="1"/>
  <c r="AL373" i="1"/>
  <c r="AL561" i="1"/>
  <c r="AL66" i="1"/>
  <c r="AL70" i="1"/>
  <c r="AL201" i="1"/>
  <c r="AL346" i="1"/>
  <c r="AL601" i="1"/>
  <c r="AL82" i="1"/>
  <c r="AL398" i="1"/>
  <c r="AL142" i="1"/>
  <c r="AL352" i="1"/>
  <c r="AL491" i="1"/>
  <c r="AL95" i="1"/>
  <c r="AL180" i="1"/>
  <c r="AL42" i="1"/>
  <c r="AL504" i="1"/>
  <c r="AL252" i="1"/>
  <c r="AL625" i="1"/>
  <c r="AL580" i="1"/>
  <c r="AL288" i="1"/>
  <c r="AL342" i="1"/>
  <c r="AL551" i="1"/>
  <c r="AL222" i="1"/>
  <c r="AL114" i="1"/>
  <c r="AL543" i="1"/>
  <c r="AL516" i="1"/>
  <c r="AL536" i="1"/>
  <c r="AL61" i="1"/>
  <c r="AL622" i="1"/>
  <c r="AL382" i="1"/>
  <c r="AL170" i="1"/>
  <c r="AL291" i="1"/>
  <c r="AL596" i="1"/>
  <c r="AL571" i="1"/>
  <c r="AL615" i="1"/>
  <c r="AL629" i="1"/>
  <c r="AL547" i="1"/>
  <c r="AL23" i="1"/>
  <c r="AL251" i="1"/>
  <c r="AL595" i="1"/>
  <c r="AL544" i="1"/>
  <c r="AL265" i="1"/>
  <c r="AL510" i="1"/>
  <c r="AL489" i="1"/>
  <c r="AL445" i="1"/>
  <c r="AL65" i="1"/>
  <c r="AL87" i="1"/>
  <c r="AL328" i="1"/>
  <c r="AL499" i="1"/>
  <c r="AL488" i="1"/>
  <c r="AL444" i="1"/>
  <c r="AL47" i="1"/>
  <c r="AL554" i="1"/>
  <c r="AL88" i="1"/>
  <c r="AL80" i="1"/>
  <c r="AL60" i="1"/>
  <c r="AL327" i="1"/>
  <c r="AL283" i="1"/>
  <c r="AL274" i="1"/>
  <c r="AL192" i="1"/>
  <c r="AL165" i="1"/>
  <c r="AL344" i="1"/>
  <c r="AL511" i="1"/>
  <c r="AL384" i="1"/>
  <c r="AL542" i="1"/>
  <c r="AL36" i="1"/>
  <c r="AL17" i="1"/>
  <c r="AL443" i="1"/>
  <c r="AL234" i="1"/>
  <c r="AL275" i="1"/>
  <c r="AL338" i="1"/>
  <c r="AL295" i="1"/>
  <c r="AL294" i="1"/>
  <c r="AL266" i="1"/>
  <c r="AL198" i="1"/>
  <c r="AL518" i="1"/>
  <c r="AL139" i="1"/>
  <c r="AL244" i="1"/>
  <c r="AL221" i="1"/>
  <c r="AL77" i="1"/>
  <c r="AL487" i="1"/>
  <c r="AL597" i="1"/>
  <c r="AL351" i="1"/>
  <c r="AL138" i="1"/>
  <c r="AL598" i="1"/>
  <c r="AL475" i="1"/>
  <c r="AL408" i="1"/>
  <c r="AL564" i="1"/>
  <c r="AL545" i="1"/>
  <c r="AL539" i="1"/>
  <c r="AL519" i="1"/>
  <c r="AL467" i="1"/>
  <c r="AL577" i="1"/>
  <c r="AL20" i="1"/>
  <c r="AL413" i="1"/>
  <c r="AL388" i="1"/>
  <c r="AL508" i="1"/>
  <c r="AL301" i="1"/>
  <c r="AL604" i="1"/>
  <c r="AL436" i="1"/>
  <c r="AL68" i="1"/>
  <c r="AL85" i="1"/>
  <c r="AL237" i="1"/>
  <c r="AL482" i="1"/>
  <c r="AL420" i="1"/>
  <c r="AL45" i="1"/>
  <c r="AL248" i="1"/>
  <c r="AL476" i="1"/>
  <c r="AL117" i="1"/>
  <c r="AL433" i="1"/>
  <c r="AL355" i="1"/>
  <c r="AL472" i="1"/>
  <c r="AL335" i="1"/>
  <c r="AL627" i="1"/>
  <c r="AL509" i="1"/>
  <c r="AL474" i="1"/>
  <c r="AL297" i="1"/>
  <c r="AL137" i="1"/>
  <c r="AL576" i="1"/>
  <c r="AL538" i="1"/>
  <c r="AL466" i="1"/>
  <c r="AL456" i="1"/>
  <c r="AL454" i="1"/>
  <c r="AL407" i="1"/>
  <c r="AL391" i="1"/>
  <c r="AL365" i="1"/>
  <c r="AL340" i="1"/>
  <c r="AL247" i="1"/>
  <c r="AL218" i="1"/>
  <c r="AL78" i="1"/>
  <c r="AL195" i="1"/>
  <c r="AL369" i="1"/>
  <c r="AL356" i="1"/>
  <c r="AL153" i="1"/>
  <c r="AL46" i="1"/>
  <c r="AL599" i="1"/>
  <c r="AL349" i="1"/>
  <c r="AL617" i="1"/>
  <c r="AL574" i="1"/>
  <c r="AL484" i="1"/>
  <c r="AL390" i="1"/>
  <c r="AL368" i="1"/>
  <c r="AL308" i="1"/>
  <c r="AL268" i="1"/>
  <c r="AL213" i="1"/>
  <c r="AL453" i="1"/>
  <c r="AL233" i="1"/>
  <c r="AL187" i="1"/>
  <c r="AL13" i="1"/>
  <c r="AL56" i="1"/>
  <c r="AL602" i="1"/>
  <c r="AL450" i="1"/>
  <c r="AL392" i="1"/>
  <c r="AL147" i="1"/>
  <c r="AL109" i="1"/>
  <c r="AL609" i="1"/>
  <c r="AL608" i="1"/>
  <c r="AL611" i="1"/>
  <c r="AL276" i="1"/>
  <c r="AL12" i="1"/>
  <c r="AL74" i="1"/>
  <c r="AL73" i="1"/>
  <c r="AL289" i="1"/>
  <c r="AL520" i="1"/>
  <c r="AL225" i="1"/>
  <c r="AL163" i="1"/>
  <c r="AL465" i="1"/>
  <c r="AL67" i="1"/>
  <c r="AL296" i="1"/>
  <c r="AL264" i="1"/>
  <c r="AL517" i="1"/>
  <c r="AL196" i="1"/>
  <c r="AL202" i="1"/>
  <c r="AL5" i="1"/>
  <c r="AL175" i="1"/>
  <c r="AL191" i="1"/>
  <c r="AL371" i="1"/>
  <c r="AL626" i="1"/>
  <c r="AL293" i="1"/>
  <c r="AL578" i="1"/>
  <c r="AL389" i="1"/>
  <c r="AL455" i="1"/>
  <c r="AL403" i="1"/>
  <c r="AL483" i="1"/>
  <c r="AL473" i="1"/>
  <c r="AL339" i="1"/>
  <c r="AL236" i="1"/>
  <c r="AL220" i="1"/>
  <c r="AL353" i="1"/>
  <c r="AL535" i="1"/>
  <c r="AL189" i="1"/>
  <c r="AL216" i="1"/>
  <c r="AL197" i="1"/>
  <c r="AL215" i="1"/>
  <c r="AL243" i="1"/>
  <c r="AL406" i="1"/>
  <c r="AL211" i="1"/>
  <c r="AL560" i="1"/>
  <c r="AL573" i="1"/>
  <c r="AL537" i="1"/>
  <c r="AL452" i="1"/>
  <c r="AL337" i="1"/>
  <c r="AL217" i="1"/>
  <c r="AL219" i="1"/>
  <c r="AL76" i="1"/>
  <c r="AL442" i="1"/>
  <c r="AL562" i="1"/>
  <c r="AL330" i="1"/>
  <c r="AL285" i="1"/>
  <c r="AL506" i="1"/>
  <c r="AL229" i="1"/>
  <c r="AL57" i="1"/>
  <c r="AL171" i="1"/>
  <c r="AL179" i="1"/>
  <c r="AL145" i="1"/>
  <c r="AL62" i="1"/>
  <c r="AL133" i="1"/>
  <c r="AC4" i="3"/>
  <c r="G4" i="3"/>
  <c r="Z4" i="3" s="1"/>
  <c r="E4" i="3"/>
  <c r="AC8" i="3"/>
  <c r="G8" i="3"/>
  <c r="J8" i="3" s="1"/>
  <c r="E8" i="3"/>
  <c r="M8" i="3" s="1"/>
  <c r="AC5" i="3"/>
  <c r="G5" i="3"/>
  <c r="L5" i="3" s="1"/>
  <c r="E5" i="3"/>
  <c r="AI67" i="1"/>
  <c r="AI68" i="1"/>
  <c r="AI170" i="1"/>
  <c r="E614" i="1"/>
  <c r="M614" i="1" s="1"/>
  <c r="G614" i="1"/>
  <c r="I614" i="1" s="1"/>
  <c r="AC614" i="1"/>
  <c r="AI614" i="1" s="1"/>
  <c r="E502" i="1"/>
  <c r="M502" i="1" s="1"/>
  <c r="G502" i="1"/>
  <c r="I502" i="1" s="1"/>
  <c r="AC502" i="1"/>
  <c r="AI502" i="1" s="1"/>
  <c r="E579" i="1"/>
  <c r="M579" i="1" s="1"/>
  <c r="G579" i="1"/>
  <c r="I579" i="1" s="1"/>
  <c r="AC579" i="1"/>
  <c r="AI579" i="1" s="1"/>
  <c r="E501" i="1"/>
  <c r="M501" i="1" s="1"/>
  <c r="G501" i="1"/>
  <c r="K501" i="1" s="1"/>
  <c r="AC501" i="1"/>
  <c r="AI501" i="1" s="1"/>
  <c r="E16" i="1"/>
  <c r="M16" i="1" s="1"/>
  <c r="G16" i="1"/>
  <c r="I16" i="1" s="1"/>
  <c r="AC16" i="1"/>
  <c r="AI16" i="1" s="1"/>
  <c r="E112" i="1"/>
  <c r="M112" i="1" s="1"/>
  <c r="G112" i="1"/>
  <c r="I112" i="1" s="1"/>
  <c r="AC112" i="1"/>
  <c r="AI112" i="1" s="1"/>
  <c r="E440" i="1"/>
  <c r="M440" i="1" s="1"/>
  <c r="G440" i="1"/>
  <c r="I440" i="1" s="1"/>
  <c r="AC440" i="1"/>
  <c r="AI440" i="1" s="1"/>
  <c r="E54" i="1"/>
  <c r="M54" i="1" s="1"/>
  <c r="G54" i="1"/>
  <c r="I54" i="1" s="1"/>
  <c r="AC54" i="1"/>
  <c r="AI54" i="1" s="1"/>
  <c r="E559" i="1"/>
  <c r="M559" i="1" s="1"/>
  <c r="G559" i="1"/>
  <c r="I559" i="1" s="1"/>
  <c r="AC559" i="1"/>
  <c r="AI559" i="1" s="1"/>
  <c r="E14" i="1"/>
  <c r="M14" i="1" s="1"/>
  <c r="G14" i="1"/>
  <c r="I14" i="1" s="1"/>
  <c r="AC14" i="1"/>
  <c r="AI14" i="1" s="1"/>
  <c r="E500" i="1"/>
  <c r="M500" i="1" s="1"/>
  <c r="G500" i="1"/>
  <c r="I500" i="1" s="1"/>
  <c r="AC500" i="1"/>
  <c r="AI500" i="1" s="1"/>
  <c r="E37" i="1"/>
  <c r="M37" i="1" s="1"/>
  <c r="G37" i="1"/>
  <c r="I37" i="1" s="1"/>
  <c r="AC37" i="1"/>
  <c r="AI37" i="1" s="1"/>
  <c r="E315" i="1"/>
  <c r="M315" i="1" s="1"/>
  <c r="G315" i="1"/>
  <c r="I315" i="1" s="1"/>
  <c r="AC315" i="1"/>
  <c r="AI315" i="1" s="1"/>
  <c r="E628" i="1"/>
  <c r="M628" i="1" s="1"/>
  <c r="G628" i="1"/>
  <c r="J628" i="1" s="1"/>
  <c r="AF628" i="1" s="1"/>
  <c r="AE628" i="1" s="1"/>
  <c r="AC628" i="1"/>
  <c r="AI628" i="1" s="1"/>
  <c r="E172" i="1"/>
  <c r="M172" i="1" s="1"/>
  <c r="G172" i="1"/>
  <c r="I172" i="1" s="1"/>
  <c r="AC172" i="1"/>
  <c r="AI172" i="1" s="1"/>
  <c r="E364" i="1"/>
  <c r="M364" i="1" s="1"/>
  <c r="G364" i="1"/>
  <c r="I364" i="1" s="1"/>
  <c r="AC364" i="1"/>
  <c r="AI364" i="1" s="1"/>
  <c r="E523" i="1"/>
  <c r="M523" i="1" s="1"/>
  <c r="G523" i="1"/>
  <c r="I523" i="1" s="1"/>
  <c r="AC523" i="1"/>
  <c r="AI523" i="1" s="1"/>
  <c r="E214" i="1"/>
  <c r="M214" i="1" s="1"/>
  <c r="G214" i="1"/>
  <c r="I214" i="1" s="1"/>
  <c r="AC214" i="1"/>
  <c r="AI214" i="1" s="1"/>
  <c r="E126" i="1"/>
  <c r="M126" i="1" s="1"/>
  <c r="G126" i="1"/>
  <c r="I126" i="1" s="1"/>
  <c r="AC126" i="1"/>
  <c r="AI126" i="1" s="1"/>
  <c r="E494" i="1"/>
  <c r="M494" i="1" s="1"/>
  <c r="G494" i="1"/>
  <c r="I494" i="1" s="1"/>
  <c r="AC494" i="1"/>
  <c r="AI494" i="1" s="1"/>
  <c r="E74" i="1"/>
  <c r="M74" i="1" s="1"/>
  <c r="G74" i="1"/>
  <c r="I74" i="1" s="1"/>
  <c r="AC74" i="1"/>
  <c r="AI74" i="1" s="1"/>
  <c r="E73" i="1"/>
  <c r="M73" i="1" s="1"/>
  <c r="G73" i="1"/>
  <c r="I73" i="1" s="1"/>
  <c r="AC73" i="1"/>
  <c r="AI73" i="1" s="1"/>
  <c r="E289" i="1"/>
  <c r="M289" i="1" s="1"/>
  <c r="G289" i="1"/>
  <c r="I289" i="1" s="1"/>
  <c r="AC289" i="1"/>
  <c r="AI289" i="1" s="1"/>
  <c r="E520" i="1"/>
  <c r="M520" i="1" s="1"/>
  <c r="G520" i="1"/>
  <c r="I520" i="1" s="1"/>
  <c r="AC520" i="1"/>
  <c r="AI520" i="1" s="1"/>
  <c r="E225" i="1"/>
  <c r="M225" i="1" s="1"/>
  <c r="G225" i="1"/>
  <c r="J225" i="1" s="1"/>
  <c r="AF225" i="1" s="1"/>
  <c r="AE225" i="1" s="1"/>
  <c r="AC225" i="1"/>
  <c r="AI225" i="1" s="1"/>
  <c r="AC163" i="1"/>
  <c r="AI163" i="1" s="1"/>
  <c r="G163" i="1"/>
  <c r="Z163" i="1" s="1"/>
  <c r="E163" i="1"/>
  <c r="E12" i="1"/>
  <c r="M12" i="1" s="1"/>
  <c r="G12" i="1"/>
  <c r="I12" i="1" s="1"/>
  <c r="AC12" i="1"/>
  <c r="AI12" i="1" s="1"/>
  <c r="AC198" i="1"/>
  <c r="AI198" i="1" s="1"/>
  <c r="G198" i="1"/>
  <c r="W198" i="1" s="1"/>
  <c r="X198" i="1" s="1"/>
  <c r="E198" i="1"/>
  <c r="M198" i="1" s="1"/>
  <c r="AC338" i="1"/>
  <c r="AI338" i="1" s="1"/>
  <c r="G338" i="1"/>
  <c r="W338" i="1" s="1"/>
  <c r="X338" i="1" s="1"/>
  <c r="E338" i="1"/>
  <c r="M338" i="1" s="1"/>
  <c r="AC294" i="1"/>
  <c r="AI294" i="1" s="1"/>
  <c r="G294" i="1"/>
  <c r="K294" i="1" s="1"/>
  <c r="E294" i="1"/>
  <c r="M294" i="1" s="1"/>
  <c r="AC266" i="1"/>
  <c r="AI266" i="1" s="1"/>
  <c r="G266" i="1"/>
  <c r="Y266" i="1" s="1"/>
  <c r="E266" i="1"/>
  <c r="M266" i="1" s="1"/>
  <c r="AC295" i="1"/>
  <c r="AI295" i="1" s="1"/>
  <c r="G295" i="1"/>
  <c r="W295" i="1" s="1"/>
  <c r="X295" i="1" s="1"/>
  <c r="E295" i="1"/>
  <c r="M295" i="1" s="1"/>
  <c r="E101" i="1"/>
  <c r="M101" i="1" s="1"/>
  <c r="G101" i="1"/>
  <c r="I101" i="1" s="1"/>
  <c r="AC101" i="1"/>
  <c r="AI101" i="1" s="1"/>
  <c r="AE608" i="1"/>
  <c r="AE609" i="1"/>
  <c r="AE611" i="1"/>
  <c r="E2" i="1"/>
  <c r="E400" i="1"/>
  <c r="M400" i="1" s="1"/>
  <c r="E3" i="1"/>
  <c r="M3" i="1" s="1"/>
  <c r="E5" i="1"/>
  <c r="M5" i="1" s="1"/>
  <c r="E6" i="1"/>
  <c r="M6" i="1" s="1"/>
  <c r="E7" i="1"/>
  <c r="M7" i="1" s="1"/>
  <c r="E8" i="1"/>
  <c r="M8" i="1" s="1"/>
  <c r="E9" i="1"/>
  <c r="M9" i="1" s="1"/>
  <c r="E10" i="1"/>
  <c r="M10" i="1" s="1"/>
  <c r="E11" i="1"/>
  <c r="M11" i="1" s="1"/>
  <c r="E13" i="1"/>
  <c r="M13" i="1" s="1"/>
  <c r="E15" i="1"/>
  <c r="M15" i="1" s="1"/>
  <c r="E17" i="1"/>
  <c r="M17" i="1" s="1"/>
  <c r="E18" i="1"/>
  <c r="M18" i="1" s="1"/>
  <c r="E19" i="1"/>
  <c r="M19" i="1" s="1"/>
  <c r="E490" i="1"/>
  <c r="M490" i="1" s="1"/>
  <c r="E21" i="1"/>
  <c r="M21" i="1" s="1"/>
  <c r="E22" i="1"/>
  <c r="M22" i="1" s="1"/>
  <c r="E23" i="1"/>
  <c r="M23" i="1" s="1"/>
  <c r="E24" i="1"/>
  <c r="M24" i="1" s="1"/>
  <c r="E26" i="1"/>
  <c r="M26" i="1" s="1"/>
  <c r="E27" i="1"/>
  <c r="M27" i="1" s="1"/>
  <c r="E29" i="1"/>
  <c r="M29" i="1" s="1"/>
  <c r="E31" i="1"/>
  <c r="M31" i="1" s="1"/>
  <c r="E32" i="1"/>
  <c r="M32" i="1" s="1"/>
  <c r="E33" i="1"/>
  <c r="M33" i="1" s="1"/>
  <c r="E34" i="1"/>
  <c r="M34" i="1" s="1"/>
  <c r="E35" i="1"/>
  <c r="M35" i="1" s="1"/>
  <c r="E36" i="1"/>
  <c r="M36" i="1" s="1"/>
  <c r="E38" i="1"/>
  <c r="M38" i="1" s="1"/>
  <c r="E40" i="1"/>
  <c r="M40" i="1" s="1"/>
  <c r="E41" i="1"/>
  <c r="M41" i="1" s="1"/>
  <c r="E43" i="1"/>
  <c r="M43" i="1" s="1"/>
  <c r="E47" i="1"/>
  <c r="M47" i="1" s="1"/>
  <c r="E50" i="1"/>
  <c r="M50" i="1" s="1"/>
  <c r="E52" i="1"/>
  <c r="M52" i="1" s="1"/>
  <c r="E53" i="1"/>
  <c r="M53" i="1" s="1"/>
  <c r="E55" i="1"/>
  <c r="M55" i="1" s="1"/>
  <c r="E56" i="1"/>
  <c r="M56" i="1" s="1"/>
  <c r="E57" i="1"/>
  <c r="M57" i="1" s="1"/>
  <c r="E83" i="1"/>
  <c r="M83" i="1" s="1"/>
  <c r="E60" i="1"/>
  <c r="M60" i="1" s="1"/>
  <c r="E61" i="1"/>
  <c r="M61" i="1" s="1"/>
  <c r="E62" i="1"/>
  <c r="M62" i="1" s="1"/>
  <c r="E63" i="1"/>
  <c r="M63" i="1" s="1"/>
  <c r="E64" i="1"/>
  <c r="M64" i="1" s="1"/>
  <c r="E65" i="1"/>
  <c r="M65" i="1" s="1"/>
  <c r="E71" i="1"/>
  <c r="M71" i="1" s="1"/>
  <c r="E75" i="1"/>
  <c r="M75" i="1" s="1"/>
  <c r="E76" i="1"/>
  <c r="M76" i="1" s="1"/>
  <c r="E80" i="1"/>
  <c r="M80" i="1" s="1"/>
  <c r="E81" i="1"/>
  <c r="M81" i="1" s="1"/>
  <c r="E86" i="1"/>
  <c r="M86" i="1" s="1"/>
  <c r="E87" i="1"/>
  <c r="M87" i="1" s="1"/>
  <c r="E88" i="1"/>
  <c r="M88" i="1" s="1"/>
  <c r="E89" i="1"/>
  <c r="M89" i="1" s="1"/>
  <c r="E91" i="1"/>
  <c r="M91" i="1" s="1"/>
  <c r="E93" i="1"/>
  <c r="M93" i="1" s="1"/>
  <c r="E94" i="1"/>
  <c r="M94" i="1" s="1"/>
  <c r="E99" i="1"/>
  <c r="M99" i="1" s="1"/>
  <c r="E100" i="1"/>
  <c r="M100" i="1" s="1"/>
  <c r="E103" i="1"/>
  <c r="M103" i="1" s="1"/>
  <c r="E104" i="1"/>
  <c r="M104" i="1" s="1"/>
  <c r="E105" i="1"/>
  <c r="M105" i="1" s="1"/>
  <c r="E106" i="1"/>
  <c r="M106" i="1" s="1"/>
  <c r="E109" i="1"/>
  <c r="M109" i="1" s="1"/>
  <c r="E108" i="1"/>
  <c r="M108" i="1" s="1"/>
  <c r="E110" i="1"/>
  <c r="M110" i="1" s="1"/>
  <c r="E111" i="1"/>
  <c r="M111" i="1" s="1"/>
  <c r="E113" i="1"/>
  <c r="M113" i="1" s="1"/>
  <c r="E114" i="1"/>
  <c r="M114" i="1" s="1"/>
  <c r="E115" i="1"/>
  <c r="M115" i="1" s="1"/>
  <c r="E116" i="1"/>
  <c r="M116" i="1" s="1"/>
  <c r="E118" i="1"/>
  <c r="M118" i="1" s="1"/>
  <c r="E119" i="1"/>
  <c r="M119" i="1" s="1"/>
  <c r="E122" i="1"/>
  <c r="M122" i="1" s="1"/>
  <c r="E123" i="1"/>
  <c r="M123" i="1" s="1"/>
  <c r="E124" i="1"/>
  <c r="M124" i="1" s="1"/>
  <c r="E125" i="1"/>
  <c r="M125" i="1" s="1"/>
  <c r="E127" i="1"/>
  <c r="M127" i="1" s="1"/>
  <c r="E129" i="1"/>
  <c r="M129" i="1" s="1"/>
  <c r="E132" i="1"/>
  <c r="M132" i="1" s="1"/>
  <c r="E135" i="1"/>
  <c r="M135" i="1" s="1"/>
  <c r="E133" i="1"/>
  <c r="M133" i="1" s="1"/>
  <c r="E140" i="1"/>
  <c r="M140" i="1" s="1"/>
  <c r="E144" i="1"/>
  <c r="M144" i="1" s="1"/>
  <c r="E145" i="1"/>
  <c r="M145" i="1" s="1"/>
  <c r="E146" i="1"/>
  <c r="M146" i="1" s="1"/>
  <c r="E147" i="1"/>
  <c r="M147" i="1" s="1"/>
  <c r="E150" i="1"/>
  <c r="M150" i="1" s="1"/>
  <c r="E154" i="1"/>
  <c r="M154" i="1" s="1"/>
  <c r="E155" i="1"/>
  <c r="M155" i="1" s="1"/>
  <c r="E157" i="1"/>
  <c r="M157" i="1" s="1"/>
  <c r="E161" i="1"/>
  <c r="M161" i="1" s="1"/>
  <c r="E162" i="1"/>
  <c r="M162" i="1" s="1"/>
  <c r="E164" i="1"/>
  <c r="M164" i="1" s="1"/>
  <c r="E165" i="1"/>
  <c r="M165" i="1" s="1"/>
  <c r="E166" i="1"/>
  <c r="M166" i="1" s="1"/>
  <c r="E169" i="1"/>
  <c r="M169" i="1" s="1"/>
  <c r="E170" i="1"/>
  <c r="M170" i="1" s="1"/>
  <c r="E171" i="1"/>
  <c r="M171" i="1" s="1"/>
  <c r="E173" i="1"/>
  <c r="M173" i="1" s="1"/>
  <c r="E174" i="1"/>
  <c r="M174" i="1" s="1"/>
  <c r="E175" i="1"/>
  <c r="M175" i="1" s="1"/>
  <c r="E176" i="1"/>
  <c r="M176" i="1" s="1"/>
  <c r="E177" i="1"/>
  <c r="M177" i="1" s="1"/>
  <c r="E178" i="1"/>
  <c r="M178" i="1" s="1"/>
  <c r="E182" i="1"/>
  <c r="M182" i="1" s="1"/>
  <c r="E181" i="1"/>
  <c r="M181" i="1" s="1"/>
  <c r="E187" i="1"/>
  <c r="M187" i="1" s="1"/>
  <c r="E188" i="1"/>
  <c r="M188" i="1" s="1"/>
  <c r="E189" i="1"/>
  <c r="M189" i="1" s="1"/>
  <c r="E191" i="1"/>
  <c r="M191" i="1" s="1"/>
  <c r="E192" i="1"/>
  <c r="M192" i="1" s="1"/>
  <c r="E194" i="1"/>
  <c r="M194" i="1" s="1"/>
  <c r="E196" i="1"/>
  <c r="M196" i="1" s="1"/>
  <c r="E197" i="1"/>
  <c r="M197" i="1" s="1"/>
  <c r="E199" i="1"/>
  <c r="M199" i="1" s="1"/>
  <c r="E200" i="1"/>
  <c r="M200" i="1" s="1"/>
  <c r="E202" i="1"/>
  <c r="M202" i="1" s="1"/>
  <c r="E203" i="1"/>
  <c r="M203" i="1" s="1"/>
  <c r="E204" i="1"/>
  <c r="M204" i="1" s="1"/>
  <c r="E206" i="1"/>
  <c r="M206" i="1" s="1"/>
  <c r="E208" i="1"/>
  <c r="M208" i="1" s="1"/>
  <c r="E210" i="1"/>
  <c r="M210" i="1" s="1"/>
  <c r="E211" i="1"/>
  <c r="M211" i="1" s="1"/>
  <c r="E215" i="1"/>
  <c r="M215" i="1" s="1"/>
  <c r="E222" i="1"/>
  <c r="M222" i="1" s="1"/>
  <c r="E216" i="1"/>
  <c r="M216" i="1" s="1"/>
  <c r="E217" i="1"/>
  <c r="M217" i="1" s="1"/>
  <c r="E220" i="1"/>
  <c r="M220" i="1" s="1"/>
  <c r="E223" i="1"/>
  <c r="M223" i="1" s="1"/>
  <c r="E219" i="1"/>
  <c r="M219" i="1" s="1"/>
  <c r="E224" i="1"/>
  <c r="M224" i="1" s="1"/>
  <c r="E229" i="1"/>
  <c r="M229" i="1" s="1"/>
  <c r="E230" i="1"/>
  <c r="M230" i="1" s="1"/>
  <c r="E232" i="1"/>
  <c r="M232" i="1" s="1"/>
  <c r="E235" i="1"/>
  <c r="M235" i="1" s="1"/>
  <c r="E236" i="1"/>
  <c r="M236" i="1" s="1"/>
  <c r="E239" i="1"/>
  <c r="M239" i="1" s="1"/>
  <c r="E241" i="1"/>
  <c r="M241" i="1" s="1"/>
  <c r="E242" i="1"/>
  <c r="M242" i="1" s="1"/>
  <c r="E243" i="1"/>
  <c r="M243" i="1" s="1"/>
  <c r="E249" i="1"/>
  <c r="M249" i="1" s="1"/>
  <c r="E250" i="1"/>
  <c r="M250" i="1" s="1"/>
  <c r="E251" i="1"/>
  <c r="M251" i="1" s="1"/>
  <c r="E252" i="1"/>
  <c r="M252" i="1" s="1"/>
  <c r="E260" i="1"/>
  <c r="M260" i="1" s="1"/>
  <c r="E262" i="1"/>
  <c r="M262" i="1" s="1"/>
  <c r="E264" i="1"/>
  <c r="M264" i="1" s="1"/>
  <c r="E269" i="1"/>
  <c r="M269" i="1" s="1"/>
  <c r="E270" i="1"/>
  <c r="M270" i="1" s="1"/>
  <c r="E272" i="1"/>
  <c r="M272" i="1" s="1"/>
  <c r="E271" i="1"/>
  <c r="M271" i="1" s="1"/>
  <c r="E273" i="1"/>
  <c r="M273" i="1" s="1"/>
  <c r="E274" i="1"/>
  <c r="M274" i="1" s="1"/>
  <c r="E416" i="1"/>
  <c r="M416" i="1" s="1"/>
  <c r="E417" i="1"/>
  <c r="M417" i="1" s="1"/>
  <c r="E414" i="1"/>
  <c r="M414" i="1" s="1"/>
  <c r="E276" i="1"/>
  <c r="M276" i="1" s="1"/>
  <c r="E277" i="1"/>
  <c r="M277" i="1" s="1"/>
  <c r="E278" i="1"/>
  <c r="M278" i="1" s="1"/>
  <c r="E280" i="1"/>
  <c r="M280" i="1" s="1"/>
  <c r="E281" i="1"/>
  <c r="M281" i="1" s="1"/>
  <c r="E283" i="1"/>
  <c r="M283" i="1" s="1"/>
  <c r="E282" i="1"/>
  <c r="M282" i="1" s="1"/>
  <c r="E284" i="1"/>
  <c r="M284" i="1" s="1"/>
  <c r="E285" i="1"/>
  <c r="M285" i="1" s="1"/>
  <c r="E286" i="1"/>
  <c r="M286" i="1" s="1"/>
  <c r="E287" i="1"/>
  <c r="M287" i="1" s="1"/>
  <c r="E288" i="1"/>
  <c r="M288" i="1" s="1"/>
  <c r="E291" i="1"/>
  <c r="M291" i="1" s="1"/>
  <c r="E290" i="1"/>
  <c r="M290" i="1" s="1"/>
  <c r="E293" i="1"/>
  <c r="M293" i="1" s="1"/>
  <c r="E298" i="1"/>
  <c r="M298" i="1" s="1"/>
  <c r="E300" i="1"/>
  <c r="M300" i="1" s="1"/>
  <c r="E302" i="1"/>
  <c r="M302" i="1" s="1"/>
  <c r="E304" i="1"/>
  <c r="M304" i="1" s="1"/>
  <c r="E305" i="1"/>
  <c r="M305" i="1" s="1"/>
  <c r="E306" i="1"/>
  <c r="M306" i="1" s="1"/>
  <c r="E307" i="1"/>
  <c r="M307" i="1" s="1"/>
  <c r="E309" i="1"/>
  <c r="M309" i="1" s="1"/>
  <c r="E310" i="1"/>
  <c r="M310" i="1" s="1"/>
  <c r="E311" i="1"/>
  <c r="M311" i="1" s="1"/>
  <c r="E312" i="1"/>
  <c r="M312" i="1" s="1"/>
  <c r="E313" i="1"/>
  <c r="M313" i="1" s="1"/>
  <c r="E316" i="1"/>
  <c r="M316" i="1" s="1"/>
  <c r="E317" i="1"/>
  <c r="M317" i="1" s="1"/>
  <c r="E320" i="1"/>
  <c r="M320" i="1" s="1"/>
  <c r="E318" i="1"/>
  <c r="M318" i="1" s="1"/>
  <c r="E322" i="1"/>
  <c r="M322" i="1" s="1"/>
  <c r="E323" i="1"/>
  <c r="M323" i="1" s="1"/>
  <c r="E324" i="1"/>
  <c r="M324" i="1" s="1"/>
  <c r="E325" i="1"/>
  <c r="M325" i="1" s="1"/>
  <c r="E326" i="1"/>
  <c r="M326" i="1" s="1"/>
  <c r="E328" i="1"/>
  <c r="M328" i="1" s="1"/>
  <c r="E327" i="1"/>
  <c r="M327" i="1" s="1"/>
  <c r="E330" i="1"/>
  <c r="M330" i="1" s="1"/>
  <c r="E331" i="1"/>
  <c r="M331" i="1" s="1"/>
  <c r="E332" i="1"/>
  <c r="M332" i="1" s="1"/>
  <c r="E333" i="1"/>
  <c r="M333" i="1" s="1"/>
  <c r="E334" i="1"/>
  <c r="M334" i="1" s="1"/>
  <c r="E336" i="1"/>
  <c r="M336" i="1" s="1"/>
  <c r="E339" i="1"/>
  <c r="M339" i="1" s="1"/>
  <c r="E337" i="1"/>
  <c r="M337" i="1" s="1"/>
  <c r="E341" i="1"/>
  <c r="M341" i="1" s="1"/>
  <c r="E342" i="1"/>
  <c r="M342" i="1" s="1"/>
  <c r="E343" i="1"/>
  <c r="M343" i="1" s="1"/>
  <c r="E344" i="1"/>
  <c r="M344" i="1" s="1"/>
  <c r="E346" i="1"/>
  <c r="M346" i="1" s="1"/>
  <c r="E350" i="1"/>
  <c r="M350" i="1" s="1"/>
  <c r="E152" i="1"/>
  <c r="M152" i="1" s="1"/>
  <c r="E353" i="1"/>
  <c r="M353" i="1" s="1"/>
  <c r="E354" i="1"/>
  <c r="M354" i="1" s="1"/>
  <c r="E357" i="1"/>
  <c r="M357" i="1" s="1"/>
  <c r="E360" i="1"/>
  <c r="M360" i="1" s="1"/>
  <c r="E361" i="1"/>
  <c r="M361" i="1" s="1"/>
  <c r="E362" i="1"/>
  <c r="M362" i="1" s="1"/>
  <c r="E363" i="1"/>
  <c r="M363" i="1" s="1"/>
  <c r="E366" i="1"/>
  <c r="M366" i="1" s="1"/>
  <c r="E367" i="1"/>
  <c r="M367" i="1" s="1"/>
  <c r="E370" i="1"/>
  <c r="M370" i="1" s="1"/>
  <c r="E371" i="1"/>
  <c r="M371" i="1" s="1"/>
  <c r="E372" i="1"/>
  <c r="M372" i="1" s="1"/>
  <c r="E376" i="1"/>
  <c r="M376" i="1" s="1"/>
  <c r="E377" i="1"/>
  <c r="M377" i="1" s="1"/>
  <c r="E378" i="1"/>
  <c r="M378" i="1" s="1"/>
  <c r="E379" i="1"/>
  <c r="M379" i="1" s="1"/>
  <c r="E380" i="1"/>
  <c r="M380" i="1" s="1"/>
  <c r="E382" i="1"/>
  <c r="M382" i="1" s="1"/>
  <c r="E384" i="1"/>
  <c r="M384" i="1" s="1"/>
  <c r="E385" i="1"/>
  <c r="M385" i="1" s="1"/>
  <c r="E386" i="1"/>
  <c r="M386" i="1" s="1"/>
  <c r="E389" i="1"/>
  <c r="M389" i="1" s="1"/>
  <c r="E393" i="1"/>
  <c r="M393" i="1" s="1"/>
  <c r="E392" i="1"/>
  <c r="M392" i="1" s="1"/>
  <c r="E396" i="1"/>
  <c r="M396" i="1" s="1"/>
  <c r="E397" i="1"/>
  <c r="M397" i="1" s="1"/>
  <c r="E403" i="1"/>
  <c r="M403" i="1" s="1"/>
  <c r="E405" i="1"/>
  <c r="M405" i="1" s="1"/>
  <c r="E406" i="1"/>
  <c r="M406" i="1" s="1"/>
  <c r="E409" i="1"/>
  <c r="M409" i="1" s="1"/>
  <c r="E410" i="1"/>
  <c r="M410" i="1" s="1"/>
  <c r="E412" i="1"/>
  <c r="M412" i="1" s="1"/>
  <c r="E418" i="1"/>
  <c r="M418" i="1" s="1"/>
  <c r="E419" i="1"/>
  <c r="M419" i="1" s="1"/>
  <c r="E179" i="1"/>
  <c r="M179" i="1" s="1"/>
  <c r="E421" i="1"/>
  <c r="M421" i="1" s="1"/>
  <c r="E422" i="1"/>
  <c r="M422" i="1" s="1"/>
  <c r="E423" i="1"/>
  <c r="M423" i="1" s="1"/>
  <c r="E426" i="1"/>
  <c r="M426" i="1" s="1"/>
  <c r="E428" i="1"/>
  <c r="M428" i="1" s="1"/>
  <c r="E429" i="1"/>
  <c r="M429" i="1" s="1"/>
  <c r="E430" i="1"/>
  <c r="M430" i="1" s="1"/>
  <c r="E431" i="1"/>
  <c r="M431" i="1" s="1"/>
  <c r="E432" i="1"/>
  <c r="M432" i="1" s="1"/>
  <c r="E434" i="1"/>
  <c r="M434" i="1" s="1"/>
  <c r="E435" i="1"/>
  <c r="M435" i="1" s="1"/>
  <c r="E437" i="1"/>
  <c r="M437" i="1" s="1"/>
  <c r="E438" i="1"/>
  <c r="M438" i="1" s="1"/>
  <c r="E439" i="1"/>
  <c r="M439" i="1" s="1"/>
  <c r="E442" i="1"/>
  <c r="M442" i="1" s="1"/>
  <c r="E444" i="1"/>
  <c r="M444" i="1" s="1"/>
  <c r="E445" i="1"/>
  <c r="M445" i="1" s="1"/>
  <c r="E448" i="1"/>
  <c r="M448" i="1" s="1"/>
  <c r="E446" i="1"/>
  <c r="M446" i="1" s="1"/>
  <c r="E449" i="1"/>
  <c r="M449" i="1" s="1"/>
  <c r="E450" i="1"/>
  <c r="M450" i="1" s="1"/>
  <c r="E451" i="1"/>
  <c r="M451" i="1" s="1"/>
  <c r="E453" i="1"/>
  <c r="M453" i="1" s="1"/>
  <c r="E455" i="1"/>
  <c r="M455" i="1" s="1"/>
  <c r="E458" i="1"/>
  <c r="M458" i="1" s="1"/>
  <c r="E459" i="1"/>
  <c r="M459" i="1" s="1"/>
  <c r="E471" i="1"/>
  <c r="M471" i="1" s="1"/>
  <c r="E473" i="1"/>
  <c r="M473" i="1" s="1"/>
  <c r="E477" i="1"/>
  <c r="M477" i="1" s="1"/>
  <c r="E478" i="1"/>
  <c r="M478" i="1" s="1"/>
  <c r="E480" i="1"/>
  <c r="M480" i="1" s="1"/>
  <c r="E483" i="1"/>
  <c r="M483" i="1" s="1"/>
  <c r="E486" i="1"/>
  <c r="M486" i="1" s="1"/>
  <c r="E488" i="1"/>
  <c r="M488" i="1" s="1"/>
  <c r="E489" i="1"/>
  <c r="M489" i="1" s="1"/>
  <c r="E491" i="1"/>
  <c r="M491" i="1" s="1"/>
  <c r="E497" i="1"/>
  <c r="M497" i="1" s="1"/>
  <c r="E498" i="1"/>
  <c r="M498" i="1" s="1"/>
  <c r="E499" i="1"/>
  <c r="M499" i="1" s="1"/>
  <c r="E504" i="1"/>
  <c r="M504" i="1" s="1"/>
  <c r="E506" i="1"/>
  <c r="M506" i="1" s="1"/>
  <c r="E507" i="1"/>
  <c r="M507" i="1" s="1"/>
  <c r="E510" i="1"/>
  <c r="M510" i="1" s="1"/>
  <c r="E511" i="1"/>
  <c r="M511" i="1" s="1"/>
  <c r="E543" i="1"/>
  <c r="M543" i="1" s="1"/>
  <c r="E516" i="1"/>
  <c r="M516" i="1" s="1"/>
  <c r="E517" i="1"/>
  <c r="M517" i="1" s="1"/>
  <c r="E521" i="1"/>
  <c r="M521" i="1" s="1"/>
  <c r="E525" i="1"/>
  <c r="M525" i="1" s="1"/>
  <c r="E526" i="1"/>
  <c r="M526" i="1" s="1"/>
  <c r="E527" i="1"/>
  <c r="M527" i="1" s="1"/>
  <c r="E529" i="1"/>
  <c r="M529" i="1" s="1"/>
  <c r="E530" i="1"/>
  <c r="M530" i="1" s="1"/>
  <c r="E532" i="1"/>
  <c r="M532" i="1" s="1"/>
  <c r="E534" i="1"/>
  <c r="M534" i="1" s="1"/>
  <c r="E535" i="1"/>
  <c r="M535" i="1" s="1"/>
  <c r="E536" i="1"/>
  <c r="M536" i="1" s="1"/>
  <c r="E537" i="1"/>
  <c r="M537" i="1" s="1"/>
  <c r="E540" i="1"/>
  <c r="M540" i="1" s="1"/>
  <c r="E541" i="1"/>
  <c r="M541" i="1" s="1"/>
  <c r="E542" i="1"/>
  <c r="M542" i="1" s="1"/>
  <c r="E544" i="1"/>
  <c r="M544" i="1" s="1"/>
  <c r="E547" i="1"/>
  <c r="M547" i="1" s="1"/>
  <c r="E548" i="1"/>
  <c r="M548" i="1" s="1"/>
  <c r="E550" i="1"/>
  <c r="M550" i="1" s="1"/>
  <c r="E551" i="1"/>
  <c r="M551" i="1" s="1"/>
  <c r="E560" i="1"/>
  <c r="M560" i="1" s="1"/>
  <c r="E485" i="1"/>
  <c r="M485" i="1" s="1"/>
  <c r="E562" i="1"/>
  <c r="M562" i="1" s="1"/>
  <c r="E563" i="1"/>
  <c r="M563" i="1" s="1"/>
  <c r="E569" i="1"/>
  <c r="M569" i="1" s="1"/>
  <c r="E570" i="1"/>
  <c r="M570" i="1" s="1"/>
  <c r="E567" i="1"/>
  <c r="M567" i="1" s="1"/>
  <c r="E565" i="1"/>
  <c r="M565" i="1" s="1"/>
  <c r="E568" i="1"/>
  <c r="M568" i="1" s="1"/>
  <c r="E571" i="1"/>
  <c r="M571" i="1" s="1"/>
  <c r="E572" i="1"/>
  <c r="M572" i="1" s="1"/>
  <c r="E578" i="1"/>
  <c r="M578" i="1" s="1"/>
  <c r="E573" i="1"/>
  <c r="M573" i="1" s="1"/>
  <c r="E575" i="1"/>
  <c r="M575" i="1" s="1"/>
  <c r="E581" i="1"/>
  <c r="M581" i="1" s="1"/>
  <c r="E580" i="1"/>
  <c r="M580" i="1" s="1"/>
  <c r="E585" i="1"/>
  <c r="M585" i="1" s="1"/>
  <c r="E586" i="1"/>
  <c r="M586" i="1" s="1"/>
  <c r="E246" i="1"/>
  <c r="M246" i="1" s="1"/>
  <c r="E587" i="1"/>
  <c r="M587" i="1" s="1"/>
  <c r="E212" i="1"/>
  <c r="M212" i="1" s="1"/>
  <c r="E589" i="1"/>
  <c r="M589" i="1" s="1"/>
  <c r="E590" i="1"/>
  <c r="M590" i="1" s="1"/>
  <c r="E591" i="1"/>
  <c r="M591" i="1" s="1"/>
  <c r="E592" i="1"/>
  <c r="M592" i="1" s="1"/>
  <c r="E594" i="1"/>
  <c r="M594" i="1" s="1"/>
  <c r="E595" i="1"/>
  <c r="M595" i="1" s="1"/>
  <c r="E596" i="1"/>
  <c r="M596" i="1" s="1"/>
  <c r="E600" i="1"/>
  <c r="M600" i="1" s="1"/>
  <c r="E602" i="1"/>
  <c r="M602" i="1" s="1"/>
  <c r="E617" i="1"/>
  <c r="M617" i="1" s="1"/>
  <c r="E603" i="1"/>
  <c r="M603" i="1" s="1"/>
  <c r="E605" i="1"/>
  <c r="M605" i="1" s="1"/>
  <c r="E606" i="1"/>
  <c r="M606" i="1" s="1"/>
  <c r="E607" i="1"/>
  <c r="M607" i="1" s="1"/>
  <c r="E608" i="1"/>
  <c r="M608" i="1" s="1"/>
  <c r="E609" i="1"/>
  <c r="M609" i="1" s="1"/>
  <c r="E611" i="1"/>
  <c r="M611" i="1" s="1"/>
  <c r="E612" i="1"/>
  <c r="M612" i="1" s="1"/>
  <c r="E615" i="1"/>
  <c r="M615" i="1" s="1"/>
  <c r="E143" i="1"/>
  <c r="M143" i="1" s="1"/>
  <c r="E622" i="1"/>
  <c r="M622" i="1" s="1"/>
  <c r="E358" i="1"/>
  <c r="M358" i="1" s="1"/>
  <c r="E623" i="1"/>
  <c r="M623" i="1" s="1"/>
  <c r="E624" i="1"/>
  <c r="M624" i="1" s="1"/>
  <c r="E626" i="1"/>
  <c r="M626" i="1" s="1"/>
  <c r="E629" i="1"/>
  <c r="M629" i="1" s="1"/>
  <c r="E625" i="1"/>
  <c r="M625" i="1" s="1"/>
  <c r="E401" i="1"/>
  <c r="M401" i="1" s="1"/>
  <c r="E452" i="1"/>
  <c r="M452" i="1" s="1"/>
  <c r="E457" i="1"/>
  <c r="M457" i="1" s="1"/>
  <c r="E121" i="1"/>
  <c r="M121" i="1" s="1"/>
  <c r="E234" i="1"/>
  <c r="M234" i="1" s="1"/>
  <c r="E233" i="1"/>
  <c r="M233" i="1" s="1"/>
  <c r="E136" i="1"/>
  <c r="M136" i="1" s="1"/>
  <c r="E495" i="1"/>
  <c r="M495" i="1" s="1"/>
  <c r="E66" i="1"/>
  <c r="M66" i="1" s="1"/>
  <c r="E70" i="1"/>
  <c r="M70" i="1" s="1"/>
  <c r="E82" i="1"/>
  <c r="M82" i="1" s="1"/>
  <c r="E201" i="1"/>
  <c r="M201" i="1" s="1"/>
  <c r="E265" i="1"/>
  <c r="M265" i="1" s="1"/>
  <c r="E308" i="1"/>
  <c r="M308" i="1" s="1"/>
  <c r="E373" i="1"/>
  <c r="M373" i="1" s="1"/>
  <c r="E552" i="1"/>
  <c r="M552" i="1" s="1"/>
  <c r="E554" i="1"/>
  <c r="M554" i="1" s="1"/>
  <c r="E561" i="1"/>
  <c r="M561" i="1" s="1"/>
  <c r="E601" i="1"/>
  <c r="M601" i="1" s="1"/>
  <c r="E479" i="1"/>
  <c r="M479" i="1" s="1"/>
  <c r="E183" i="1"/>
  <c r="M183" i="1" s="1"/>
  <c r="E193" i="1"/>
  <c r="M193" i="1" s="1"/>
  <c r="E464" i="1"/>
  <c r="M464" i="1" s="1"/>
  <c r="E107" i="1"/>
  <c r="M107" i="1" s="1"/>
  <c r="E292" i="1"/>
  <c r="M292" i="1" s="1"/>
  <c r="E213" i="1"/>
  <c r="M213" i="1" s="1"/>
  <c r="E268" i="1"/>
  <c r="M268" i="1" s="1"/>
  <c r="E390" i="1"/>
  <c r="M390" i="1" s="1"/>
  <c r="E484" i="1"/>
  <c r="M484" i="1" s="1"/>
  <c r="E574" i="1"/>
  <c r="M574" i="1" s="1"/>
  <c r="E245" i="1"/>
  <c r="M245" i="1" s="1"/>
  <c r="E261" i="1"/>
  <c r="M261" i="1" s="1"/>
  <c r="E368" i="1"/>
  <c r="M368" i="1" s="1"/>
  <c r="E141" i="1"/>
  <c r="M141" i="1" s="1"/>
  <c r="E296" i="1"/>
  <c r="M296" i="1" s="1"/>
  <c r="E226" i="1"/>
  <c r="M226" i="1" s="1"/>
  <c r="E167" i="1"/>
  <c r="M167" i="1" s="1"/>
  <c r="E515" i="1"/>
  <c r="M515" i="1" s="1"/>
  <c r="E28" i="1"/>
  <c r="M28" i="1" s="1"/>
  <c r="E30" i="1"/>
  <c r="M30" i="1" s="1"/>
  <c r="E42" i="1"/>
  <c r="M42" i="1" s="1"/>
  <c r="E180" i="1"/>
  <c r="M180" i="1" s="1"/>
  <c r="E95" i="1"/>
  <c r="M95" i="1" s="1"/>
  <c r="E352" i="1"/>
  <c r="M352" i="1" s="1"/>
  <c r="E142" i="1"/>
  <c r="M142" i="1" s="1"/>
  <c r="E398" i="1"/>
  <c r="M398" i="1" s="1"/>
  <c r="E383" i="1"/>
  <c r="M383" i="1" s="1"/>
  <c r="E402" i="1"/>
  <c r="M402" i="1" s="1"/>
  <c r="E447" i="1"/>
  <c r="M447" i="1" s="1"/>
  <c r="E415" i="1"/>
  <c r="M415" i="1" s="1"/>
  <c r="E51" i="1"/>
  <c r="M51" i="1" s="1"/>
  <c r="E469" i="1"/>
  <c r="M469" i="1" s="1"/>
  <c r="E84" i="1"/>
  <c r="M84" i="1" s="1"/>
  <c r="E349" i="1"/>
  <c r="M349" i="1" s="1"/>
  <c r="E599" i="1"/>
  <c r="M599" i="1" s="1"/>
  <c r="E387" i="1"/>
  <c r="M387" i="1" s="1"/>
  <c r="E481" i="1"/>
  <c r="M481" i="1" s="1"/>
  <c r="E102" i="1"/>
  <c r="M102" i="1" s="1"/>
  <c r="E496" i="1"/>
  <c r="M496" i="1" s="1"/>
  <c r="E553" i="1"/>
  <c r="M553" i="1" s="1"/>
  <c r="E46" i="1"/>
  <c r="M46" i="1" s="1"/>
  <c r="E130" i="1"/>
  <c r="M130" i="1" s="1"/>
  <c r="E153" i="1"/>
  <c r="M153" i="1" s="1"/>
  <c r="E356" i="1"/>
  <c r="M356" i="1" s="1"/>
  <c r="E505" i="1"/>
  <c r="M505" i="1" s="1"/>
  <c r="E369" i="1"/>
  <c r="M369" i="1" s="1"/>
  <c r="E195" i="1"/>
  <c r="M195" i="1" s="1"/>
  <c r="E159" i="1"/>
  <c r="M159" i="1" s="1"/>
  <c r="E48" i="1"/>
  <c r="M48" i="1" s="1"/>
  <c r="E359" i="1"/>
  <c r="M359" i="1" s="1"/>
  <c r="E78" i="1"/>
  <c r="M78" i="1" s="1"/>
  <c r="E218" i="1"/>
  <c r="M218" i="1" s="1"/>
  <c r="E247" i="1"/>
  <c r="M247" i="1" s="1"/>
  <c r="E340" i="1"/>
  <c r="M340" i="1" s="1"/>
  <c r="E365" i="1"/>
  <c r="M365" i="1" s="1"/>
  <c r="E391" i="1"/>
  <c r="M391" i="1" s="1"/>
  <c r="E407" i="1"/>
  <c r="M407" i="1" s="1"/>
  <c r="E454" i="1"/>
  <c r="M454" i="1" s="1"/>
  <c r="E456" i="1"/>
  <c r="M456" i="1" s="1"/>
  <c r="E466" i="1"/>
  <c r="M466" i="1" s="1"/>
  <c r="E538" i="1"/>
  <c r="M538" i="1" s="1"/>
  <c r="E576" i="1"/>
  <c r="M576" i="1" s="1"/>
  <c r="E137" i="1"/>
  <c r="M137" i="1" s="1"/>
  <c r="E297" i="1"/>
  <c r="M297" i="1" s="1"/>
  <c r="E474" i="1"/>
  <c r="M474" i="1" s="1"/>
  <c r="E509" i="1"/>
  <c r="M509" i="1" s="1"/>
  <c r="E627" i="1"/>
  <c r="M627" i="1" s="1"/>
  <c r="E443" i="1"/>
  <c r="M443" i="1" s="1"/>
  <c r="E151" i="1"/>
  <c r="M151" i="1" s="1"/>
  <c r="E566" i="1"/>
  <c r="M566" i="1" s="1"/>
  <c r="E425" i="1"/>
  <c r="M425" i="1" s="1"/>
  <c r="E59" i="1"/>
  <c r="M59" i="1" s="1"/>
  <c r="E472" i="1"/>
  <c r="M472" i="1" s="1"/>
  <c r="E335" i="1"/>
  <c r="M335" i="1" s="1"/>
  <c r="E355" i="1"/>
  <c r="M355" i="1" s="1"/>
  <c r="E433" i="1"/>
  <c r="M433" i="1" s="1"/>
  <c r="E583" i="1"/>
  <c r="M583" i="1" s="1"/>
  <c r="E470" i="1"/>
  <c r="M470" i="1" s="1"/>
  <c r="E514" i="1"/>
  <c r="M514" i="1" s="1"/>
  <c r="E67" i="1"/>
  <c r="M67" i="1" s="1"/>
  <c r="E465" i="1"/>
  <c r="M465" i="1" s="1"/>
  <c r="E512" i="1"/>
  <c r="M512" i="1" s="1"/>
  <c r="E149" i="1"/>
  <c r="M149" i="1" s="1"/>
  <c r="E117" i="1"/>
  <c r="M117" i="1" s="1"/>
  <c r="E476" i="1"/>
  <c r="M476" i="1" s="1"/>
  <c r="E275" i="1"/>
  <c r="M275" i="1" s="1"/>
  <c r="E131" i="1"/>
  <c r="M131" i="1" s="1"/>
  <c r="E395" i="1"/>
  <c r="M395" i="1" s="1"/>
  <c r="E257" i="1"/>
  <c r="M257" i="1" s="1"/>
  <c r="E158" i="1"/>
  <c r="M158" i="1" s="1"/>
  <c r="E347" i="1"/>
  <c r="M347" i="1" s="1"/>
  <c r="E348" i="1"/>
  <c r="M348" i="1" s="1"/>
  <c r="E468" i="1"/>
  <c r="M468" i="1" s="1"/>
  <c r="E72" i="1"/>
  <c r="M72" i="1" s="1"/>
  <c r="E593" i="1"/>
  <c r="M593" i="1" s="1"/>
  <c r="E248" i="1"/>
  <c r="M248" i="1" s="1"/>
  <c r="E156" i="1"/>
  <c r="M156" i="1" s="1"/>
  <c r="E314" i="1"/>
  <c r="M314" i="1" s="1"/>
  <c r="E45" i="1"/>
  <c r="M45" i="1" s="1"/>
  <c r="E420" i="1"/>
  <c r="M420" i="1" s="1"/>
  <c r="E482" i="1"/>
  <c r="M482" i="1" s="1"/>
  <c r="E92" i="1"/>
  <c r="M92" i="1" s="1"/>
  <c r="E259" i="1"/>
  <c r="M259" i="1" s="1"/>
  <c r="E237" i="1"/>
  <c r="M237" i="1" s="1"/>
  <c r="E503" i="1"/>
  <c r="M503" i="1" s="1"/>
  <c r="E279" i="1"/>
  <c r="M279" i="1" s="1"/>
  <c r="E404" i="1"/>
  <c r="M404" i="1" s="1"/>
  <c r="E546" i="1"/>
  <c r="M546" i="1" s="1"/>
  <c r="E49" i="1"/>
  <c r="M49" i="1" s="1"/>
  <c r="E399" i="1"/>
  <c r="M399" i="1" s="1"/>
  <c r="E492" i="1"/>
  <c r="M492" i="1" s="1"/>
  <c r="E441" i="1"/>
  <c r="M441" i="1" s="1"/>
  <c r="E25" i="1"/>
  <c r="M25" i="1" s="1"/>
  <c r="E427" i="1"/>
  <c r="M427" i="1" s="1"/>
  <c r="E374" i="1"/>
  <c r="M374" i="1" s="1"/>
  <c r="E321" i="1"/>
  <c r="M321" i="1" s="1"/>
  <c r="E613" i="1"/>
  <c r="M613" i="1" s="1"/>
  <c r="E90" i="1"/>
  <c r="M90" i="1" s="1"/>
  <c r="E231" i="1"/>
  <c r="M231" i="1" s="1"/>
  <c r="E85" i="1"/>
  <c r="M85" i="1" s="1"/>
  <c r="E68" i="1"/>
  <c r="M68" i="1" s="1"/>
  <c r="E413" i="1"/>
  <c r="M413" i="1" s="1"/>
  <c r="E301" i="1"/>
  <c r="M301" i="1" s="1"/>
  <c r="E388" i="1"/>
  <c r="M388" i="1" s="1"/>
  <c r="E436" i="1"/>
  <c r="M436" i="1" s="1"/>
  <c r="E508" i="1"/>
  <c r="M508" i="1" s="1"/>
  <c r="E604" i="1"/>
  <c r="M604" i="1" s="1"/>
  <c r="E20" i="1"/>
  <c r="M20" i="1" s="1"/>
  <c r="E577" i="1"/>
  <c r="M577" i="1" s="1"/>
  <c r="E467" i="1"/>
  <c r="M467" i="1" s="1"/>
  <c r="E519" i="1"/>
  <c r="M519" i="1" s="1"/>
  <c r="E539" i="1"/>
  <c r="M539" i="1" s="1"/>
  <c r="E545" i="1"/>
  <c r="M545" i="1" s="1"/>
  <c r="E564" i="1"/>
  <c r="M564" i="1" s="1"/>
  <c r="E408" i="1"/>
  <c r="M408" i="1" s="1"/>
  <c r="E475" i="1"/>
  <c r="M475" i="1" s="1"/>
  <c r="E588" i="1"/>
  <c r="M588" i="1" s="1"/>
  <c r="E493" i="1"/>
  <c r="M493" i="1" s="1"/>
  <c r="E598" i="1"/>
  <c r="E138" i="1"/>
  <c r="E394" i="1"/>
  <c r="M394" i="1" s="1"/>
  <c r="E128" i="1"/>
  <c r="M128" i="1" s="1"/>
  <c r="E375" i="1"/>
  <c r="M375" i="1" s="1"/>
  <c r="E254" i="1"/>
  <c r="E58" i="1"/>
  <c r="M58" i="1" s="1"/>
  <c r="E351" i="1"/>
  <c r="M351" i="1" s="1"/>
  <c r="E597" i="1"/>
  <c r="E77" i="1"/>
  <c r="E139" i="1"/>
  <c r="M139" i="1" s="1"/>
  <c r="E221" i="1"/>
  <c r="M221" i="1" s="1"/>
  <c r="E244" i="1"/>
  <c r="E487" i="1"/>
  <c r="E518" i="1"/>
  <c r="G2" i="1"/>
  <c r="K2" i="1" s="1"/>
  <c r="G400" i="1"/>
  <c r="L400" i="1" s="1"/>
  <c r="G3" i="1"/>
  <c r="L3" i="1" s="1"/>
  <c r="G5" i="1"/>
  <c r="J5" i="1" s="1"/>
  <c r="G6" i="1"/>
  <c r="J6" i="1" s="1"/>
  <c r="G7" i="1"/>
  <c r="J7" i="1" s="1"/>
  <c r="G8" i="1"/>
  <c r="L8" i="1" s="1"/>
  <c r="G9" i="1"/>
  <c r="L9" i="1" s="1"/>
  <c r="G10" i="1"/>
  <c r="L10" i="1" s="1"/>
  <c r="G11" i="1"/>
  <c r="J11" i="1" s="1"/>
  <c r="G13" i="1"/>
  <c r="J13" i="1" s="1"/>
  <c r="G15" i="1"/>
  <c r="J15" i="1" s="1"/>
  <c r="G17" i="1"/>
  <c r="J17" i="1" s="1"/>
  <c r="G18" i="1"/>
  <c r="J18" i="1" s="1"/>
  <c r="G19" i="1"/>
  <c r="G490" i="1"/>
  <c r="L490" i="1" s="1"/>
  <c r="G21" i="1"/>
  <c r="L21" i="1" s="1"/>
  <c r="G22" i="1"/>
  <c r="L22" i="1" s="1"/>
  <c r="G23" i="1"/>
  <c r="L23" i="1" s="1"/>
  <c r="G24" i="1"/>
  <c r="J24" i="1" s="1"/>
  <c r="G26" i="1"/>
  <c r="J26" i="1" s="1"/>
  <c r="G27" i="1"/>
  <c r="J27" i="1" s="1"/>
  <c r="G29" i="1"/>
  <c r="W29" i="1" s="1"/>
  <c r="X29" i="1" s="1"/>
  <c r="G31" i="1"/>
  <c r="L31" i="1" s="1"/>
  <c r="G32" i="1"/>
  <c r="L32" i="1" s="1"/>
  <c r="G33" i="1"/>
  <c r="J33" i="1" s="1"/>
  <c r="G34" i="1"/>
  <c r="J34" i="1" s="1"/>
  <c r="G35" i="1"/>
  <c r="J35" i="1" s="1"/>
  <c r="G36" i="1"/>
  <c r="J36" i="1" s="1"/>
  <c r="G38" i="1"/>
  <c r="J38" i="1" s="1"/>
  <c r="G40" i="1"/>
  <c r="G41" i="1"/>
  <c r="L41" i="1" s="1"/>
  <c r="G43" i="1"/>
  <c r="L43" i="1" s="1"/>
  <c r="G47" i="1"/>
  <c r="L47" i="1" s="1"/>
  <c r="G50" i="1"/>
  <c r="L50" i="1" s="1"/>
  <c r="G52" i="1"/>
  <c r="J52" i="1" s="1"/>
  <c r="G53" i="1"/>
  <c r="J53" i="1" s="1"/>
  <c r="AF53" i="1" s="1"/>
  <c r="AE53" i="1" s="1"/>
  <c r="G55" i="1"/>
  <c r="J55" i="1" s="1"/>
  <c r="G56" i="1"/>
  <c r="L56" i="1" s="1"/>
  <c r="G57" i="1"/>
  <c r="L57" i="1" s="1"/>
  <c r="G83" i="1"/>
  <c r="L83" i="1" s="1"/>
  <c r="G60" i="1"/>
  <c r="J60" i="1" s="1"/>
  <c r="G61" i="1"/>
  <c r="J61" i="1" s="1"/>
  <c r="G62" i="1"/>
  <c r="J62" i="1" s="1"/>
  <c r="G63" i="1"/>
  <c r="W63" i="1" s="1"/>
  <c r="X63" i="1" s="1"/>
  <c r="G64" i="1"/>
  <c r="J64" i="1" s="1"/>
  <c r="G65" i="1"/>
  <c r="G71" i="1"/>
  <c r="L71" i="1" s="1"/>
  <c r="G75" i="1"/>
  <c r="L75" i="1" s="1"/>
  <c r="G76" i="1"/>
  <c r="L76" i="1" s="1"/>
  <c r="G80" i="1"/>
  <c r="L80" i="1" s="1"/>
  <c r="G81" i="1"/>
  <c r="J81" i="1" s="1"/>
  <c r="G86" i="1"/>
  <c r="J86" i="1" s="1"/>
  <c r="G87" i="1"/>
  <c r="J87" i="1" s="1"/>
  <c r="G88" i="1"/>
  <c r="L88" i="1" s="1"/>
  <c r="G89" i="1"/>
  <c r="L89" i="1" s="1"/>
  <c r="G91" i="1"/>
  <c r="L91" i="1" s="1"/>
  <c r="G93" i="1"/>
  <c r="J93" i="1" s="1"/>
  <c r="G94" i="1"/>
  <c r="J94" i="1" s="1"/>
  <c r="G99" i="1"/>
  <c r="J99" i="1" s="1"/>
  <c r="G100" i="1"/>
  <c r="J100" i="1" s="1"/>
  <c r="G103" i="1"/>
  <c r="J103" i="1" s="1"/>
  <c r="G104" i="1"/>
  <c r="G105" i="1"/>
  <c r="L105" i="1" s="1"/>
  <c r="G106" i="1"/>
  <c r="L106" i="1" s="1"/>
  <c r="G109" i="1"/>
  <c r="L109" i="1" s="1"/>
  <c r="G108" i="1"/>
  <c r="L108" i="1" s="1"/>
  <c r="G110" i="1"/>
  <c r="J110" i="1" s="1"/>
  <c r="G111" i="1"/>
  <c r="J111" i="1" s="1"/>
  <c r="G113" i="1"/>
  <c r="J113" i="1" s="1"/>
  <c r="G114" i="1"/>
  <c r="L114" i="1" s="1"/>
  <c r="G115" i="1"/>
  <c r="L115" i="1" s="1"/>
  <c r="G116" i="1"/>
  <c r="L116" i="1" s="1"/>
  <c r="G118" i="1"/>
  <c r="J118" i="1" s="1"/>
  <c r="G119" i="1"/>
  <c r="J119" i="1" s="1"/>
  <c r="G122" i="1"/>
  <c r="J122" i="1" s="1"/>
  <c r="G123" i="1"/>
  <c r="J123" i="1" s="1"/>
  <c r="G124" i="1"/>
  <c r="J124" i="1" s="1"/>
  <c r="G125" i="1"/>
  <c r="G127" i="1"/>
  <c r="L127" i="1" s="1"/>
  <c r="G129" i="1"/>
  <c r="L129" i="1" s="1"/>
  <c r="G132" i="1"/>
  <c r="L132" i="1" s="1"/>
  <c r="G135" i="1"/>
  <c r="L135" i="1" s="1"/>
  <c r="G133" i="1"/>
  <c r="J133" i="1" s="1"/>
  <c r="G140" i="1"/>
  <c r="J140" i="1" s="1"/>
  <c r="G144" i="1"/>
  <c r="J144" i="1" s="1"/>
  <c r="G145" i="1"/>
  <c r="L145" i="1" s="1"/>
  <c r="G146" i="1"/>
  <c r="L146" i="1" s="1"/>
  <c r="G147" i="1"/>
  <c r="L147" i="1" s="1"/>
  <c r="G150" i="1"/>
  <c r="J150" i="1" s="1"/>
  <c r="G154" i="1"/>
  <c r="J154" i="1" s="1"/>
  <c r="G155" i="1"/>
  <c r="J155" i="1" s="1"/>
  <c r="G157" i="1"/>
  <c r="J157" i="1" s="1"/>
  <c r="G161" i="1"/>
  <c r="J161" i="1" s="1"/>
  <c r="G162" i="1"/>
  <c r="G164" i="1"/>
  <c r="L164" i="1" s="1"/>
  <c r="G165" i="1"/>
  <c r="L165" i="1" s="1"/>
  <c r="G166" i="1"/>
  <c r="L166" i="1" s="1"/>
  <c r="G169" i="1"/>
  <c r="L169" i="1" s="1"/>
  <c r="G170" i="1"/>
  <c r="J170" i="1" s="1"/>
  <c r="G171" i="1"/>
  <c r="J171" i="1" s="1"/>
  <c r="G173" i="1"/>
  <c r="J173" i="1" s="1"/>
  <c r="G174" i="1"/>
  <c r="L174" i="1" s="1"/>
  <c r="G175" i="1"/>
  <c r="L175" i="1" s="1"/>
  <c r="G176" i="1"/>
  <c r="L176" i="1" s="1"/>
  <c r="G177" i="1"/>
  <c r="J177" i="1" s="1"/>
  <c r="G178" i="1"/>
  <c r="J178" i="1" s="1"/>
  <c r="G182" i="1"/>
  <c r="J182" i="1" s="1"/>
  <c r="G181" i="1"/>
  <c r="J181" i="1" s="1"/>
  <c r="G187" i="1"/>
  <c r="J187" i="1" s="1"/>
  <c r="G188" i="1"/>
  <c r="G189" i="1"/>
  <c r="L189" i="1" s="1"/>
  <c r="G191" i="1"/>
  <c r="L191" i="1" s="1"/>
  <c r="G192" i="1"/>
  <c r="L192" i="1" s="1"/>
  <c r="G194" i="1"/>
  <c r="L194" i="1" s="1"/>
  <c r="G196" i="1"/>
  <c r="J196" i="1" s="1"/>
  <c r="G197" i="1"/>
  <c r="J197" i="1" s="1"/>
  <c r="G199" i="1"/>
  <c r="J199" i="1" s="1"/>
  <c r="G200" i="1"/>
  <c r="L200" i="1" s="1"/>
  <c r="G202" i="1"/>
  <c r="L202" i="1" s="1"/>
  <c r="G203" i="1"/>
  <c r="L203" i="1" s="1"/>
  <c r="G204" i="1"/>
  <c r="J204" i="1" s="1"/>
  <c r="G206" i="1"/>
  <c r="J206" i="1" s="1"/>
  <c r="G208" i="1"/>
  <c r="J208" i="1" s="1"/>
  <c r="G210" i="1"/>
  <c r="J210" i="1" s="1"/>
  <c r="G211" i="1"/>
  <c r="W211" i="1" s="1"/>
  <c r="X211" i="1" s="1"/>
  <c r="G215" i="1"/>
  <c r="W215" i="1" s="1"/>
  <c r="X215" i="1" s="1"/>
  <c r="G222" i="1"/>
  <c r="L222" i="1" s="1"/>
  <c r="G216" i="1"/>
  <c r="L216" i="1" s="1"/>
  <c r="G217" i="1"/>
  <c r="W217" i="1" s="1"/>
  <c r="X217" i="1" s="1"/>
  <c r="G220" i="1"/>
  <c r="L220" i="1" s="1"/>
  <c r="G223" i="1"/>
  <c r="J223" i="1" s="1"/>
  <c r="G219" i="1"/>
  <c r="J219" i="1" s="1"/>
  <c r="G224" i="1"/>
  <c r="J224" i="1" s="1"/>
  <c r="G229" i="1"/>
  <c r="L229" i="1" s="1"/>
  <c r="G230" i="1"/>
  <c r="L230" i="1" s="1"/>
  <c r="G232" i="1"/>
  <c r="L232" i="1" s="1"/>
  <c r="G235" i="1"/>
  <c r="J235" i="1" s="1"/>
  <c r="G236" i="1"/>
  <c r="J236" i="1" s="1"/>
  <c r="G239" i="1"/>
  <c r="J239" i="1" s="1"/>
  <c r="G241" i="1"/>
  <c r="J241" i="1" s="1"/>
  <c r="G242" i="1"/>
  <c r="J242" i="1" s="1"/>
  <c r="G243" i="1"/>
  <c r="G249" i="1"/>
  <c r="L249" i="1" s="1"/>
  <c r="G250" i="1"/>
  <c r="L250" i="1" s="1"/>
  <c r="G251" i="1"/>
  <c r="L251" i="1" s="1"/>
  <c r="G252" i="1"/>
  <c r="L252" i="1" s="1"/>
  <c r="G260" i="1"/>
  <c r="J260" i="1" s="1"/>
  <c r="G262" i="1"/>
  <c r="J262" i="1" s="1"/>
  <c r="G264" i="1"/>
  <c r="J264" i="1" s="1"/>
  <c r="G269" i="1"/>
  <c r="L269" i="1" s="1"/>
  <c r="G270" i="1"/>
  <c r="L270" i="1" s="1"/>
  <c r="G272" i="1"/>
  <c r="L272" i="1" s="1"/>
  <c r="G271" i="1"/>
  <c r="J271" i="1" s="1"/>
  <c r="G273" i="1"/>
  <c r="J273" i="1" s="1"/>
  <c r="G274" i="1"/>
  <c r="J274" i="1" s="1"/>
  <c r="G416" i="1"/>
  <c r="J416" i="1" s="1"/>
  <c r="G417" i="1"/>
  <c r="J417" i="1" s="1"/>
  <c r="G414" i="1"/>
  <c r="G276" i="1"/>
  <c r="L276" i="1" s="1"/>
  <c r="G277" i="1"/>
  <c r="L277" i="1" s="1"/>
  <c r="G278" i="1"/>
  <c r="L278" i="1" s="1"/>
  <c r="G280" i="1"/>
  <c r="L280" i="1" s="1"/>
  <c r="G281" i="1"/>
  <c r="J281" i="1" s="1"/>
  <c r="G283" i="1"/>
  <c r="J283" i="1" s="1"/>
  <c r="G282" i="1"/>
  <c r="J282" i="1" s="1"/>
  <c r="G284" i="1"/>
  <c r="L284" i="1" s="1"/>
  <c r="G285" i="1"/>
  <c r="L285" i="1" s="1"/>
  <c r="G286" i="1"/>
  <c r="L286" i="1" s="1"/>
  <c r="G287" i="1"/>
  <c r="J287" i="1" s="1"/>
  <c r="G288" i="1"/>
  <c r="J288" i="1" s="1"/>
  <c r="G291" i="1"/>
  <c r="J291" i="1" s="1"/>
  <c r="G290" i="1"/>
  <c r="J290" i="1" s="1"/>
  <c r="G293" i="1"/>
  <c r="J293" i="1" s="1"/>
  <c r="G298" i="1"/>
  <c r="I298" i="1" s="1"/>
  <c r="G300" i="1"/>
  <c r="L300" i="1" s="1"/>
  <c r="G302" i="1"/>
  <c r="L302" i="1" s="1"/>
  <c r="G304" i="1"/>
  <c r="L304" i="1" s="1"/>
  <c r="G305" i="1"/>
  <c r="L305" i="1" s="1"/>
  <c r="G306" i="1"/>
  <c r="J306" i="1" s="1"/>
  <c r="G307" i="1"/>
  <c r="J307" i="1" s="1"/>
  <c r="G309" i="1"/>
  <c r="J309" i="1" s="1"/>
  <c r="G310" i="1"/>
  <c r="L310" i="1" s="1"/>
  <c r="G311" i="1"/>
  <c r="L311" i="1" s="1"/>
  <c r="G312" i="1"/>
  <c r="L312" i="1" s="1"/>
  <c r="G313" i="1"/>
  <c r="J313" i="1" s="1"/>
  <c r="G316" i="1"/>
  <c r="J316" i="1" s="1"/>
  <c r="G317" i="1"/>
  <c r="J317" i="1" s="1"/>
  <c r="G320" i="1"/>
  <c r="J320" i="1" s="1"/>
  <c r="G318" i="1"/>
  <c r="J318" i="1" s="1"/>
  <c r="G322" i="1"/>
  <c r="G323" i="1"/>
  <c r="L323" i="1" s="1"/>
  <c r="G324" i="1"/>
  <c r="L324" i="1" s="1"/>
  <c r="G325" i="1"/>
  <c r="L325" i="1" s="1"/>
  <c r="G326" i="1"/>
  <c r="L326" i="1" s="1"/>
  <c r="G328" i="1"/>
  <c r="J328" i="1" s="1"/>
  <c r="G327" i="1"/>
  <c r="J327" i="1" s="1"/>
  <c r="G330" i="1"/>
  <c r="J330" i="1" s="1"/>
  <c r="G331" i="1"/>
  <c r="L331" i="1" s="1"/>
  <c r="G332" i="1"/>
  <c r="L332" i="1" s="1"/>
  <c r="G333" i="1"/>
  <c r="L333" i="1" s="1"/>
  <c r="G334" i="1"/>
  <c r="J334" i="1" s="1"/>
  <c r="G336" i="1"/>
  <c r="J336" i="1" s="1"/>
  <c r="G339" i="1"/>
  <c r="J339" i="1" s="1"/>
  <c r="G337" i="1"/>
  <c r="J337" i="1" s="1"/>
  <c r="G341" i="1"/>
  <c r="J341" i="1" s="1"/>
  <c r="G342" i="1"/>
  <c r="G343" i="1"/>
  <c r="L343" i="1" s="1"/>
  <c r="G344" i="1"/>
  <c r="L344" i="1" s="1"/>
  <c r="G346" i="1"/>
  <c r="L346" i="1" s="1"/>
  <c r="G350" i="1"/>
  <c r="L350" i="1" s="1"/>
  <c r="G152" i="1"/>
  <c r="J152" i="1" s="1"/>
  <c r="G353" i="1"/>
  <c r="J353" i="1" s="1"/>
  <c r="G354" i="1"/>
  <c r="J354" i="1" s="1"/>
  <c r="G357" i="1"/>
  <c r="L357" i="1" s="1"/>
  <c r="G360" i="1"/>
  <c r="L360" i="1" s="1"/>
  <c r="G361" i="1"/>
  <c r="L361" i="1" s="1"/>
  <c r="G362" i="1"/>
  <c r="J362" i="1" s="1"/>
  <c r="G363" i="1"/>
  <c r="J363" i="1" s="1"/>
  <c r="G366" i="1"/>
  <c r="J366" i="1" s="1"/>
  <c r="G367" i="1"/>
  <c r="J367" i="1" s="1"/>
  <c r="G370" i="1"/>
  <c r="G371" i="1"/>
  <c r="L371" i="1" s="1"/>
  <c r="G372" i="1"/>
  <c r="L372" i="1" s="1"/>
  <c r="G376" i="1"/>
  <c r="L376" i="1" s="1"/>
  <c r="G377" i="1"/>
  <c r="L377" i="1" s="1"/>
  <c r="G378" i="1"/>
  <c r="J378" i="1" s="1"/>
  <c r="G379" i="1"/>
  <c r="J379" i="1" s="1"/>
  <c r="G380" i="1"/>
  <c r="J380" i="1" s="1"/>
  <c r="G382" i="1"/>
  <c r="L382" i="1" s="1"/>
  <c r="G384" i="1"/>
  <c r="L384" i="1" s="1"/>
  <c r="G385" i="1"/>
  <c r="L385" i="1" s="1"/>
  <c r="G386" i="1"/>
  <c r="J386" i="1" s="1"/>
  <c r="G389" i="1"/>
  <c r="J389" i="1" s="1"/>
  <c r="G393" i="1"/>
  <c r="J393" i="1" s="1"/>
  <c r="G392" i="1"/>
  <c r="J392" i="1" s="1"/>
  <c r="G396" i="1"/>
  <c r="J396" i="1" s="1"/>
  <c r="G397" i="1"/>
  <c r="G403" i="1"/>
  <c r="L403" i="1" s="1"/>
  <c r="G405" i="1"/>
  <c r="L405" i="1" s="1"/>
  <c r="G406" i="1"/>
  <c r="L406" i="1" s="1"/>
  <c r="G409" i="1"/>
  <c r="L409" i="1" s="1"/>
  <c r="G410" i="1"/>
  <c r="J410" i="1" s="1"/>
  <c r="G412" i="1"/>
  <c r="J412" i="1" s="1"/>
  <c r="G418" i="1"/>
  <c r="J418" i="1" s="1"/>
  <c r="G419" i="1"/>
  <c r="L419" i="1" s="1"/>
  <c r="G179" i="1"/>
  <c r="L179" i="1" s="1"/>
  <c r="G421" i="1"/>
  <c r="L421" i="1" s="1"/>
  <c r="G422" i="1"/>
  <c r="J422" i="1" s="1"/>
  <c r="G423" i="1"/>
  <c r="J423" i="1" s="1"/>
  <c r="G426" i="1"/>
  <c r="J426" i="1" s="1"/>
  <c r="G428" i="1"/>
  <c r="J428" i="1" s="1"/>
  <c r="G429" i="1"/>
  <c r="J429" i="1" s="1"/>
  <c r="G430" i="1"/>
  <c r="G431" i="1"/>
  <c r="L431" i="1" s="1"/>
  <c r="G432" i="1"/>
  <c r="L432" i="1" s="1"/>
  <c r="G434" i="1"/>
  <c r="L434" i="1" s="1"/>
  <c r="G435" i="1"/>
  <c r="J435" i="1" s="1"/>
  <c r="G437" i="1"/>
  <c r="J437" i="1" s="1"/>
  <c r="G438" i="1"/>
  <c r="J438" i="1" s="1"/>
  <c r="G439" i="1"/>
  <c r="L439" i="1" s="1"/>
  <c r="G442" i="1"/>
  <c r="L442" i="1" s="1"/>
  <c r="G444" i="1"/>
  <c r="L444" i="1" s="1"/>
  <c r="G445" i="1"/>
  <c r="J445" i="1" s="1"/>
  <c r="G448" i="1"/>
  <c r="J448" i="1" s="1"/>
  <c r="G446" i="1"/>
  <c r="J446" i="1" s="1"/>
  <c r="G449" i="1"/>
  <c r="J449" i="1" s="1"/>
  <c r="G450" i="1"/>
  <c r="J450" i="1" s="1"/>
  <c r="G451" i="1"/>
  <c r="G453" i="1"/>
  <c r="L453" i="1" s="1"/>
  <c r="G455" i="1"/>
  <c r="L455" i="1" s="1"/>
  <c r="G458" i="1"/>
  <c r="L458" i="1" s="1"/>
  <c r="G459" i="1"/>
  <c r="L459" i="1" s="1"/>
  <c r="G471" i="1"/>
  <c r="J471" i="1" s="1"/>
  <c r="G473" i="1"/>
  <c r="J473" i="1" s="1"/>
  <c r="G477" i="1"/>
  <c r="J477" i="1" s="1"/>
  <c r="G478" i="1"/>
  <c r="L478" i="1" s="1"/>
  <c r="G480" i="1"/>
  <c r="L480" i="1" s="1"/>
  <c r="G483" i="1"/>
  <c r="L483" i="1" s="1"/>
  <c r="G486" i="1"/>
  <c r="J486" i="1" s="1"/>
  <c r="G488" i="1"/>
  <c r="J488" i="1" s="1"/>
  <c r="G489" i="1"/>
  <c r="J489" i="1" s="1"/>
  <c r="G491" i="1"/>
  <c r="J491" i="1" s="1"/>
  <c r="G497" i="1"/>
  <c r="J497" i="1" s="1"/>
  <c r="G498" i="1"/>
  <c r="G499" i="1"/>
  <c r="L499" i="1" s="1"/>
  <c r="G504" i="1"/>
  <c r="L504" i="1" s="1"/>
  <c r="G506" i="1"/>
  <c r="L506" i="1" s="1"/>
  <c r="G507" i="1"/>
  <c r="L507" i="1" s="1"/>
  <c r="G510" i="1"/>
  <c r="J510" i="1" s="1"/>
  <c r="G511" i="1"/>
  <c r="J511" i="1" s="1"/>
  <c r="G543" i="1"/>
  <c r="L543" i="1" s="1"/>
  <c r="G516" i="1"/>
  <c r="L516" i="1" s="1"/>
  <c r="G517" i="1"/>
  <c r="L517" i="1" s="1"/>
  <c r="G521" i="1"/>
  <c r="J521" i="1" s="1"/>
  <c r="G525" i="1"/>
  <c r="J525" i="1" s="1"/>
  <c r="G526" i="1"/>
  <c r="J526" i="1" s="1"/>
  <c r="G527" i="1"/>
  <c r="J527" i="1" s="1"/>
  <c r="G529" i="1"/>
  <c r="J529" i="1" s="1"/>
  <c r="G530" i="1"/>
  <c r="G532" i="1"/>
  <c r="L532" i="1" s="1"/>
  <c r="G534" i="1"/>
  <c r="L534" i="1" s="1"/>
  <c r="G535" i="1"/>
  <c r="L535" i="1" s="1"/>
  <c r="G536" i="1"/>
  <c r="L536" i="1" s="1"/>
  <c r="G537" i="1"/>
  <c r="J537" i="1" s="1"/>
  <c r="G540" i="1"/>
  <c r="J540" i="1" s="1"/>
  <c r="G541" i="1"/>
  <c r="J541" i="1" s="1"/>
  <c r="G542" i="1"/>
  <c r="L542" i="1" s="1"/>
  <c r="G544" i="1"/>
  <c r="L544" i="1" s="1"/>
  <c r="G547" i="1"/>
  <c r="L547" i="1" s="1"/>
  <c r="G548" i="1"/>
  <c r="J548" i="1" s="1"/>
  <c r="G550" i="1"/>
  <c r="J550" i="1" s="1"/>
  <c r="G551" i="1"/>
  <c r="J551" i="1" s="1"/>
  <c r="G560" i="1"/>
  <c r="J560" i="1" s="1"/>
  <c r="G485" i="1"/>
  <c r="J485" i="1" s="1"/>
  <c r="G562" i="1"/>
  <c r="G563" i="1"/>
  <c r="L563" i="1" s="1"/>
  <c r="G569" i="1"/>
  <c r="L569" i="1" s="1"/>
  <c r="G570" i="1"/>
  <c r="L570" i="1" s="1"/>
  <c r="G567" i="1"/>
  <c r="L567" i="1" s="1"/>
  <c r="G565" i="1"/>
  <c r="J565" i="1" s="1"/>
  <c r="G568" i="1"/>
  <c r="J568" i="1" s="1"/>
  <c r="G571" i="1"/>
  <c r="J571" i="1" s="1"/>
  <c r="G572" i="1"/>
  <c r="L572" i="1" s="1"/>
  <c r="G578" i="1"/>
  <c r="L578" i="1" s="1"/>
  <c r="G573" i="1"/>
  <c r="L573" i="1" s="1"/>
  <c r="G575" i="1"/>
  <c r="J575" i="1" s="1"/>
  <c r="G581" i="1"/>
  <c r="J581" i="1" s="1"/>
  <c r="G580" i="1"/>
  <c r="J580" i="1" s="1"/>
  <c r="G585" i="1"/>
  <c r="J585" i="1" s="1"/>
  <c r="G586" i="1"/>
  <c r="J586" i="1" s="1"/>
  <c r="G246" i="1"/>
  <c r="G587" i="1"/>
  <c r="L587" i="1" s="1"/>
  <c r="G212" i="1"/>
  <c r="L212" i="1" s="1"/>
  <c r="G589" i="1"/>
  <c r="L589" i="1" s="1"/>
  <c r="G590" i="1"/>
  <c r="L590" i="1" s="1"/>
  <c r="G591" i="1"/>
  <c r="J591" i="1" s="1"/>
  <c r="G592" i="1"/>
  <c r="J592" i="1" s="1"/>
  <c r="G594" i="1"/>
  <c r="J594" i="1" s="1"/>
  <c r="G595" i="1"/>
  <c r="L595" i="1" s="1"/>
  <c r="G596" i="1"/>
  <c r="L596" i="1" s="1"/>
  <c r="G600" i="1"/>
  <c r="L600" i="1" s="1"/>
  <c r="G602" i="1"/>
  <c r="J602" i="1" s="1"/>
  <c r="G617" i="1"/>
  <c r="J617" i="1" s="1"/>
  <c r="G603" i="1"/>
  <c r="J603" i="1" s="1"/>
  <c r="G605" i="1"/>
  <c r="J605" i="1" s="1"/>
  <c r="G606" i="1"/>
  <c r="J606" i="1" s="1"/>
  <c r="G607" i="1"/>
  <c r="G608" i="1"/>
  <c r="L608" i="1" s="1"/>
  <c r="G609" i="1"/>
  <c r="L609" i="1" s="1"/>
  <c r="G611" i="1"/>
  <c r="L611" i="1" s="1"/>
  <c r="G612" i="1"/>
  <c r="L612" i="1" s="1"/>
  <c r="G615" i="1"/>
  <c r="J615" i="1" s="1"/>
  <c r="G143" i="1"/>
  <c r="J143" i="1" s="1"/>
  <c r="G622" i="1"/>
  <c r="J622" i="1" s="1"/>
  <c r="G358" i="1"/>
  <c r="L358" i="1" s="1"/>
  <c r="G623" i="1"/>
  <c r="L623" i="1" s="1"/>
  <c r="G624" i="1"/>
  <c r="L624" i="1" s="1"/>
  <c r="G626" i="1"/>
  <c r="J626" i="1" s="1"/>
  <c r="G629" i="1"/>
  <c r="J629" i="1" s="1"/>
  <c r="G625" i="1"/>
  <c r="J625" i="1" s="1"/>
  <c r="G401" i="1"/>
  <c r="J401" i="1" s="1"/>
  <c r="G452" i="1"/>
  <c r="J452" i="1" s="1"/>
  <c r="G457" i="1"/>
  <c r="G121" i="1"/>
  <c r="L121" i="1" s="1"/>
  <c r="G234" i="1"/>
  <c r="L234" i="1" s="1"/>
  <c r="G233" i="1"/>
  <c r="L233" i="1" s="1"/>
  <c r="G136" i="1"/>
  <c r="L136" i="1" s="1"/>
  <c r="G495" i="1"/>
  <c r="J495" i="1" s="1"/>
  <c r="G66" i="1"/>
  <c r="J66" i="1" s="1"/>
  <c r="G70" i="1"/>
  <c r="J70" i="1" s="1"/>
  <c r="G82" i="1"/>
  <c r="L82" i="1" s="1"/>
  <c r="G201" i="1"/>
  <c r="L201" i="1" s="1"/>
  <c r="G265" i="1"/>
  <c r="L265" i="1" s="1"/>
  <c r="G308" i="1"/>
  <c r="W308" i="1" s="1"/>
  <c r="X308" i="1" s="1"/>
  <c r="G373" i="1"/>
  <c r="J373" i="1" s="1"/>
  <c r="G552" i="1"/>
  <c r="J552" i="1" s="1"/>
  <c r="G554" i="1"/>
  <c r="J554" i="1" s="1"/>
  <c r="G561" i="1"/>
  <c r="J561" i="1" s="1"/>
  <c r="G601" i="1"/>
  <c r="W601" i="1" s="1"/>
  <c r="X601" i="1" s="1"/>
  <c r="G479" i="1"/>
  <c r="L479" i="1" s="1"/>
  <c r="G183" i="1"/>
  <c r="L183" i="1" s="1"/>
  <c r="G193" i="1"/>
  <c r="L193" i="1" s="1"/>
  <c r="G464" i="1"/>
  <c r="L464" i="1" s="1"/>
  <c r="G107" i="1"/>
  <c r="J107" i="1" s="1"/>
  <c r="G292" i="1"/>
  <c r="J292" i="1" s="1"/>
  <c r="G213" i="1"/>
  <c r="J213" i="1" s="1"/>
  <c r="G268" i="1"/>
  <c r="L268" i="1" s="1"/>
  <c r="G390" i="1"/>
  <c r="L390" i="1" s="1"/>
  <c r="G484" i="1"/>
  <c r="L484" i="1" s="1"/>
  <c r="G574" i="1"/>
  <c r="J574" i="1" s="1"/>
  <c r="G245" i="1"/>
  <c r="J245" i="1" s="1"/>
  <c r="G261" i="1"/>
  <c r="J261" i="1" s="1"/>
  <c r="G368" i="1"/>
  <c r="J368" i="1" s="1"/>
  <c r="G141" i="1"/>
  <c r="J141" i="1" s="1"/>
  <c r="G296" i="1"/>
  <c r="G226" i="1"/>
  <c r="L226" i="1" s="1"/>
  <c r="G167" i="1"/>
  <c r="L167" i="1" s="1"/>
  <c r="G515" i="1"/>
  <c r="L515" i="1" s="1"/>
  <c r="G28" i="1"/>
  <c r="L28" i="1" s="1"/>
  <c r="G30" i="1"/>
  <c r="J30" i="1" s="1"/>
  <c r="G42" i="1"/>
  <c r="J42" i="1" s="1"/>
  <c r="G180" i="1"/>
  <c r="J180" i="1" s="1"/>
  <c r="G95" i="1"/>
  <c r="L95" i="1" s="1"/>
  <c r="G352" i="1"/>
  <c r="L352" i="1" s="1"/>
  <c r="G142" i="1"/>
  <c r="L142" i="1" s="1"/>
  <c r="G398" i="1"/>
  <c r="J398" i="1" s="1"/>
  <c r="G383" i="1"/>
  <c r="J383" i="1" s="1"/>
  <c r="G402" i="1"/>
  <c r="J402" i="1" s="1"/>
  <c r="G447" i="1"/>
  <c r="J447" i="1" s="1"/>
  <c r="G415" i="1"/>
  <c r="J415" i="1" s="1"/>
  <c r="G51" i="1"/>
  <c r="G469" i="1"/>
  <c r="L469" i="1" s="1"/>
  <c r="G84" i="1"/>
  <c r="L84" i="1" s="1"/>
  <c r="G349" i="1"/>
  <c r="L349" i="1" s="1"/>
  <c r="G599" i="1"/>
  <c r="L599" i="1" s="1"/>
  <c r="G387" i="1"/>
  <c r="J387" i="1" s="1"/>
  <c r="G481" i="1"/>
  <c r="J481" i="1" s="1"/>
  <c r="G102" i="1"/>
  <c r="J102" i="1" s="1"/>
  <c r="G496" i="1"/>
  <c r="L496" i="1" s="1"/>
  <c r="G553" i="1"/>
  <c r="L553" i="1" s="1"/>
  <c r="G46" i="1"/>
  <c r="L46" i="1" s="1"/>
  <c r="G130" i="1"/>
  <c r="J130" i="1" s="1"/>
  <c r="G153" i="1"/>
  <c r="J153" i="1" s="1"/>
  <c r="G356" i="1"/>
  <c r="J356" i="1" s="1"/>
  <c r="G505" i="1"/>
  <c r="J505" i="1" s="1"/>
  <c r="G369" i="1"/>
  <c r="J369" i="1" s="1"/>
  <c r="G195" i="1"/>
  <c r="G159" i="1"/>
  <c r="L159" i="1" s="1"/>
  <c r="G48" i="1"/>
  <c r="L48" i="1" s="1"/>
  <c r="G359" i="1"/>
  <c r="L359" i="1" s="1"/>
  <c r="G78" i="1"/>
  <c r="L78" i="1" s="1"/>
  <c r="G218" i="1"/>
  <c r="J218" i="1" s="1"/>
  <c r="G247" i="1"/>
  <c r="J247" i="1" s="1"/>
  <c r="G340" i="1"/>
  <c r="J340" i="1" s="1"/>
  <c r="G365" i="1"/>
  <c r="L365" i="1" s="1"/>
  <c r="G391" i="1"/>
  <c r="L391" i="1" s="1"/>
  <c r="G407" i="1"/>
  <c r="L407" i="1" s="1"/>
  <c r="G454" i="1"/>
  <c r="J454" i="1" s="1"/>
  <c r="G456" i="1"/>
  <c r="J456" i="1" s="1"/>
  <c r="G466" i="1"/>
  <c r="J466" i="1" s="1"/>
  <c r="AF466" i="1" s="1"/>
  <c r="AE466" i="1" s="1"/>
  <c r="G538" i="1"/>
  <c r="J538" i="1" s="1"/>
  <c r="G576" i="1"/>
  <c r="J576" i="1" s="1"/>
  <c r="G137" i="1"/>
  <c r="I137" i="1" s="1"/>
  <c r="G297" i="1"/>
  <c r="L297" i="1" s="1"/>
  <c r="G474" i="1"/>
  <c r="L474" i="1" s="1"/>
  <c r="G509" i="1"/>
  <c r="L509" i="1" s="1"/>
  <c r="G627" i="1"/>
  <c r="L627" i="1" s="1"/>
  <c r="G443" i="1"/>
  <c r="J443" i="1" s="1"/>
  <c r="G151" i="1"/>
  <c r="J151" i="1" s="1"/>
  <c r="G566" i="1"/>
  <c r="J566" i="1" s="1"/>
  <c r="G425" i="1"/>
  <c r="L425" i="1" s="1"/>
  <c r="G59" i="1"/>
  <c r="L59" i="1" s="1"/>
  <c r="G472" i="1"/>
  <c r="L472" i="1" s="1"/>
  <c r="G335" i="1"/>
  <c r="J335" i="1" s="1"/>
  <c r="G355" i="1"/>
  <c r="J355" i="1" s="1"/>
  <c r="G433" i="1"/>
  <c r="J433" i="1" s="1"/>
  <c r="G583" i="1"/>
  <c r="J583" i="1" s="1"/>
  <c r="G470" i="1"/>
  <c r="J470" i="1" s="1"/>
  <c r="G514" i="1"/>
  <c r="G67" i="1"/>
  <c r="L67" i="1" s="1"/>
  <c r="G465" i="1"/>
  <c r="L465" i="1" s="1"/>
  <c r="G512" i="1"/>
  <c r="L512" i="1" s="1"/>
  <c r="G149" i="1"/>
  <c r="L149" i="1" s="1"/>
  <c r="G117" i="1"/>
  <c r="J117" i="1" s="1"/>
  <c r="G476" i="1"/>
  <c r="J476" i="1" s="1"/>
  <c r="G275" i="1"/>
  <c r="J275" i="1" s="1"/>
  <c r="G131" i="1"/>
  <c r="L131" i="1" s="1"/>
  <c r="G395" i="1"/>
  <c r="L395" i="1" s="1"/>
  <c r="G257" i="1"/>
  <c r="L257" i="1" s="1"/>
  <c r="G158" i="1"/>
  <c r="J158" i="1" s="1"/>
  <c r="G347" i="1"/>
  <c r="J347" i="1" s="1"/>
  <c r="G348" i="1"/>
  <c r="J348" i="1" s="1"/>
  <c r="G468" i="1"/>
  <c r="J468" i="1" s="1"/>
  <c r="G72" i="1"/>
  <c r="J72" i="1" s="1"/>
  <c r="G593" i="1"/>
  <c r="G248" i="1"/>
  <c r="L248" i="1" s="1"/>
  <c r="G156" i="1"/>
  <c r="K156" i="1" s="1"/>
  <c r="G314" i="1"/>
  <c r="L314" i="1" s="1"/>
  <c r="G45" i="1"/>
  <c r="L45" i="1" s="1"/>
  <c r="G420" i="1"/>
  <c r="J420" i="1" s="1"/>
  <c r="G482" i="1"/>
  <c r="J482" i="1" s="1"/>
  <c r="G92" i="1"/>
  <c r="J92" i="1" s="1"/>
  <c r="G259" i="1"/>
  <c r="L259" i="1" s="1"/>
  <c r="G237" i="1"/>
  <c r="W237" i="1" s="1"/>
  <c r="X237" i="1" s="1"/>
  <c r="G503" i="1"/>
  <c r="L503" i="1" s="1"/>
  <c r="G279" i="1"/>
  <c r="J279" i="1" s="1"/>
  <c r="G404" i="1"/>
  <c r="J404" i="1" s="1"/>
  <c r="G546" i="1"/>
  <c r="J546" i="1" s="1"/>
  <c r="G49" i="1"/>
  <c r="J49" i="1" s="1"/>
  <c r="G399" i="1"/>
  <c r="J399" i="1" s="1"/>
  <c r="G492" i="1"/>
  <c r="G441" i="1"/>
  <c r="L441" i="1" s="1"/>
  <c r="G25" i="1"/>
  <c r="L25" i="1" s="1"/>
  <c r="G427" i="1"/>
  <c r="L427" i="1" s="1"/>
  <c r="G374" i="1"/>
  <c r="L374" i="1" s="1"/>
  <c r="G321" i="1"/>
  <c r="J321" i="1" s="1"/>
  <c r="G613" i="1"/>
  <c r="J613" i="1" s="1"/>
  <c r="G90" i="1"/>
  <c r="J90" i="1" s="1"/>
  <c r="G231" i="1"/>
  <c r="L231" i="1" s="1"/>
  <c r="G85" i="1"/>
  <c r="L85" i="1" s="1"/>
  <c r="G68" i="1"/>
  <c r="L68" i="1" s="1"/>
  <c r="G413" i="1"/>
  <c r="J413" i="1" s="1"/>
  <c r="G301" i="1"/>
  <c r="J301" i="1" s="1"/>
  <c r="G388" i="1"/>
  <c r="J388" i="1" s="1"/>
  <c r="G436" i="1"/>
  <c r="J436" i="1" s="1"/>
  <c r="G508" i="1"/>
  <c r="J508" i="1" s="1"/>
  <c r="G604" i="1"/>
  <c r="G20" i="1"/>
  <c r="L20" i="1" s="1"/>
  <c r="G577" i="1"/>
  <c r="L577" i="1" s="1"/>
  <c r="G467" i="1"/>
  <c r="L467" i="1" s="1"/>
  <c r="G519" i="1"/>
  <c r="L519" i="1" s="1"/>
  <c r="G539" i="1"/>
  <c r="J539" i="1" s="1"/>
  <c r="AF539" i="1" s="1"/>
  <c r="AE539" i="1" s="1"/>
  <c r="G545" i="1"/>
  <c r="I545" i="1" s="1"/>
  <c r="G564" i="1"/>
  <c r="J564" i="1" s="1"/>
  <c r="AF564" i="1" s="1"/>
  <c r="AE564" i="1" s="1"/>
  <c r="G408" i="1"/>
  <c r="L408" i="1" s="1"/>
  <c r="G475" i="1"/>
  <c r="L475" i="1" s="1"/>
  <c r="G588" i="1"/>
  <c r="L588" i="1" s="1"/>
  <c r="G493" i="1"/>
  <c r="J493" i="1" s="1"/>
  <c r="G598" i="1"/>
  <c r="J598" i="1" s="1"/>
  <c r="G138" i="1"/>
  <c r="J138" i="1" s="1"/>
  <c r="G394" i="1"/>
  <c r="I394" i="1" s="1"/>
  <c r="G128" i="1"/>
  <c r="I128" i="1" s="1"/>
  <c r="G375" i="1"/>
  <c r="G254" i="1"/>
  <c r="I254" i="1" s="1"/>
  <c r="G58" i="1"/>
  <c r="L58" i="1" s="1"/>
  <c r="G351" i="1"/>
  <c r="L351" i="1" s="1"/>
  <c r="G597" i="1"/>
  <c r="L597" i="1" s="1"/>
  <c r="G77" i="1"/>
  <c r="J77" i="1" s="1"/>
  <c r="G139" i="1"/>
  <c r="J139" i="1" s="1"/>
  <c r="G221" i="1"/>
  <c r="Y221" i="1" s="1"/>
  <c r="G244" i="1"/>
  <c r="L244" i="1" s="1"/>
  <c r="G487" i="1"/>
  <c r="Y487" i="1" s="1"/>
  <c r="G518" i="1"/>
  <c r="L518" i="1" s="1"/>
  <c r="AF608" i="1"/>
  <c r="AF609" i="1"/>
  <c r="AF611" i="1"/>
  <c r="AC487" i="1"/>
  <c r="AI487" i="1" s="1"/>
  <c r="AC139" i="1"/>
  <c r="AI139" i="1" s="1"/>
  <c r="AC518" i="1"/>
  <c r="AI518" i="1" s="1"/>
  <c r="AC77" i="1"/>
  <c r="AI77" i="1" s="1"/>
  <c r="AC221" i="1"/>
  <c r="AI221" i="1" s="1"/>
  <c r="AC244" i="1"/>
  <c r="AI244" i="1" s="1"/>
  <c r="AC597" i="1"/>
  <c r="AI597" i="1" s="1"/>
  <c r="AC351" i="1"/>
  <c r="AI351" i="1" s="1"/>
  <c r="AC58" i="1"/>
  <c r="AI58" i="1" s="1"/>
  <c r="AC254" i="1"/>
  <c r="AI254" i="1" s="1"/>
  <c r="AC375" i="1"/>
  <c r="AI375" i="1" s="1"/>
  <c r="AC128" i="1"/>
  <c r="AI128" i="1" s="1"/>
  <c r="AC394" i="1"/>
  <c r="AI394" i="1" s="1"/>
  <c r="AC9" i="3"/>
  <c r="G9" i="3"/>
  <c r="Z9" i="3" s="1"/>
  <c r="E9" i="3"/>
  <c r="AC7" i="3"/>
  <c r="G7" i="3"/>
  <c r="Z7" i="3" s="1"/>
  <c r="E7" i="3"/>
  <c r="AC6" i="3"/>
  <c r="G6" i="3"/>
  <c r="Z6" i="3" s="1"/>
  <c r="E6" i="3"/>
  <c r="AC138" i="1"/>
  <c r="AI138" i="1" s="1"/>
  <c r="AC598" i="1"/>
  <c r="AI598" i="1" s="1"/>
  <c r="AC493" i="1"/>
  <c r="AI493" i="1" s="1"/>
  <c r="D2" i="1"/>
  <c r="AL2" i="1" s="1"/>
  <c r="AC588" i="1"/>
  <c r="AI588" i="1" s="1"/>
  <c r="AC475" i="1"/>
  <c r="AI475" i="1" s="1"/>
  <c r="AC408" i="1"/>
  <c r="AI408" i="1" s="1"/>
  <c r="AC564" i="1"/>
  <c r="AI564" i="1" s="1"/>
  <c r="AC545" i="1"/>
  <c r="AI545" i="1" s="1"/>
  <c r="AC539" i="1"/>
  <c r="AI539" i="1" s="1"/>
  <c r="AC519" i="1"/>
  <c r="AI519" i="1" s="1"/>
  <c r="AC467" i="1"/>
  <c r="AI467" i="1" s="1"/>
  <c r="AC577" i="1"/>
  <c r="AI577" i="1" s="1"/>
  <c r="AC20" i="1"/>
  <c r="AI20" i="1" s="1"/>
  <c r="AC604" i="1"/>
  <c r="AI604" i="1" s="1"/>
  <c r="AC508" i="1"/>
  <c r="AI508" i="1" s="1"/>
  <c r="AC436" i="1"/>
  <c r="AI436" i="1" s="1"/>
  <c r="AC388" i="1"/>
  <c r="AI388" i="1" s="1"/>
  <c r="AC301" i="1"/>
  <c r="AI301" i="1" s="1"/>
  <c r="AC413" i="1"/>
  <c r="AI413" i="1" s="1"/>
  <c r="AC248" i="1"/>
  <c r="AI248" i="1" s="1"/>
  <c r="AC275" i="1"/>
  <c r="AI275" i="1" s="1"/>
  <c r="Z3" i="3" l="1"/>
  <c r="Y3" i="3"/>
  <c r="L3" i="3"/>
  <c r="K3" i="3"/>
  <c r="AB5" i="3"/>
  <c r="J3" i="3"/>
  <c r="J2" i="3"/>
  <c r="W267" i="1"/>
  <c r="X267" i="1" s="1"/>
  <c r="AB7" i="3"/>
  <c r="Y533" i="1"/>
  <c r="W533" i="1"/>
  <c r="X533" i="1" s="1"/>
  <c r="L267" i="1"/>
  <c r="J267" i="1"/>
  <c r="AF267" i="1" s="1"/>
  <c r="AE267" i="1" s="1"/>
  <c r="Z258" i="1"/>
  <c r="W258" i="1"/>
  <c r="X258" i="1" s="1"/>
  <c r="K258" i="1"/>
  <c r="I190" i="1"/>
  <c r="J258" i="1"/>
  <c r="AF258" i="1" s="1"/>
  <c r="AE258" i="1" s="1"/>
  <c r="L533" i="1"/>
  <c r="K533" i="1"/>
  <c r="J533" i="1"/>
  <c r="AF533" i="1" s="1"/>
  <c r="AE533" i="1" s="1"/>
  <c r="I148" i="1"/>
  <c r="AB267" i="1"/>
  <c r="AH267" i="1" s="1"/>
  <c r="Z267" i="1"/>
  <c r="Y267" i="1"/>
  <c r="Y258" i="1"/>
  <c r="L258" i="1"/>
  <c r="K267" i="1"/>
  <c r="AB258" i="1"/>
  <c r="AH258" i="1" s="1"/>
  <c r="I240" i="1"/>
  <c r="Z255" i="1"/>
  <c r="Y255" i="1"/>
  <c r="W255" i="1"/>
  <c r="X255" i="1" s="1"/>
  <c r="L255" i="1"/>
  <c r="K255" i="1"/>
  <c r="J255" i="1"/>
  <c r="AF255" i="1" s="1"/>
  <c r="AE255" i="1" s="1"/>
  <c r="I610" i="1"/>
  <c r="AB253" i="1"/>
  <c r="AH253" i="1" s="1"/>
  <c r="AB255" i="1"/>
  <c r="AH255" i="1" s="1"/>
  <c r="AB610" i="1"/>
  <c r="AH610" i="1" s="1"/>
  <c r="AB148" i="1"/>
  <c r="AH148" i="1" s="1"/>
  <c r="AB190" i="1"/>
  <c r="AH190" i="1" s="1"/>
  <c r="Z253" i="1"/>
  <c r="K120" i="1"/>
  <c r="Z610" i="1"/>
  <c r="Z148" i="1"/>
  <c r="Z190" i="1"/>
  <c r="Y253" i="1"/>
  <c r="Y610" i="1"/>
  <c r="Y148" i="1"/>
  <c r="Y190" i="1"/>
  <c r="W253" i="1"/>
  <c r="X253" i="1" s="1"/>
  <c r="W610" i="1"/>
  <c r="X610" i="1" s="1"/>
  <c r="W148" i="1"/>
  <c r="X148" i="1" s="1"/>
  <c r="W190" i="1"/>
  <c r="X190" i="1" s="1"/>
  <c r="L253" i="1"/>
  <c r="L610" i="1"/>
  <c r="L148" i="1"/>
  <c r="L190" i="1"/>
  <c r="K253" i="1"/>
  <c r="K610" i="1"/>
  <c r="K148" i="1"/>
  <c r="K190" i="1"/>
  <c r="J253" i="1"/>
  <c r="AF253" i="1" s="1"/>
  <c r="AE253" i="1" s="1"/>
  <c r="Z256" i="1"/>
  <c r="Y256" i="1"/>
  <c r="W256" i="1"/>
  <c r="X256" i="1" s="1"/>
  <c r="L256" i="1"/>
  <c r="K256" i="1"/>
  <c r="J256" i="1"/>
  <c r="AF256" i="1" s="1"/>
  <c r="AE256" i="1" s="1"/>
  <c r="AB256" i="1"/>
  <c r="AH256" i="1" s="1"/>
  <c r="Z134" i="1"/>
  <c r="Y134" i="1"/>
  <c r="W134" i="1"/>
  <c r="X134" i="1" s="1"/>
  <c r="L134" i="1"/>
  <c r="K134" i="1"/>
  <c r="J134" i="1"/>
  <c r="AF134" i="1" s="1"/>
  <c r="AE134" i="1" s="1"/>
  <c r="J120" i="1"/>
  <c r="AF120" i="1" s="1"/>
  <c r="AE120" i="1" s="1"/>
  <c r="AB134" i="1"/>
  <c r="AH134" i="1" s="1"/>
  <c r="Z120" i="1"/>
  <c r="Y120" i="1"/>
  <c r="W120" i="1"/>
  <c r="X120" i="1" s="1"/>
  <c r="L120" i="1"/>
  <c r="AB120" i="1"/>
  <c r="AH120" i="1" s="1"/>
  <c r="Z240" i="1"/>
  <c r="Y240" i="1"/>
  <c r="W240" i="1"/>
  <c r="X240" i="1" s="1"/>
  <c r="L240" i="1"/>
  <c r="L528" i="1"/>
  <c r="K240" i="1"/>
  <c r="K528" i="1"/>
  <c r="AB240" i="1"/>
  <c r="AH240" i="1" s="1"/>
  <c r="AB238" i="1"/>
  <c r="AH238" i="1" s="1"/>
  <c r="Z238" i="1"/>
  <c r="Y238" i="1"/>
  <c r="W238" i="1"/>
  <c r="X238" i="1" s="1"/>
  <c r="L238" i="1"/>
  <c r="Z528" i="1"/>
  <c r="K238" i="1"/>
  <c r="Y528" i="1"/>
  <c r="J238" i="1"/>
  <c r="AF238" i="1" s="1"/>
  <c r="AE238" i="1" s="1"/>
  <c r="W528" i="1"/>
  <c r="X528" i="1" s="1"/>
  <c r="J528" i="1"/>
  <c r="AF528" i="1" s="1"/>
  <c r="AE528" i="1" s="1"/>
  <c r="Z39" i="1"/>
  <c r="Y39" i="1"/>
  <c r="W39" i="1"/>
  <c r="X39" i="1" s="1"/>
  <c r="L39" i="1"/>
  <c r="K39" i="1"/>
  <c r="J39" i="1"/>
  <c r="AF39" i="1" s="1"/>
  <c r="AE39" i="1" s="1"/>
  <c r="AB39" i="1"/>
  <c r="AH39" i="1" s="1"/>
  <c r="Z299" i="1"/>
  <c r="Y299" i="1"/>
  <c r="W299" i="1"/>
  <c r="X299" i="1" s="1"/>
  <c r="L299" i="1"/>
  <c r="K299" i="1"/>
  <c r="K424" i="1"/>
  <c r="J299" i="1"/>
  <c r="AF299" i="1" s="1"/>
  <c r="AE299" i="1" s="1"/>
  <c r="J424" i="1"/>
  <c r="AF424" i="1" s="1"/>
  <c r="AE424" i="1" s="1"/>
  <c r="AB299" i="1"/>
  <c r="AH299" i="1" s="1"/>
  <c r="AB528" i="1"/>
  <c r="AH528" i="1" s="1"/>
  <c r="AB584" i="1"/>
  <c r="AH584" i="1" s="1"/>
  <c r="Z584" i="1"/>
  <c r="Y584" i="1"/>
  <c r="W584" i="1"/>
  <c r="X584" i="1" s="1"/>
  <c r="Z424" i="1"/>
  <c r="L584" i="1"/>
  <c r="Y424" i="1"/>
  <c r="K584" i="1"/>
  <c r="W424" i="1"/>
  <c r="X424" i="1" s="1"/>
  <c r="J584" i="1"/>
  <c r="AF584" i="1" s="1"/>
  <c r="AE584" i="1" s="1"/>
  <c r="L424" i="1"/>
  <c r="AB549" i="1"/>
  <c r="AH549" i="1" s="1"/>
  <c r="Z549" i="1"/>
  <c r="Y549" i="1"/>
  <c r="AB424" i="1"/>
  <c r="AH424" i="1" s="1"/>
  <c r="W549" i="1"/>
  <c r="X549" i="1" s="1"/>
  <c r="L549" i="1"/>
  <c r="K549" i="1"/>
  <c r="J549" i="1"/>
  <c r="AF549" i="1" s="1"/>
  <c r="AE549" i="1" s="1"/>
  <c r="K160" i="1"/>
  <c r="J184" i="1"/>
  <c r="AF184" i="1" s="1"/>
  <c r="AE184" i="1" s="1"/>
  <c r="Z381" i="1"/>
  <c r="Y381" i="1"/>
  <c r="W381" i="1"/>
  <c r="X381" i="1" s="1"/>
  <c r="L381" i="1"/>
  <c r="K381" i="1"/>
  <c r="J381" i="1"/>
  <c r="AF381" i="1" s="1"/>
  <c r="AE381" i="1" s="1"/>
  <c r="AB381" i="1"/>
  <c r="AH381" i="1" s="1"/>
  <c r="Z160" i="1"/>
  <c r="Y160" i="1"/>
  <c r="W160" i="1"/>
  <c r="X160" i="1" s="1"/>
  <c r="L160" i="1"/>
  <c r="AB160" i="1"/>
  <c r="AH160" i="1" s="1"/>
  <c r="J160" i="1"/>
  <c r="AF160" i="1" s="1"/>
  <c r="AE160" i="1" s="1"/>
  <c r="K4" i="1"/>
  <c r="W4" i="1"/>
  <c r="X4" i="1" s="1"/>
  <c r="L4" i="1"/>
  <c r="L184" i="1"/>
  <c r="K184" i="1"/>
  <c r="I184" i="1"/>
  <c r="M5" i="3"/>
  <c r="W5" i="3"/>
  <c r="X5" i="3" s="1"/>
  <c r="Y5" i="3"/>
  <c r="Z5" i="3"/>
  <c r="AB8" i="3"/>
  <c r="AB4" i="3"/>
  <c r="AB4" i="1"/>
  <c r="AH4" i="1" s="1"/>
  <c r="AB184" i="1"/>
  <c r="AH184" i="1" s="1"/>
  <c r="Z184" i="1"/>
  <c r="Y184" i="1"/>
  <c r="Z4" i="1"/>
  <c r="Y4" i="1"/>
  <c r="I186" i="1"/>
  <c r="L186" i="1"/>
  <c r="J186" i="1"/>
  <c r="AF186" i="1" s="1"/>
  <c r="AE186" i="1" s="1"/>
  <c r="W186" i="1"/>
  <c r="X186" i="1" s="1"/>
  <c r="Y186" i="1"/>
  <c r="K186" i="1"/>
  <c r="AB186" i="1"/>
  <c r="AH186" i="1" s="1"/>
  <c r="AB185" i="1"/>
  <c r="AH185" i="1" s="1"/>
  <c r="I185" i="1"/>
  <c r="K185" i="1"/>
  <c r="L185" i="1"/>
  <c r="Z185" i="1"/>
  <c r="J185" i="1"/>
  <c r="AF185" i="1" s="1"/>
  <c r="AE185" i="1" s="1"/>
  <c r="W185" i="1"/>
  <c r="X185" i="1" s="1"/>
  <c r="J4" i="1"/>
  <c r="AF4" i="1" s="1"/>
  <c r="AE4" i="1" s="1"/>
  <c r="AB345" i="1"/>
  <c r="AH345" i="1" s="1"/>
  <c r="Z345" i="1"/>
  <c r="Y345" i="1"/>
  <c r="W345" i="1"/>
  <c r="X345" i="1" s="1"/>
  <c r="L345" i="1"/>
  <c r="K345" i="1"/>
  <c r="J345" i="1"/>
  <c r="AF345" i="1" s="1"/>
  <c r="AE345" i="1" s="1"/>
  <c r="W227" i="1"/>
  <c r="X227" i="1" s="1"/>
  <c r="I227" i="1"/>
  <c r="Y227" i="1"/>
  <c r="Z227" i="1"/>
  <c r="K227" i="1"/>
  <c r="AB227" i="1"/>
  <c r="AH227" i="1" s="1"/>
  <c r="J227" i="1"/>
  <c r="AF227" i="1" s="1"/>
  <c r="AE227" i="1" s="1"/>
  <c r="I557" i="1"/>
  <c r="K557" i="1"/>
  <c r="Z557" i="1"/>
  <c r="AB557" i="1"/>
  <c r="AH557" i="1" s="1"/>
  <c r="J557" i="1"/>
  <c r="AF557" i="1" s="1"/>
  <c r="AE557" i="1" s="1"/>
  <c r="W557" i="1"/>
  <c r="X557" i="1" s="1"/>
  <c r="L557" i="1"/>
  <c r="J207" i="1"/>
  <c r="AF207" i="1" s="1"/>
  <c r="AE207" i="1" s="1"/>
  <c r="K207" i="1"/>
  <c r="Y207" i="1"/>
  <c r="Z207" i="1"/>
  <c r="AB207" i="1"/>
  <c r="AH207" i="1" s="1"/>
  <c r="I207" i="1"/>
  <c r="L207" i="1"/>
  <c r="L263" i="1"/>
  <c r="W263" i="1"/>
  <c r="X263" i="1" s="1"/>
  <c r="Z263" i="1"/>
  <c r="J263" i="1"/>
  <c r="AF263" i="1" s="1"/>
  <c r="AE263" i="1" s="1"/>
  <c r="AB263" i="1"/>
  <c r="AH263" i="1" s="1"/>
  <c r="Y263" i="1"/>
  <c r="K263" i="1"/>
  <c r="AB79" i="1"/>
  <c r="AH79" i="1" s="1"/>
  <c r="J79" i="1"/>
  <c r="AF79" i="1" s="1"/>
  <c r="AE79" i="1" s="1"/>
  <c r="K79" i="1"/>
  <c r="L79" i="1"/>
  <c r="W79" i="1"/>
  <c r="X79" i="1" s="1"/>
  <c r="I79" i="1"/>
  <c r="Y79" i="1"/>
  <c r="Z79" i="1"/>
  <c r="I621" i="1"/>
  <c r="K621" i="1"/>
  <c r="L621" i="1"/>
  <c r="J621" i="1"/>
  <c r="AF621" i="1" s="1"/>
  <c r="AE621" i="1" s="1"/>
  <c r="Z621" i="1"/>
  <c r="AB621" i="1"/>
  <c r="AH621" i="1" s="1"/>
  <c r="W621" i="1"/>
  <c r="X621" i="1" s="1"/>
  <c r="AB555" i="1"/>
  <c r="AH555" i="1" s="1"/>
  <c r="J555" i="1"/>
  <c r="AF555" i="1" s="1"/>
  <c r="AE555" i="1" s="1"/>
  <c r="W555" i="1"/>
  <c r="X555" i="1" s="1"/>
  <c r="L555" i="1"/>
  <c r="I555" i="1"/>
  <c r="K555" i="1"/>
  <c r="Y555" i="1"/>
  <c r="Z555" i="1"/>
  <c r="AB556" i="1"/>
  <c r="AH556" i="1" s="1"/>
  <c r="J616" i="1"/>
  <c r="AF616" i="1" s="1"/>
  <c r="AE616" i="1" s="1"/>
  <c r="L616" i="1"/>
  <c r="K616" i="1"/>
  <c r="I616" i="1"/>
  <c r="AB616" i="1"/>
  <c r="AH616" i="1" s="1"/>
  <c r="W616" i="1"/>
  <c r="X616" i="1" s="1"/>
  <c r="Z616" i="1"/>
  <c r="K556" i="1"/>
  <c r="J556" i="1"/>
  <c r="AF556" i="1" s="1"/>
  <c r="AE556" i="1" s="1"/>
  <c r="Y556" i="1"/>
  <c r="I556" i="1"/>
  <c r="L556" i="1"/>
  <c r="W556" i="1"/>
  <c r="X556" i="1" s="1"/>
  <c r="Z556" i="1"/>
  <c r="I463" i="1"/>
  <c r="J463" i="1"/>
  <c r="AF463" i="1" s="1"/>
  <c r="AE463" i="1" s="1"/>
  <c r="Z463" i="1"/>
  <c r="AB463" i="1"/>
  <c r="AH463" i="1" s="1"/>
  <c r="K463" i="1"/>
  <c r="L463" i="1"/>
  <c r="W463" i="1"/>
  <c r="X463" i="1" s="1"/>
  <c r="AB319" i="1"/>
  <c r="AH319" i="1" s="1"/>
  <c r="W319" i="1"/>
  <c r="X319" i="1" s="1"/>
  <c r="L319" i="1"/>
  <c r="I319" i="1"/>
  <c r="Y319" i="1"/>
  <c r="J319" i="1"/>
  <c r="AF319" i="1" s="1"/>
  <c r="AE319" i="1" s="1"/>
  <c r="K319" i="1"/>
  <c r="Z319" i="1"/>
  <c r="L531" i="1"/>
  <c r="J531" i="1"/>
  <c r="AF531" i="1" s="1"/>
  <c r="AE531" i="1" s="1"/>
  <c r="W531" i="1"/>
  <c r="X531" i="1" s="1"/>
  <c r="K531" i="1"/>
  <c r="Z531" i="1"/>
  <c r="AB531" i="1"/>
  <c r="AH531" i="1" s="1"/>
  <c r="Y531" i="1"/>
  <c r="Y582" i="1"/>
  <c r="K582" i="1"/>
  <c r="Z582" i="1"/>
  <c r="AB582" i="1"/>
  <c r="AH582" i="1" s="1"/>
  <c r="J582" i="1"/>
  <c r="AF582" i="1" s="1"/>
  <c r="AE582" i="1" s="1"/>
  <c r="W582" i="1"/>
  <c r="X582" i="1" s="1"/>
  <c r="I582" i="1"/>
  <c r="J228" i="1"/>
  <c r="AF228" i="1" s="1"/>
  <c r="AE228" i="1" s="1"/>
  <c r="W228" i="1"/>
  <c r="X228" i="1" s="1"/>
  <c r="I228" i="1"/>
  <c r="AB228" i="1"/>
  <c r="AH228" i="1" s="1"/>
  <c r="L228" i="1"/>
  <c r="Z228" i="1"/>
  <c r="K228" i="1"/>
  <c r="L411" i="1"/>
  <c r="W411" i="1"/>
  <c r="X411" i="1" s="1"/>
  <c r="K411" i="1"/>
  <c r="I411" i="1"/>
  <c r="AB411" i="1"/>
  <c r="AH411" i="1" s="1"/>
  <c r="J411" i="1"/>
  <c r="AF411" i="1" s="1"/>
  <c r="AE411" i="1" s="1"/>
  <c r="Y411" i="1"/>
  <c r="Z618" i="1"/>
  <c r="Y618" i="1"/>
  <c r="AB618" i="1"/>
  <c r="AH618" i="1" s="1"/>
  <c r="L618" i="1"/>
  <c r="W618" i="1"/>
  <c r="X618" i="1" s="1"/>
  <c r="K618" i="1"/>
  <c r="I618" i="1"/>
  <c r="J303" i="1"/>
  <c r="AF303" i="1" s="1"/>
  <c r="AE303" i="1" s="1"/>
  <c r="Z303" i="1"/>
  <c r="K303" i="1"/>
  <c r="AB303" i="1"/>
  <c r="AH303" i="1" s="1"/>
  <c r="I303" i="1"/>
  <c r="L303" i="1"/>
  <c r="W303" i="1"/>
  <c r="X303" i="1" s="1"/>
  <c r="Y168" i="1"/>
  <c r="I168" i="1"/>
  <c r="J168" i="1"/>
  <c r="AF168" i="1" s="1"/>
  <c r="AE168" i="1" s="1"/>
  <c r="L168" i="1"/>
  <c r="Z168" i="1"/>
  <c r="AB168" i="1"/>
  <c r="AH168" i="1" s="1"/>
  <c r="K168" i="1"/>
  <c r="AB96" i="1"/>
  <c r="AH96" i="1" s="1"/>
  <c r="I96" i="1"/>
  <c r="J96" i="1"/>
  <c r="AF96" i="1" s="1"/>
  <c r="AE96" i="1" s="1"/>
  <c r="K96" i="1"/>
  <c r="L96" i="1"/>
  <c r="W96" i="1"/>
  <c r="X96" i="1" s="1"/>
  <c r="Y96" i="1"/>
  <c r="Z96" i="1"/>
  <c r="AB524" i="1"/>
  <c r="AH524" i="1" s="1"/>
  <c r="AB558" i="1"/>
  <c r="AH558" i="1" s="1"/>
  <c r="AB209" i="1"/>
  <c r="AH209" i="1" s="1"/>
  <c r="I558" i="1"/>
  <c r="J558" i="1"/>
  <c r="AF558" i="1" s="1"/>
  <c r="AE558" i="1" s="1"/>
  <c r="K558" i="1"/>
  <c r="L558" i="1"/>
  <c r="W558" i="1"/>
  <c r="X558" i="1" s="1"/>
  <c r="Y558" i="1"/>
  <c r="Z558" i="1"/>
  <c r="I524" i="1"/>
  <c r="K524" i="1"/>
  <c r="J524" i="1"/>
  <c r="AF524" i="1" s="1"/>
  <c r="AE524" i="1" s="1"/>
  <c r="L524" i="1"/>
  <c r="W524" i="1"/>
  <c r="X524" i="1" s="1"/>
  <c r="Y524" i="1"/>
  <c r="Z524" i="1"/>
  <c r="AB460" i="1"/>
  <c r="AH460" i="1" s="1"/>
  <c r="I460" i="1"/>
  <c r="J460" i="1"/>
  <c r="AF460" i="1" s="1"/>
  <c r="AE460" i="1" s="1"/>
  <c r="K460" i="1"/>
  <c r="L460" i="1"/>
  <c r="W460" i="1"/>
  <c r="X460" i="1" s="1"/>
  <c r="Y460" i="1"/>
  <c r="Z460" i="1"/>
  <c r="J209" i="1"/>
  <c r="AF209" i="1" s="1"/>
  <c r="AE209" i="1" s="1"/>
  <c r="K209" i="1"/>
  <c r="I209" i="1"/>
  <c r="L209" i="1"/>
  <c r="W209" i="1"/>
  <c r="X209" i="1" s="1"/>
  <c r="Y209" i="1"/>
  <c r="Z209" i="1"/>
  <c r="AB513" i="1"/>
  <c r="AH513" i="1" s="1"/>
  <c r="AB205" i="1"/>
  <c r="AH205" i="1" s="1"/>
  <c r="I205" i="1"/>
  <c r="J205" i="1"/>
  <c r="AF205" i="1" s="1"/>
  <c r="AE205" i="1" s="1"/>
  <c r="K205" i="1"/>
  <c r="L205" i="1"/>
  <c r="M205" i="1"/>
  <c r="W205" i="1"/>
  <c r="X205" i="1" s="1"/>
  <c r="Y205" i="1"/>
  <c r="I513" i="1"/>
  <c r="J513" i="1"/>
  <c r="AF513" i="1" s="1"/>
  <c r="AE513" i="1" s="1"/>
  <c r="K513" i="1"/>
  <c r="L513" i="1"/>
  <c r="M513" i="1"/>
  <c r="W513" i="1"/>
  <c r="X513" i="1" s="1"/>
  <c r="Y513" i="1"/>
  <c r="AB461" i="1"/>
  <c r="AH461" i="1" s="1"/>
  <c r="AB462" i="1"/>
  <c r="AH462" i="1" s="1"/>
  <c r="I462" i="1"/>
  <c r="J462" i="1"/>
  <c r="AF462" i="1" s="1"/>
  <c r="AE462" i="1" s="1"/>
  <c r="K462" i="1"/>
  <c r="L462" i="1"/>
  <c r="Y462" i="1"/>
  <c r="W462" i="1"/>
  <c r="X462" i="1" s="1"/>
  <c r="Z462" i="1"/>
  <c r="I461" i="1"/>
  <c r="W461" i="1"/>
  <c r="X461" i="1" s="1"/>
  <c r="J461" i="1"/>
  <c r="AF461" i="1" s="1"/>
  <c r="AE461" i="1" s="1"/>
  <c r="K461" i="1"/>
  <c r="L461" i="1"/>
  <c r="Y461" i="1"/>
  <c r="Z461" i="1"/>
  <c r="AB98" i="1"/>
  <c r="AH98" i="1" s="1"/>
  <c r="AB69" i="1"/>
  <c r="AH69" i="1" s="1"/>
  <c r="I69" i="1"/>
  <c r="J69" i="1"/>
  <c r="AF69" i="1" s="1"/>
  <c r="AE69" i="1" s="1"/>
  <c r="K69" i="1"/>
  <c r="L69" i="1"/>
  <c r="W69" i="1"/>
  <c r="X69" i="1" s="1"/>
  <c r="Y69" i="1"/>
  <c r="Z69" i="1"/>
  <c r="I98" i="1"/>
  <c r="J98" i="1"/>
  <c r="AF98" i="1" s="1"/>
  <c r="AE98" i="1" s="1"/>
  <c r="K98" i="1"/>
  <c r="L98" i="1"/>
  <c r="W98" i="1"/>
  <c r="X98" i="1" s="1"/>
  <c r="Y98" i="1"/>
  <c r="Z98" i="1"/>
  <c r="AB329" i="1"/>
  <c r="AH329" i="1" s="1"/>
  <c r="I329" i="1"/>
  <c r="J329" i="1"/>
  <c r="AF329" i="1" s="1"/>
  <c r="AE329" i="1" s="1"/>
  <c r="K329" i="1"/>
  <c r="L329" i="1"/>
  <c r="W329" i="1"/>
  <c r="X329" i="1" s="1"/>
  <c r="Y329" i="1"/>
  <c r="Z329" i="1"/>
  <c r="J97" i="1"/>
  <c r="AF97" i="1" s="1"/>
  <c r="AE97" i="1" s="1"/>
  <c r="K97" i="1"/>
  <c r="L97" i="1"/>
  <c r="W97" i="1"/>
  <c r="X97" i="1" s="1"/>
  <c r="Y97" i="1"/>
  <c r="Z97" i="1"/>
  <c r="AB97" i="1"/>
  <c r="AH97" i="1" s="1"/>
  <c r="AB619" i="1"/>
  <c r="AH619" i="1" s="1"/>
  <c r="AB620" i="1"/>
  <c r="AH620" i="1" s="1"/>
  <c r="AB44" i="1"/>
  <c r="AH44" i="1" s="1"/>
  <c r="J620" i="1"/>
  <c r="AF620" i="1" s="1"/>
  <c r="AE620" i="1" s="1"/>
  <c r="I620" i="1"/>
  <c r="K620" i="1"/>
  <c r="L620" i="1"/>
  <c r="W620" i="1"/>
  <c r="X620" i="1" s="1"/>
  <c r="Y620" i="1"/>
  <c r="Z620" i="1"/>
  <c r="J619" i="1"/>
  <c r="AF619" i="1" s="1"/>
  <c r="AE619" i="1" s="1"/>
  <c r="K619" i="1"/>
  <c r="L619" i="1"/>
  <c r="W619" i="1"/>
  <c r="X619" i="1" s="1"/>
  <c r="I619" i="1"/>
  <c r="Y619" i="1"/>
  <c r="Z619" i="1"/>
  <c r="AB522" i="1"/>
  <c r="AH522" i="1" s="1"/>
  <c r="I522" i="1"/>
  <c r="J522" i="1"/>
  <c r="AF522" i="1" s="1"/>
  <c r="AE522" i="1" s="1"/>
  <c r="K522" i="1"/>
  <c r="L522" i="1"/>
  <c r="W522" i="1"/>
  <c r="X522" i="1" s="1"/>
  <c r="Y522" i="1"/>
  <c r="Z522" i="1"/>
  <c r="I44" i="1"/>
  <c r="J44" i="1"/>
  <c r="AF44" i="1" s="1"/>
  <c r="AE44" i="1" s="1"/>
  <c r="K44" i="1"/>
  <c r="L44" i="1"/>
  <c r="M44" i="1"/>
  <c r="W44" i="1"/>
  <c r="X44" i="1" s="1"/>
  <c r="Y44" i="1"/>
  <c r="I4" i="3"/>
  <c r="J4" i="3"/>
  <c r="K4" i="3"/>
  <c r="L4" i="3"/>
  <c r="K8" i="3"/>
  <c r="M4" i="3"/>
  <c r="L8" i="3"/>
  <c r="W4" i="3"/>
  <c r="X4" i="3" s="1"/>
  <c r="Y4" i="3"/>
  <c r="W8" i="3"/>
  <c r="X8" i="3" s="1"/>
  <c r="Y8" i="3"/>
  <c r="Z8" i="3"/>
  <c r="AB9" i="3"/>
  <c r="I5" i="3"/>
  <c r="J5" i="3"/>
  <c r="K5" i="3"/>
  <c r="I8" i="3"/>
  <c r="Z614" i="1"/>
  <c r="Y614" i="1"/>
  <c r="AB614" i="1"/>
  <c r="AH614" i="1" s="1"/>
  <c r="W614" i="1"/>
  <c r="X614" i="1" s="1"/>
  <c r="L614" i="1"/>
  <c r="K614" i="1"/>
  <c r="J614" i="1"/>
  <c r="AF614" i="1" s="1"/>
  <c r="AE614" i="1" s="1"/>
  <c r="Z502" i="1"/>
  <c r="L502" i="1"/>
  <c r="AB502" i="1"/>
  <c r="AH502" i="1" s="1"/>
  <c r="Y502" i="1"/>
  <c r="W502" i="1"/>
  <c r="X502" i="1" s="1"/>
  <c r="J501" i="1"/>
  <c r="AF501" i="1" s="1"/>
  <c r="AE501" i="1" s="1"/>
  <c r="K502" i="1"/>
  <c r="I501" i="1"/>
  <c r="J502" i="1"/>
  <c r="AF502" i="1" s="1"/>
  <c r="AE502" i="1" s="1"/>
  <c r="AB579" i="1"/>
  <c r="AH579" i="1" s="1"/>
  <c r="Z579" i="1"/>
  <c r="Y579" i="1"/>
  <c r="Z501" i="1"/>
  <c r="W579" i="1"/>
  <c r="X579" i="1" s="1"/>
  <c r="Y501" i="1"/>
  <c r="W501" i="1"/>
  <c r="X501" i="1" s="1"/>
  <c r="L579" i="1"/>
  <c r="L501" i="1"/>
  <c r="K579" i="1"/>
  <c r="J579" i="1"/>
  <c r="AF579" i="1" s="1"/>
  <c r="AE579" i="1" s="1"/>
  <c r="AB501" i="1"/>
  <c r="AH501" i="1" s="1"/>
  <c r="Z16" i="1"/>
  <c r="Y16" i="1"/>
  <c r="W16" i="1"/>
  <c r="X16" i="1" s="1"/>
  <c r="L16" i="1"/>
  <c r="K16" i="1"/>
  <c r="J16" i="1"/>
  <c r="AF16" i="1" s="1"/>
  <c r="AE16" i="1" s="1"/>
  <c r="AB16" i="1"/>
  <c r="AH16" i="1" s="1"/>
  <c r="Z112" i="1"/>
  <c r="Y112" i="1"/>
  <c r="L559" i="1"/>
  <c r="W112" i="1"/>
  <c r="X112" i="1" s="1"/>
  <c r="L112" i="1"/>
  <c r="K112" i="1"/>
  <c r="J112" i="1"/>
  <c r="AF112" i="1" s="1"/>
  <c r="AE112" i="1" s="1"/>
  <c r="AB112" i="1"/>
  <c r="AH112" i="1" s="1"/>
  <c r="Z440" i="1"/>
  <c r="Y440" i="1"/>
  <c r="W440" i="1"/>
  <c r="X440" i="1" s="1"/>
  <c r="L440" i="1"/>
  <c r="K440" i="1"/>
  <c r="W559" i="1"/>
  <c r="X559" i="1" s="1"/>
  <c r="J440" i="1"/>
  <c r="AF440" i="1" s="1"/>
  <c r="AE440" i="1" s="1"/>
  <c r="AB559" i="1"/>
  <c r="AH559" i="1" s="1"/>
  <c r="AB440" i="1"/>
  <c r="AH440" i="1" s="1"/>
  <c r="Z14" i="1"/>
  <c r="Z54" i="1"/>
  <c r="Y14" i="1"/>
  <c r="Y54" i="1"/>
  <c r="W14" i="1"/>
  <c r="X14" i="1" s="1"/>
  <c r="L14" i="1"/>
  <c r="W54" i="1"/>
  <c r="X54" i="1" s="1"/>
  <c r="K14" i="1"/>
  <c r="L54" i="1"/>
  <c r="AB54" i="1"/>
  <c r="AH54" i="1" s="1"/>
  <c r="J14" i="1"/>
  <c r="AF14" i="1" s="1"/>
  <c r="AE14" i="1" s="1"/>
  <c r="Z559" i="1"/>
  <c r="Y559" i="1"/>
  <c r="AB14" i="1"/>
  <c r="AH14" i="1" s="1"/>
  <c r="Z500" i="1"/>
  <c r="Y500" i="1"/>
  <c r="W500" i="1"/>
  <c r="X500" i="1" s="1"/>
  <c r="K559" i="1"/>
  <c r="K54" i="1"/>
  <c r="L500" i="1"/>
  <c r="J559" i="1"/>
  <c r="AF559" i="1" s="1"/>
  <c r="AE559" i="1" s="1"/>
  <c r="J54" i="1"/>
  <c r="AF54" i="1" s="1"/>
  <c r="AE54" i="1" s="1"/>
  <c r="K500" i="1"/>
  <c r="J500" i="1"/>
  <c r="AF500" i="1" s="1"/>
  <c r="AE500" i="1" s="1"/>
  <c r="AB500" i="1"/>
  <c r="AH500" i="1" s="1"/>
  <c r="AB37" i="1"/>
  <c r="AH37" i="1" s="1"/>
  <c r="Z37" i="1"/>
  <c r="Y37" i="1"/>
  <c r="W37" i="1"/>
  <c r="X37" i="1" s="1"/>
  <c r="L37" i="1"/>
  <c r="K37" i="1"/>
  <c r="J37" i="1"/>
  <c r="AF37" i="1" s="1"/>
  <c r="AE37" i="1" s="1"/>
  <c r="I628" i="1"/>
  <c r="AB315" i="1"/>
  <c r="AH315" i="1" s="1"/>
  <c r="Z315" i="1"/>
  <c r="Y315" i="1"/>
  <c r="Z628" i="1"/>
  <c r="W315" i="1"/>
  <c r="X315" i="1" s="1"/>
  <c r="Y628" i="1"/>
  <c r="W628" i="1"/>
  <c r="X628" i="1" s="1"/>
  <c r="L315" i="1"/>
  <c r="L628" i="1"/>
  <c r="K315" i="1"/>
  <c r="K628" i="1"/>
  <c r="J315" i="1"/>
  <c r="AF315" i="1" s="1"/>
  <c r="AE315" i="1" s="1"/>
  <c r="AB628" i="1"/>
  <c r="AH628" i="1" s="1"/>
  <c r="Z172" i="1"/>
  <c r="Y172" i="1"/>
  <c r="W172" i="1"/>
  <c r="X172" i="1" s="1"/>
  <c r="L172" i="1"/>
  <c r="K172" i="1"/>
  <c r="AB172" i="1"/>
  <c r="AH172" i="1" s="1"/>
  <c r="J172" i="1"/>
  <c r="AF172" i="1" s="1"/>
  <c r="AE172" i="1" s="1"/>
  <c r="AB364" i="1"/>
  <c r="AH364" i="1" s="1"/>
  <c r="Z364" i="1"/>
  <c r="Y364" i="1"/>
  <c r="W364" i="1"/>
  <c r="X364" i="1" s="1"/>
  <c r="L364" i="1"/>
  <c r="K364" i="1"/>
  <c r="J364" i="1"/>
  <c r="AF364" i="1" s="1"/>
  <c r="AE364" i="1" s="1"/>
  <c r="Y523" i="1"/>
  <c r="Z523" i="1"/>
  <c r="J214" i="1"/>
  <c r="AF214" i="1" s="1"/>
  <c r="AE214" i="1" s="1"/>
  <c r="AB523" i="1"/>
  <c r="AH523" i="1" s="1"/>
  <c r="W523" i="1"/>
  <c r="X523" i="1" s="1"/>
  <c r="L523" i="1"/>
  <c r="K523" i="1"/>
  <c r="AB214" i="1"/>
  <c r="AH214" i="1" s="1"/>
  <c r="Z214" i="1"/>
  <c r="Y214" i="1"/>
  <c r="W214" i="1"/>
  <c r="X214" i="1" s="1"/>
  <c r="J523" i="1"/>
  <c r="AF523" i="1" s="1"/>
  <c r="AE523" i="1" s="1"/>
  <c r="L214" i="1"/>
  <c r="K214" i="1"/>
  <c r="AB126" i="1"/>
  <c r="AH126" i="1" s="1"/>
  <c r="Z126" i="1"/>
  <c r="Y126" i="1"/>
  <c r="W126" i="1"/>
  <c r="X126" i="1" s="1"/>
  <c r="L126" i="1"/>
  <c r="K126" i="1"/>
  <c r="J126" i="1"/>
  <c r="AF126" i="1" s="1"/>
  <c r="AE126" i="1" s="1"/>
  <c r="AB494" i="1"/>
  <c r="AH494" i="1" s="1"/>
  <c r="Z494" i="1"/>
  <c r="Y494" i="1"/>
  <c r="W494" i="1"/>
  <c r="X494" i="1" s="1"/>
  <c r="L494" i="1"/>
  <c r="K494" i="1"/>
  <c r="J494" i="1"/>
  <c r="AF494" i="1" s="1"/>
  <c r="AE494" i="1" s="1"/>
  <c r="W12" i="1"/>
  <c r="X12" i="1" s="1"/>
  <c r="AB74" i="1"/>
  <c r="AH74" i="1" s="1"/>
  <c r="Z74" i="1"/>
  <c r="Y74" i="1"/>
  <c r="W74" i="1"/>
  <c r="X74" i="1" s="1"/>
  <c r="L74" i="1"/>
  <c r="K74" i="1"/>
  <c r="J74" i="1"/>
  <c r="AF74" i="1" s="1"/>
  <c r="AE74" i="1" s="1"/>
  <c r="Z73" i="1"/>
  <c r="Y73" i="1"/>
  <c r="W73" i="1"/>
  <c r="X73" i="1" s="1"/>
  <c r="L73" i="1"/>
  <c r="K73" i="1"/>
  <c r="J73" i="1"/>
  <c r="AF73" i="1" s="1"/>
  <c r="AE73" i="1" s="1"/>
  <c r="I225" i="1"/>
  <c r="AB73" i="1"/>
  <c r="AH73" i="1" s="1"/>
  <c r="AB163" i="1"/>
  <c r="AH163" i="1" s="1"/>
  <c r="Z289" i="1"/>
  <c r="Y289" i="1"/>
  <c r="W289" i="1"/>
  <c r="X289" i="1" s="1"/>
  <c r="L289" i="1"/>
  <c r="K289" i="1"/>
  <c r="J289" i="1"/>
  <c r="AF289" i="1" s="1"/>
  <c r="AE289" i="1" s="1"/>
  <c r="AB289" i="1"/>
  <c r="AH289" i="1" s="1"/>
  <c r="AB520" i="1"/>
  <c r="AH520" i="1" s="1"/>
  <c r="Z520" i="1"/>
  <c r="Y520" i="1"/>
  <c r="Z225" i="1"/>
  <c r="W520" i="1"/>
  <c r="X520" i="1" s="1"/>
  <c r="Y225" i="1"/>
  <c r="W225" i="1"/>
  <c r="X225" i="1" s="1"/>
  <c r="L520" i="1"/>
  <c r="Z12" i="1"/>
  <c r="L225" i="1"/>
  <c r="K520" i="1"/>
  <c r="Y12" i="1"/>
  <c r="K225" i="1"/>
  <c r="J520" i="1"/>
  <c r="AF520" i="1" s="1"/>
  <c r="AE520" i="1" s="1"/>
  <c r="W541" i="1"/>
  <c r="X541" i="1" s="1"/>
  <c r="W477" i="1"/>
  <c r="X477" i="1" s="1"/>
  <c r="W330" i="1"/>
  <c r="X330" i="1" s="1"/>
  <c r="AB225" i="1"/>
  <c r="AH225" i="1" s="1"/>
  <c r="K199" i="1"/>
  <c r="I180" i="1"/>
  <c r="W438" i="1"/>
  <c r="X438" i="1" s="1"/>
  <c r="W174" i="1"/>
  <c r="X174" i="1" s="1"/>
  <c r="W173" i="1"/>
  <c r="X173" i="1" s="1"/>
  <c r="W113" i="1"/>
  <c r="X113" i="1" s="1"/>
  <c r="W92" i="1"/>
  <c r="X92" i="1" s="1"/>
  <c r="K70" i="1"/>
  <c r="W27" i="1"/>
  <c r="X27" i="1" s="1"/>
  <c r="W55" i="1"/>
  <c r="X55" i="1" s="1"/>
  <c r="W7" i="1"/>
  <c r="X7" i="1" s="1"/>
  <c r="I163" i="1"/>
  <c r="J163" i="1"/>
  <c r="AF163" i="1" s="1"/>
  <c r="AE163" i="1" s="1"/>
  <c r="K163" i="1"/>
  <c r="L163" i="1"/>
  <c r="M163" i="1"/>
  <c r="W163" i="1"/>
  <c r="X163" i="1" s="1"/>
  <c r="Y163" i="1"/>
  <c r="W152" i="1"/>
  <c r="X152" i="1" s="1"/>
  <c r="W133" i="1"/>
  <c r="X133" i="1" s="1"/>
  <c r="AB12" i="1"/>
  <c r="AH12" i="1" s="1"/>
  <c r="L101" i="1"/>
  <c r="L12" i="1"/>
  <c r="K12" i="1"/>
  <c r="J12" i="1"/>
  <c r="AF12" i="1" s="1"/>
  <c r="AE12" i="1" s="1"/>
  <c r="W452" i="1"/>
  <c r="X452" i="1" s="1"/>
  <c r="Y198" i="1"/>
  <c r="Z198" i="1"/>
  <c r="K198" i="1"/>
  <c r="AB198" i="1"/>
  <c r="AH198" i="1" s="1"/>
  <c r="L198" i="1"/>
  <c r="I198" i="1"/>
  <c r="J198" i="1"/>
  <c r="AF198" i="1" s="1"/>
  <c r="AE198" i="1" s="1"/>
  <c r="W565" i="1"/>
  <c r="X565" i="1" s="1"/>
  <c r="W193" i="1"/>
  <c r="X193" i="1" s="1"/>
  <c r="W613" i="1"/>
  <c r="X613" i="1" s="1"/>
  <c r="I539" i="1"/>
  <c r="W495" i="1"/>
  <c r="X495" i="1" s="1"/>
  <c r="K81" i="1"/>
  <c r="W540" i="1"/>
  <c r="X540" i="1" s="1"/>
  <c r="W66" i="1"/>
  <c r="X66" i="1" s="1"/>
  <c r="W260" i="1"/>
  <c r="X260" i="1" s="1"/>
  <c r="K52" i="1"/>
  <c r="W278" i="1"/>
  <c r="X278" i="1" s="1"/>
  <c r="W53" i="1"/>
  <c r="X53" i="1" s="1"/>
  <c r="K197" i="1"/>
  <c r="K24" i="1"/>
  <c r="Y338" i="1"/>
  <c r="Z338" i="1"/>
  <c r="AB338" i="1"/>
  <c r="AH338" i="1" s="1"/>
  <c r="I338" i="1"/>
  <c r="J338" i="1"/>
  <c r="AF338" i="1" s="1"/>
  <c r="AE338" i="1" s="1"/>
  <c r="K338" i="1"/>
  <c r="L338" i="1"/>
  <c r="W114" i="1"/>
  <c r="X114" i="1" s="1"/>
  <c r="AB101" i="1"/>
  <c r="AH101" i="1" s="1"/>
  <c r="W512" i="1"/>
  <c r="X512" i="1" s="1"/>
  <c r="W515" i="1"/>
  <c r="X515" i="1" s="1"/>
  <c r="W171" i="1"/>
  <c r="X171" i="1" s="1"/>
  <c r="W6" i="1"/>
  <c r="X6" i="1" s="1"/>
  <c r="W132" i="1"/>
  <c r="X132" i="1" s="1"/>
  <c r="W5" i="1"/>
  <c r="X5" i="1" s="1"/>
  <c r="Z101" i="1"/>
  <c r="W387" i="1"/>
  <c r="X387" i="1" s="1"/>
  <c r="Y101" i="1"/>
  <c r="W437" i="1"/>
  <c r="X437" i="1" s="1"/>
  <c r="I117" i="1"/>
  <c r="W327" i="1"/>
  <c r="X327" i="1" s="1"/>
  <c r="K111" i="1"/>
  <c r="W101" i="1"/>
  <c r="X101" i="1" s="1"/>
  <c r="W294" i="1"/>
  <c r="X294" i="1" s="1"/>
  <c r="J294" i="1"/>
  <c r="AF294" i="1" s="1"/>
  <c r="AE294" i="1" s="1"/>
  <c r="L294" i="1"/>
  <c r="Y294" i="1"/>
  <c r="Z294" i="1"/>
  <c r="AB294" i="1"/>
  <c r="AH294" i="1" s="1"/>
  <c r="I294" i="1"/>
  <c r="W135" i="1"/>
  <c r="X135" i="1" s="1"/>
  <c r="I218" i="1"/>
  <c r="I95" i="1"/>
  <c r="W358" i="1"/>
  <c r="X358" i="1" s="1"/>
  <c r="W77" i="1"/>
  <c r="X77" i="1" s="1"/>
  <c r="I266" i="1"/>
  <c r="Z266" i="1"/>
  <c r="AB266" i="1"/>
  <c r="AH266" i="1" s="1"/>
  <c r="J266" i="1"/>
  <c r="AF266" i="1" s="1"/>
  <c r="AE266" i="1" s="1"/>
  <c r="L266" i="1"/>
  <c r="K266" i="1"/>
  <c r="W266" i="1"/>
  <c r="X266" i="1" s="1"/>
  <c r="I295" i="1"/>
  <c r="K295" i="1"/>
  <c r="Y295" i="1"/>
  <c r="Z295" i="1"/>
  <c r="AB295" i="1"/>
  <c r="AH295" i="1" s="1"/>
  <c r="J295" i="1"/>
  <c r="AF295" i="1" s="1"/>
  <c r="AE295" i="1" s="1"/>
  <c r="L295" i="1"/>
  <c r="W453" i="1"/>
  <c r="X453" i="1" s="1"/>
  <c r="W71" i="1"/>
  <c r="X71" i="1" s="1"/>
  <c r="W297" i="1"/>
  <c r="X297" i="1" s="1"/>
  <c r="W563" i="1"/>
  <c r="X563" i="1" s="1"/>
  <c r="I3" i="1"/>
  <c r="K200" i="1"/>
  <c r="K101" i="1"/>
  <c r="J101" i="1"/>
  <c r="AF101" i="1" s="1"/>
  <c r="AE101" i="1" s="1"/>
  <c r="W432" i="1"/>
  <c r="X432" i="1" s="1"/>
  <c r="W325" i="1"/>
  <c r="X325" i="1" s="1"/>
  <c r="W623" i="1"/>
  <c r="X623" i="1" s="1"/>
  <c r="W191" i="1"/>
  <c r="X191" i="1" s="1"/>
  <c r="W276" i="1"/>
  <c r="X276" i="1" s="1"/>
  <c r="K175" i="1"/>
  <c r="W496" i="1"/>
  <c r="X496" i="1" s="1"/>
  <c r="W259" i="1"/>
  <c r="X259" i="1" s="1"/>
  <c r="W216" i="1"/>
  <c r="X216" i="1" s="1"/>
  <c r="I564" i="1"/>
  <c r="K234" i="1"/>
  <c r="K136" i="1"/>
  <c r="I57" i="1"/>
  <c r="I408" i="1"/>
  <c r="K244" i="1"/>
  <c r="K131" i="1"/>
  <c r="I475" i="1"/>
  <c r="W332" i="1"/>
  <c r="X332" i="1" s="1"/>
  <c r="W194" i="1"/>
  <c r="X194" i="1" s="1"/>
  <c r="W115" i="1"/>
  <c r="X115" i="1" s="1"/>
  <c r="W518" i="1"/>
  <c r="X518" i="1" s="1"/>
  <c r="W277" i="1"/>
  <c r="X277" i="1" s="1"/>
  <c r="W474" i="1"/>
  <c r="X474" i="1" s="1"/>
  <c r="W405" i="1"/>
  <c r="X405" i="1" s="1"/>
  <c r="K43" i="1"/>
  <c r="K25" i="1"/>
  <c r="I375" i="1"/>
  <c r="L375" i="1"/>
  <c r="J375" i="1"/>
  <c r="AF375" i="1" s="1"/>
  <c r="AE375" i="1" s="1"/>
  <c r="W492" i="1"/>
  <c r="X492" i="1" s="1"/>
  <c r="L492" i="1"/>
  <c r="J492" i="1"/>
  <c r="W514" i="1"/>
  <c r="X514" i="1" s="1"/>
  <c r="L514" i="1"/>
  <c r="J514" i="1"/>
  <c r="L51" i="1"/>
  <c r="J51" i="1"/>
  <c r="L457" i="1"/>
  <c r="J457" i="1"/>
  <c r="W562" i="1"/>
  <c r="X562" i="1" s="1"/>
  <c r="L562" i="1"/>
  <c r="J562" i="1"/>
  <c r="L498" i="1"/>
  <c r="J498" i="1"/>
  <c r="L397" i="1"/>
  <c r="J397" i="1"/>
  <c r="L342" i="1"/>
  <c r="J342" i="1"/>
  <c r="W414" i="1"/>
  <c r="X414" i="1" s="1"/>
  <c r="L414" i="1"/>
  <c r="J414" i="1"/>
  <c r="L243" i="1"/>
  <c r="J243" i="1"/>
  <c r="W162" i="1"/>
  <c r="X162" i="1" s="1"/>
  <c r="L162" i="1"/>
  <c r="J162" i="1"/>
  <c r="L125" i="1"/>
  <c r="J125" i="1"/>
  <c r="L104" i="1"/>
  <c r="J104" i="1"/>
  <c r="L65" i="1"/>
  <c r="J65" i="1"/>
  <c r="L40" i="1"/>
  <c r="J40" i="1"/>
  <c r="K40" i="1"/>
  <c r="L19" i="1"/>
  <c r="J19" i="1"/>
  <c r="L2" i="1"/>
  <c r="J2" i="1"/>
  <c r="L604" i="1"/>
  <c r="J604" i="1"/>
  <c r="L137" i="1"/>
  <c r="J137" i="1"/>
  <c r="AF137" i="1" s="1"/>
  <c r="AE137" i="1" s="1"/>
  <c r="L601" i="1"/>
  <c r="J601" i="1"/>
  <c r="L246" i="1"/>
  <c r="J246" i="1"/>
  <c r="L451" i="1"/>
  <c r="J451" i="1"/>
  <c r="L370" i="1"/>
  <c r="J370" i="1"/>
  <c r="L298" i="1"/>
  <c r="J298" i="1"/>
  <c r="AF298" i="1" s="1"/>
  <c r="AE298" i="1" s="1"/>
  <c r="L188" i="1"/>
  <c r="J188" i="1"/>
  <c r="W188" i="1"/>
  <c r="X188" i="1" s="1"/>
  <c r="L593" i="1"/>
  <c r="J593" i="1"/>
  <c r="AF593" i="1" s="1"/>
  <c r="AE593" i="1" s="1"/>
  <c r="L195" i="1"/>
  <c r="J195" i="1"/>
  <c r="L296" i="1"/>
  <c r="J296" i="1"/>
  <c r="L607" i="1"/>
  <c r="J607" i="1"/>
  <c r="L530" i="1"/>
  <c r="J530" i="1"/>
  <c r="L430" i="1"/>
  <c r="J430" i="1"/>
  <c r="L322" i="1"/>
  <c r="J322" i="1"/>
  <c r="L215" i="1"/>
  <c r="J215" i="1"/>
  <c r="J597" i="1"/>
  <c r="J519" i="1"/>
  <c r="J374" i="1"/>
  <c r="J45" i="1"/>
  <c r="J149" i="1"/>
  <c r="J627" i="1"/>
  <c r="J78" i="1"/>
  <c r="J599" i="1"/>
  <c r="J28" i="1"/>
  <c r="J464" i="1"/>
  <c r="J136" i="1"/>
  <c r="J612" i="1"/>
  <c r="J590" i="1"/>
  <c r="J567" i="1"/>
  <c r="J536" i="1"/>
  <c r="J507" i="1"/>
  <c r="J459" i="1"/>
  <c r="J434" i="1"/>
  <c r="J409" i="1"/>
  <c r="J377" i="1"/>
  <c r="J350" i="1"/>
  <c r="J326" i="1"/>
  <c r="J305" i="1"/>
  <c r="J280" i="1"/>
  <c r="J252" i="1"/>
  <c r="J220" i="1"/>
  <c r="J194" i="1"/>
  <c r="J169" i="1"/>
  <c r="J135" i="1"/>
  <c r="J108" i="1"/>
  <c r="J80" i="1"/>
  <c r="J50" i="1"/>
  <c r="J23" i="1"/>
  <c r="J3" i="1"/>
  <c r="AF3" i="1" s="1"/>
  <c r="AE3" i="1" s="1"/>
  <c r="L11" i="1"/>
  <c r="L33" i="1"/>
  <c r="L60" i="1"/>
  <c r="L93" i="1"/>
  <c r="L118" i="1"/>
  <c r="L150" i="1"/>
  <c r="L177" i="1"/>
  <c r="L204" i="1"/>
  <c r="L235" i="1"/>
  <c r="L271" i="1"/>
  <c r="L287" i="1"/>
  <c r="L313" i="1"/>
  <c r="L334" i="1"/>
  <c r="L362" i="1"/>
  <c r="L386" i="1"/>
  <c r="L422" i="1"/>
  <c r="L445" i="1"/>
  <c r="L486" i="1"/>
  <c r="L521" i="1"/>
  <c r="L548" i="1"/>
  <c r="L575" i="1"/>
  <c r="L602" i="1"/>
  <c r="L626" i="1"/>
  <c r="L308" i="1"/>
  <c r="L574" i="1"/>
  <c r="L398" i="1"/>
  <c r="L130" i="1"/>
  <c r="L454" i="1"/>
  <c r="L335" i="1"/>
  <c r="L158" i="1"/>
  <c r="L279" i="1"/>
  <c r="L413" i="1"/>
  <c r="L493" i="1"/>
  <c r="I20" i="1"/>
  <c r="J351" i="1"/>
  <c r="J467" i="1"/>
  <c r="AF467" i="1" s="1"/>
  <c r="AE467" i="1" s="1"/>
  <c r="J427" i="1"/>
  <c r="J314" i="1"/>
  <c r="J512" i="1"/>
  <c r="J509" i="1"/>
  <c r="J359" i="1"/>
  <c r="J349" i="1"/>
  <c r="J515" i="1"/>
  <c r="J193" i="1"/>
  <c r="J233" i="1"/>
  <c r="J611" i="1"/>
  <c r="J589" i="1"/>
  <c r="J570" i="1"/>
  <c r="J535" i="1"/>
  <c r="J506" i="1"/>
  <c r="J458" i="1"/>
  <c r="J432" i="1"/>
  <c r="J406" i="1"/>
  <c r="J376" i="1"/>
  <c r="J346" i="1"/>
  <c r="J325" i="1"/>
  <c r="J304" i="1"/>
  <c r="J278" i="1"/>
  <c r="J251" i="1"/>
  <c r="J217" i="1"/>
  <c r="J192" i="1"/>
  <c r="J166" i="1"/>
  <c r="J132" i="1"/>
  <c r="J109" i="1"/>
  <c r="J76" i="1"/>
  <c r="J47" i="1"/>
  <c r="J22" i="1"/>
  <c r="J400" i="1"/>
  <c r="L13" i="1"/>
  <c r="L34" i="1"/>
  <c r="L61" i="1"/>
  <c r="L94" i="1"/>
  <c r="L119" i="1"/>
  <c r="L154" i="1"/>
  <c r="L178" i="1"/>
  <c r="L206" i="1"/>
  <c r="L236" i="1"/>
  <c r="L273" i="1"/>
  <c r="L288" i="1"/>
  <c r="L316" i="1"/>
  <c r="L336" i="1"/>
  <c r="L363" i="1"/>
  <c r="L389" i="1"/>
  <c r="L423" i="1"/>
  <c r="L448" i="1"/>
  <c r="L488" i="1"/>
  <c r="L525" i="1"/>
  <c r="L550" i="1"/>
  <c r="L581" i="1"/>
  <c r="L617" i="1"/>
  <c r="L629" i="1"/>
  <c r="L373" i="1"/>
  <c r="L245" i="1"/>
  <c r="L383" i="1"/>
  <c r="L153" i="1"/>
  <c r="L456" i="1"/>
  <c r="L355" i="1"/>
  <c r="L347" i="1"/>
  <c r="L404" i="1"/>
  <c r="L301" i="1"/>
  <c r="L598" i="1"/>
  <c r="W403" i="1"/>
  <c r="X403" i="1" s="1"/>
  <c r="I58" i="1"/>
  <c r="J58" i="1"/>
  <c r="J577" i="1"/>
  <c r="AF577" i="1" s="1"/>
  <c r="AE577" i="1" s="1"/>
  <c r="J25" i="1"/>
  <c r="J156" i="1"/>
  <c r="J465" i="1"/>
  <c r="J474" i="1"/>
  <c r="J48" i="1"/>
  <c r="J84" i="1"/>
  <c r="J167" i="1"/>
  <c r="J183" i="1"/>
  <c r="J234" i="1"/>
  <c r="J609" i="1"/>
  <c r="J212" i="1"/>
  <c r="J569" i="1"/>
  <c r="J534" i="1"/>
  <c r="J504" i="1"/>
  <c r="J455" i="1"/>
  <c r="J431" i="1"/>
  <c r="J405" i="1"/>
  <c r="J372" i="1"/>
  <c r="J344" i="1"/>
  <c r="J324" i="1"/>
  <c r="J302" i="1"/>
  <c r="J277" i="1"/>
  <c r="J250" i="1"/>
  <c r="J216" i="1"/>
  <c r="J191" i="1"/>
  <c r="J165" i="1"/>
  <c r="J129" i="1"/>
  <c r="J106" i="1"/>
  <c r="J75" i="1"/>
  <c r="J43" i="1"/>
  <c r="J21" i="1"/>
  <c r="AF21" i="1" s="1"/>
  <c r="AE21" i="1" s="1"/>
  <c r="L15" i="1"/>
  <c r="L35" i="1"/>
  <c r="L62" i="1"/>
  <c r="L99" i="1"/>
  <c r="L122" i="1"/>
  <c r="L155" i="1"/>
  <c r="L182" i="1"/>
  <c r="L208" i="1"/>
  <c r="L239" i="1"/>
  <c r="L274" i="1"/>
  <c r="L291" i="1"/>
  <c r="L317" i="1"/>
  <c r="L339" i="1"/>
  <c r="L393" i="1"/>
  <c r="L426" i="1"/>
  <c r="L446" i="1"/>
  <c r="L489" i="1"/>
  <c r="L526" i="1"/>
  <c r="L551" i="1"/>
  <c r="L580" i="1"/>
  <c r="L603" i="1"/>
  <c r="L625" i="1"/>
  <c r="L552" i="1"/>
  <c r="L261" i="1"/>
  <c r="L402" i="1"/>
  <c r="L356" i="1"/>
  <c r="L466" i="1"/>
  <c r="L433" i="1"/>
  <c r="L348" i="1"/>
  <c r="L546" i="1"/>
  <c r="L388" i="1"/>
  <c r="L138" i="1"/>
  <c r="J254" i="1"/>
  <c r="AF254" i="1" s="1"/>
  <c r="AE254" i="1" s="1"/>
  <c r="J20" i="1"/>
  <c r="AF20" i="1" s="1"/>
  <c r="AE20" i="1" s="1"/>
  <c r="J441" i="1"/>
  <c r="J248" i="1"/>
  <c r="J67" i="1"/>
  <c r="J297" i="1"/>
  <c r="J159" i="1"/>
  <c r="J469" i="1"/>
  <c r="J226" i="1"/>
  <c r="J479" i="1"/>
  <c r="J121" i="1"/>
  <c r="J608" i="1"/>
  <c r="J587" i="1"/>
  <c r="J563" i="1"/>
  <c r="J532" i="1"/>
  <c r="J499" i="1"/>
  <c r="J453" i="1"/>
  <c r="J403" i="1"/>
  <c r="J371" i="1"/>
  <c r="AF371" i="1" s="1"/>
  <c r="AE371" i="1" s="1"/>
  <c r="J343" i="1"/>
  <c r="J323" i="1"/>
  <c r="J300" i="1"/>
  <c r="J276" i="1"/>
  <c r="J249" i="1"/>
  <c r="J222" i="1"/>
  <c r="J189" i="1"/>
  <c r="J164" i="1"/>
  <c r="J127" i="1"/>
  <c r="J105" i="1"/>
  <c r="J71" i="1"/>
  <c r="J41" i="1"/>
  <c r="J490" i="1"/>
  <c r="L17" i="1"/>
  <c r="L36" i="1"/>
  <c r="L63" i="1"/>
  <c r="L100" i="1"/>
  <c r="L123" i="1"/>
  <c r="L157" i="1"/>
  <c r="L181" i="1"/>
  <c r="L210" i="1"/>
  <c r="L241" i="1"/>
  <c r="L416" i="1"/>
  <c r="L290" i="1"/>
  <c r="L320" i="1"/>
  <c r="L337" i="1"/>
  <c r="L366" i="1"/>
  <c r="L392" i="1"/>
  <c r="L428" i="1"/>
  <c r="L449" i="1"/>
  <c r="L491" i="1"/>
  <c r="L527" i="1"/>
  <c r="L560" i="1"/>
  <c r="L585" i="1"/>
  <c r="L605" i="1"/>
  <c r="L401" i="1"/>
  <c r="L554" i="1"/>
  <c r="L368" i="1"/>
  <c r="L447" i="1"/>
  <c r="L505" i="1"/>
  <c r="L538" i="1"/>
  <c r="L583" i="1"/>
  <c r="L468" i="1"/>
  <c r="L49" i="1"/>
  <c r="L436" i="1"/>
  <c r="L394" i="1"/>
  <c r="I577" i="1"/>
  <c r="Z351" i="1"/>
  <c r="AB77" i="1"/>
  <c r="AH77" i="1" s="1"/>
  <c r="L18" i="1"/>
  <c r="L38" i="1"/>
  <c r="L64" i="1"/>
  <c r="L103" i="1"/>
  <c r="L124" i="1"/>
  <c r="L161" i="1"/>
  <c r="L187" i="1"/>
  <c r="L211" i="1"/>
  <c r="L242" i="1"/>
  <c r="L417" i="1"/>
  <c r="L293" i="1"/>
  <c r="L318" i="1"/>
  <c r="L341" i="1"/>
  <c r="L367" i="1"/>
  <c r="L396" i="1"/>
  <c r="L429" i="1"/>
  <c r="L450" i="1"/>
  <c r="L497" i="1"/>
  <c r="L529" i="1"/>
  <c r="L485" i="1"/>
  <c r="L586" i="1"/>
  <c r="L606" i="1"/>
  <c r="L452" i="1"/>
  <c r="L561" i="1"/>
  <c r="L141" i="1"/>
  <c r="L415" i="1"/>
  <c r="L369" i="1"/>
  <c r="L576" i="1"/>
  <c r="L470" i="1"/>
  <c r="L72" i="1"/>
  <c r="L399" i="1"/>
  <c r="L508" i="1"/>
  <c r="L128" i="1"/>
  <c r="W377" i="1"/>
  <c r="X377" i="1" s="1"/>
  <c r="W248" i="1"/>
  <c r="X248" i="1" s="1"/>
  <c r="I371" i="1"/>
  <c r="J128" i="1"/>
  <c r="AF128" i="1" s="1"/>
  <c r="AE128" i="1" s="1"/>
  <c r="J211" i="1"/>
  <c r="W350" i="1"/>
  <c r="X350" i="1" s="1"/>
  <c r="W222" i="1"/>
  <c r="X222" i="1" s="1"/>
  <c r="W106" i="1"/>
  <c r="X106" i="1" s="1"/>
  <c r="K23" i="1"/>
  <c r="I467" i="1"/>
  <c r="J394" i="1"/>
  <c r="AF394" i="1" s="1"/>
  <c r="AE394" i="1" s="1"/>
  <c r="J63" i="1"/>
  <c r="L254" i="1"/>
  <c r="K349" i="1"/>
  <c r="W220" i="1"/>
  <c r="X220" i="1" s="1"/>
  <c r="I21" i="1"/>
  <c r="Z597" i="1"/>
  <c r="L156" i="1"/>
  <c r="K252" i="1"/>
  <c r="L217" i="1"/>
  <c r="J308" i="1"/>
  <c r="J518" i="1"/>
  <c r="J588" i="1"/>
  <c r="J68" i="1"/>
  <c r="J503" i="1"/>
  <c r="J257" i="1"/>
  <c r="J472" i="1"/>
  <c r="J407" i="1"/>
  <c r="AF407" i="1" s="1"/>
  <c r="AE407" i="1" s="1"/>
  <c r="J46" i="1"/>
  <c r="J142" i="1"/>
  <c r="J484" i="1"/>
  <c r="J265" i="1"/>
  <c r="AF265" i="1" s="1"/>
  <c r="AE265" i="1" s="1"/>
  <c r="J624" i="1"/>
  <c r="J600" i="1"/>
  <c r="J573" i="1"/>
  <c r="J547" i="1"/>
  <c r="AF547" i="1" s="1"/>
  <c r="AE547" i="1" s="1"/>
  <c r="J517" i="1"/>
  <c r="J483" i="1"/>
  <c r="J444" i="1"/>
  <c r="J421" i="1"/>
  <c r="AF421" i="1" s="1"/>
  <c r="AE421" i="1" s="1"/>
  <c r="J385" i="1"/>
  <c r="J361" i="1"/>
  <c r="AF361" i="1" s="1"/>
  <c r="AE361" i="1" s="1"/>
  <c r="J333" i="1"/>
  <c r="AF333" i="1" s="1"/>
  <c r="AE333" i="1" s="1"/>
  <c r="J312" i="1"/>
  <c r="J286" i="1"/>
  <c r="J272" i="1"/>
  <c r="AF272" i="1" s="1"/>
  <c r="AE272" i="1" s="1"/>
  <c r="J232" i="1"/>
  <c r="AF232" i="1" s="1"/>
  <c r="AE232" i="1" s="1"/>
  <c r="J203" i="1"/>
  <c r="J176" i="1"/>
  <c r="J147" i="1"/>
  <c r="J116" i="1"/>
  <c r="AF116" i="1" s="1"/>
  <c r="AE116" i="1" s="1"/>
  <c r="J91" i="1"/>
  <c r="AF91" i="1" s="1"/>
  <c r="AE91" i="1" s="1"/>
  <c r="J83" i="1"/>
  <c r="AF83" i="1" s="1"/>
  <c r="AE83" i="1" s="1"/>
  <c r="J32" i="1"/>
  <c r="J10" i="1"/>
  <c r="L5" i="1"/>
  <c r="L24" i="1"/>
  <c r="L52" i="1"/>
  <c r="L81" i="1"/>
  <c r="L110" i="1"/>
  <c r="L133" i="1"/>
  <c r="L170" i="1"/>
  <c r="L196" i="1"/>
  <c r="L223" i="1"/>
  <c r="L260" i="1"/>
  <c r="L281" i="1"/>
  <c r="L306" i="1"/>
  <c r="L328" i="1"/>
  <c r="L152" i="1"/>
  <c r="L378" i="1"/>
  <c r="L410" i="1"/>
  <c r="L435" i="1"/>
  <c r="L471" i="1"/>
  <c r="L510" i="1"/>
  <c r="L537" i="1"/>
  <c r="L565" i="1"/>
  <c r="L591" i="1"/>
  <c r="L615" i="1"/>
  <c r="L495" i="1"/>
  <c r="L107" i="1"/>
  <c r="L30" i="1"/>
  <c r="L387" i="1"/>
  <c r="L218" i="1"/>
  <c r="L443" i="1"/>
  <c r="L117" i="1"/>
  <c r="L420" i="1"/>
  <c r="L321" i="1"/>
  <c r="L539" i="1"/>
  <c r="L77" i="1"/>
  <c r="J487" i="1"/>
  <c r="AF487" i="1" s="1"/>
  <c r="AE487" i="1" s="1"/>
  <c r="J475" i="1"/>
  <c r="AF475" i="1" s="1"/>
  <c r="AE475" i="1" s="1"/>
  <c r="J85" i="1"/>
  <c r="J237" i="1"/>
  <c r="J395" i="1"/>
  <c r="J59" i="1"/>
  <c r="J391" i="1"/>
  <c r="AF391" i="1" s="1"/>
  <c r="AE391" i="1" s="1"/>
  <c r="J553" i="1"/>
  <c r="J352" i="1"/>
  <c r="J390" i="1"/>
  <c r="J201" i="1"/>
  <c r="AF201" i="1" s="1"/>
  <c r="AE201" i="1" s="1"/>
  <c r="J623" i="1"/>
  <c r="J596" i="1"/>
  <c r="J578" i="1"/>
  <c r="AF578" i="1" s="1"/>
  <c r="AE578" i="1" s="1"/>
  <c r="J544" i="1"/>
  <c r="AF544" i="1" s="1"/>
  <c r="AE544" i="1" s="1"/>
  <c r="J516" i="1"/>
  <c r="J480" i="1"/>
  <c r="J442" i="1"/>
  <c r="AF442" i="1" s="1"/>
  <c r="AE442" i="1" s="1"/>
  <c r="J179" i="1"/>
  <c r="J384" i="1"/>
  <c r="J360" i="1"/>
  <c r="AF360" i="1" s="1"/>
  <c r="AE360" i="1" s="1"/>
  <c r="J332" i="1"/>
  <c r="J311" i="1"/>
  <c r="J285" i="1"/>
  <c r="J270" i="1"/>
  <c r="J230" i="1"/>
  <c r="AF230" i="1" s="1"/>
  <c r="AE230" i="1" s="1"/>
  <c r="J202" i="1"/>
  <c r="AF202" i="1" s="1"/>
  <c r="AE202" i="1" s="1"/>
  <c r="J175" i="1"/>
  <c r="AF175" i="1" s="1"/>
  <c r="AE175" i="1" s="1"/>
  <c r="J146" i="1"/>
  <c r="J115" i="1"/>
  <c r="J89" i="1"/>
  <c r="AF89" i="1" s="1"/>
  <c r="AE89" i="1" s="1"/>
  <c r="J57" i="1"/>
  <c r="AF57" i="1" s="1"/>
  <c r="AE57" i="1" s="1"/>
  <c r="J31" i="1"/>
  <c r="AF31" i="1" s="1"/>
  <c r="AE31" i="1" s="1"/>
  <c r="J9" i="1"/>
  <c r="L6" i="1"/>
  <c r="L26" i="1"/>
  <c r="L53" i="1"/>
  <c r="L86" i="1"/>
  <c r="L111" i="1"/>
  <c r="L140" i="1"/>
  <c r="L171" i="1"/>
  <c r="L197" i="1"/>
  <c r="L219" i="1"/>
  <c r="L262" i="1"/>
  <c r="L283" i="1"/>
  <c r="L307" i="1"/>
  <c r="L327" i="1"/>
  <c r="L353" i="1"/>
  <c r="L379" i="1"/>
  <c r="L412" i="1"/>
  <c r="L437" i="1"/>
  <c r="L473" i="1"/>
  <c r="L511" i="1"/>
  <c r="L540" i="1"/>
  <c r="L568" i="1"/>
  <c r="L592" i="1"/>
  <c r="L143" i="1"/>
  <c r="L66" i="1"/>
  <c r="L292" i="1"/>
  <c r="L42" i="1"/>
  <c r="L481" i="1"/>
  <c r="L247" i="1"/>
  <c r="L151" i="1"/>
  <c r="L476" i="1"/>
  <c r="L482" i="1"/>
  <c r="L613" i="1"/>
  <c r="L545" i="1"/>
  <c r="L139" i="1"/>
  <c r="J244" i="1"/>
  <c r="J408" i="1"/>
  <c r="AF408" i="1" s="1"/>
  <c r="AE408" i="1" s="1"/>
  <c r="J231" i="1"/>
  <c r="J259" i="1"/>
  <c r="J131" i="1"/>
  <c r="J425" i="1"/>
  <c r="AF425" i="1" s="1"/>
  <c r="AE425" i="1" s="1"/>
  <c r="J365" i="1"/>
  <c r="J496" i="1"/>
  <c r="J95" i="1"/>
  <c r="AF95" i="1" s="1"/>
  <c r="AE95" i="1" s="1"/>
  <c r="J268" i="1"/>
  <c r="AF268" i="1" s="1"/>
  <c r="AE268" i="1" s="1"/>
  <c r="J82" i="1"/>
  <c r="J358" i="1"/>
  <c r="J595" i="1"/>
  <c r="J572" i="1"/>
  <c r="J542" i="1"/>
  <c r="J543" i="1"/>
  <c r="J478" i="1"/>
  <c r="AF478" i="1" s="1"/>
  <c r="AE478" i="1" s="1"/>
  <c r="J439" i="1"/>
  <c r="J419" i="1"/>
  <c r="J382" i="1"/>
  <c r="J357" i="1"/>
  <c r="J331" i="1"/>
  <c r="J310" i="1"/>
  <c r="AF310" i="1" s="1"/>
  <c r="AE310" i="1" s="1"/>
  <c r="J284" i="1"/>
  <c r="AF284" i="1" s="1"/>
  <c r="AE284" i="1" s="1"/>
  <c r="J269" i="1"/>
  <c r="AF269" i="1" s="1"/>
  <c r="AE269" i="1" s="1"/>
  <c r="J229" i="1"/>
  <c r="J200" i="1"/>
  <c r="AF200" i="1" s="1"/>
  <c r="AE200" i="1" s="1"/>
  <c r="J174" i="1"/>
  <c r="AF174" i="1" s="1"/>
  <c r="AE174" i="1" s="1"/>
  <c r="J145" i="1"/>
  <c r="AF145" i="1" s="1"/>
  <c r="AE145" i="1" s="1"/>
  <c r="J114" i="1"/>
  <c r="J88" i="1"/>
  <c r="J56" i="1"/>
  <c r="AF56" i="1" s="1"/>
  <c r="AE56" i="1" s="1"/>
  <c r="J29" i="1"/>
  <c r="J8" i="1"/>
  <c r="L7" i="1"/>
  <c r="L27" i="1"/>
  <c r="L55" i="1"/>
  <c r="L87" i="1"/>
  <c r="L113" i="1"/>
  <c r="L144" i="1"/>
  <c r="L173" i="1"/>
  <c r="L199" i="1"/>
  <c r="L224" i="1"/>
  <c r="L264" i="1"/>
  <c r="L282" i="1"/>
  <c r="L309" i="1"/>
  <c r="L330" i="1"/>
  <c r="L354" i="1"/>
  <c r="L380" i="1"/>
  <c r="L418" i="1"/>
  <c r="L438" i="1"/>
  <c r="L477" i="1"/>
  <c r="L541" i="1"/>
  <c r="L571" i="1"/>
  <c r="L594" i="1"/>
  <c r="L622" i="1"/>
  <c r="L70" i="1"/>
  <c r="L213" i="1"/>
  <c r="L180" i="1"/>
  <c r="L102" i="1"/>
  <c r="L340" i="1"/>
  <c r="L566" i="1"/>
  <c r="L275" i="1"/>
  <c r="L92" i="1"/>
  <c r="L90" i="1"/>
  <c r="L564" i="1"/>
  <c r="L221" i="1"/>
  <c r="J221" i="1"/>
  <c r="AF221" i="1" s="1"/>
  <c r="AE221" i="1" s="1"/>
  <c r="L29" i="1"/>
  <c r="J545" i="1"/>
  <c r="AF545" i="1" s="1"/>
  <c r="AE545" i="1" s="1"/>
  <c r="L237" i="1"/>
  <c r="L487" i="1"/>
  <c r="AF180" i="1"/>
  <c r="AE180" i="1" s="1"/>
  <c r="AF318" i="1"/>
  <c r="AE318" i="1" s="1"/>
  <c r="AF538" i="1"/>
  <c r="AE538" i="1" s="1"/>
  <c r="AF416" i="1"/>
  <c r="AE416" i="1" s="1"/>
  <c r="W161" i="1"/>
  <c r="X161" i="1" s="1"/>
  <c r="AF124" i="1"/>
  <c r="AE124" i="1" s="1"/>
  <c r="W585" i="1"/>
  <c r="X585" i="1" s="1"/>
  <c r="AF181" i="1"/>
  <c r="AE181" i="1" s="1"/>
  <c r="AF348" i="1"/>
  <c r="AE348" i="1" s="1"/>
  <c r="AF155" i="1"/>
  <c r="AE155" i="1" s="1"/>
  <c r="AF368" i="1"/>
  <c r="AE368" i="1" s="1"/>
  <c r="I241" i="1"/>
  <c r="AF241" i="1"/>
  <c r="AE241" i="1" s="1"/>
  <c r="W72" i="1"/>
  <c r="X72" i="1" s="1"/>
  <c r="AF103" i="1"/>
  <c r="AE103" i="1" s="1"/>
  <c r="AF337" i="1"/>
  <c r="AE337" i="1" s="1"/>
  <c r="AF552" i="1"/>
  <c r="AE552" i="1" s="1"/>
  <c r="AF393" i="1"/>
  <c r="AE393" i="1" s="1"/>
  <c r="AF239" i="1"/>
  <c r="AE239" i="1" s="1"/>
  <c r="AF301" i="1"/>
  <c r="AE301" i="1" s="1"/>
  <c r="AF617" i="1"/>
  <c r="AE617" i="1" s="1"/>
  <c r="W154" i="1"/>
  <c r="X154" i="1" s="1"/>
  <c r="I493" i="1"/>
  <c r="AF493" i="1"/>
  <c r="AE493" i="1" s="1"/>
  <c r="AF383" i="1"/>
  <c r="AE383" i="1" s="1"/>
  <c r="W389" i="1"/>
  <c r="X389" i="1" s="1"/>
  <c r="AF389" i="1"/>
  <c r="AE389" i="1" s="1"/>
  <c r="AF61" i="1"/>
  <c r="AE61" i="1" s="1"/>
  <c r="W404" i="1"/>
  <c r="X404" i="1" s="1"/>
  <c r="AF404" i="1"/>
  <c r="AE404" i="1" s="1"/>
  <c r="AF153" i="1"/>
  <c r="AE153" i="1" s="1"/>
  <c r="W153" i="1"/>
  <c r="X153" i="1" s="1"/>
  <c r="W236" i="1"/>
  <c r="X236" i="1" s="1"/>
  <c r="W93" i="1"/>
  <c r="X93" i="1" s="1"/>
  <c r="W624" i="1"/>
  <c r="X624" i="1" s="1"/>
  <c r="W538" i="1"/>
  <c r="X538" i="1" s="1"/>
  <c r="AF187" i="1"/>
  <c r="AE187" i="1" s="1"/>
  <c r="AF505" i="1"/>
  <c r="AE505" i="1" s="1"/>
  <c r="W94" i="1"/>
  <c r="X94" i="1" s="1"/>
  <c r="W421" i="1"/>
  <c r="X421" i="1" s="1"/>
  <c r="K83" i="1"/>
  <c r="W369" i="1"/>
  <c r="X369" i="1" s="1"/>
  <c r="W38" i="1"/>
  <c r="X38" i="1" s="1"/>
  <c r="W583" i="1"/>
  <c r="X583" i="1" s="1"/>
  <c r="AF388" i="1"/>
  <c r="AE388" i="1" s="1"/>
  <c r="AF625" i="1"/>
  <c r="AE625" i="1" s="1"/>
  <c r="AF291" i="1"/>
  <c r="AE291" i="1" s="1"/>
  <c r="K629" i="1"/>
  <c r="W602" i="1"/>
  <c r="X602" i="1" s="1"/>
  <c r="W483" i="1"/>
  <c r="X483" i="1" s="1"/>
  <c r="K15" i="1"/>
  <c r="AF586" i="1"/>
  <c r="AE586" i="1" s="1"/>
  <c r="W293" i="1"/>
  <c r="X293" i="1" s="1"/>
  <c r="AF293" i="1"/>
  <c r="AE293" i="1" s="1"/>
  <c r="K402" i="1"/>
  <c r="AF123" i="1"/>
  <c r="AE123" i="1" s="1"/>
  <c r="AF433" i="1"/>
  <c r="AE433" i="1" s="1"/>
  <c r="AF489" i="1"/>
  <c r="AE489" i="1" s="1"/>
  <c r="AF274" i="1"/>
  <c r="AE274" i="1" s="1"/>
  <c r="W436" i="1"/>
  <c r="X436" i="1" s="1"/>
  <c r="W581" i="1"/>
  <c r="X581" i="1" s="1"/>
  <c r="W34" i="1"/>
  <c r="X34" i="1" s="1"/>
  <c r="W454" i="1"/>
  <c r="X454" i="1" s="1"/>
  <c r="AF521" i="1"/>
  <c r="AE521" i="1" s="1"/>
  <c r="W235" i="1"/>
  <c r="X235" i="1" s="1"/>
  <c r="AF235" i="1"/>
  <c r="AE235" i="1" s="1"/>
  <c r="K33" i="1"/>
  <c r="AF33" i="1"/>
  <c r="AE33" i="1" s="1"/>
  <c r="AF551" i="1"/>
  <c r="AE551" i="1" s="1"/>
  <c r="AF208" i="1"/>
  <c r="AE208" i="1" s="1"/>
  <c r="Z598" i="1"/>
  <c r="AF373" i="1"/>
  <c r="AE373" i="1" s="1"/>
  <c r="AF288" i="1"/>
  <c r="AE288" i="1" s="1"/>
  <c r="AF13" i="1"/>
  <c r="AE13" i="1" s="1"/>
  <c r="AF575" i="1"/>
  <c r="AE575" i="1" s="1"/>
  <c r="W386" i="1"/>
  <c r="X386" i="1" s="1"/>
  <c r="W423" i="1"/>
  <c r="X423" i="1" s="1"/>
  <c r="W286" i="1"/>
  <c r="X286" i="1" s="1"/>
  <c r="W368" i="1"/>
  <c r="X368" i="1" s="1"/>
  <c r="K367" i="1"/>
  <c r="I355" i="1"/>
  <c r="AF355" i="1" s="1"/>
  <c r="AE355" i="1" s="1"/>
  <c r="AF508" i="1"/>
  <c r="AE508" i="1" s="1"/>
  <c r="W508" i="1"/>
  <c r="X508" i="1" s="1"/>
  <c r="W141" i="1"/>
  <c r="X141" i="1" s="1"/>
  <c r="W497" i="1"/>
  <c r="X497" i="1" s="1"/>
  <c r="AF428" i="1"/>
  <c r="AE428" i="1" s="1"/>
  <c r="Z138" i="1"/>
  <c r="AF456" i="1"/>
  <c r="AE456" i="1" s="1"/>
  <c r="AF525" i="1"/>
  <c r="AE525" i="1" s="1"/>
  <c r="AF178" i="1"/>
  <c r="AE178" i="1" s="1"/>
  <c r="AF413" i="1"/>
  <c r="AE413" i="1" s="1"/>
  <c r="W422" i="1"/>
  <c r="X422" i="1" s="1"/>
  <c r="W313" i="1"/>
  <c r="X313" i="1" s="1"/>
  <c r="W17" i="1"/>
  <c r="X17" i="1" s="1"/>
  <c r="W62" i="1"/>
  <c r="X62" i="1" s="1"/>
  <c r="Z588" i="1"/>
  <c r="W257" i="1"/>
  <c r="X257" i="1" s="1"/>
  <c r="AF102" i="1"/>
  <c r="AE102" i="1" s="1"/>
  <c r="AF309" i="1"/>
  <c r="AE309" i="1" s="1"/>
  <c r="AF282" i="1"/>
  <c r="AE282" i="1" s="1"/>
  <c r="AF340" i="1"/>
  <c r="AE340" i="1" s="1"/>
  <c r="AF139" i="1"/>
  <c r="AE139" i="1" s="1"/>
  <c r="AF613" i="1"/>
  <c r="AE613" i="1" s="1"/>
  <c r="AF592" i="1"/>
  <c r="AE592" i="1" s="1"/>
  <c r="AF540" i="1"/>
  <c r="AE540" i="1" s="1"/>
  <c r="AF511" i="1"/>
  <c r="AE511" i="1" s="1"/>
  <c r="AF437" i="1"/>
  <c r="AE437" i="1" s="1"/>
  <c r="AF412" i="1"/>
  <c r="AE412" i="1" s="1"/>
  <c r="AF140" i="1"/>
  <c r="AE140" i="1" s="1"/>
  <c r="AF111" i="1"/>
  <c r="AE111" i="1" s="1"/>
  <c r="AF86" i="1"/>
  <c r="AE86" i="1" s="1"/>
  <c r="AF26" i="1"/>
  <c r="AE26" i="1" s="1"/>
  <c r="AF6" i="1"/>
  <c r="AE6" i="1" s="1"/>
  <c r="AF420" i="1"/>
  <c r="AE420" i="1" s="1"/>
  <c r="AF117" i="1"/>
  <c r="AE117" i="1" s="1"/>
  <c r="AF218" i="1"/>
  <c r="AE218" i="1" s="1"/>
  <c r="AF30" i="1"/>
  <c r="AE30" i="1" s="1"/>
  <c r="AF107" i="1"/>
  <c r="AE107" i="1" s="1"/>
  <c r="AF495" i="1"/>
  <c r="AE495" i="1" s="1"/>
  <c r="AF615" i="1"/>
  <c r="AE615" i="1" s="1"/>
  <c r="AF260" i="1"/>
  <c r="AE260" i="1" s="1"/>
  <c r="AF223" i="1"/>
  <c r="AE223" i="1" s="1"/>
  <c r="AF196" i="1"/>
  <c r="AE196" i="1" s="1"/>
  <c r="AF133" i="1"/>
  <c r="AE133" i="1" s="1"/>
  <c r="AF110" i="1"/>
  <c r="AE110" i="1" s="1"/>
  <c r="K91" i="1"/>
  <c r="AF571" i="1"/>
  <c r="AE571" i="1" s="1"/>
  <c r="AB244" i="1"/>
  <c r="AH244" i="1" s="1"/>
  <c r="K82" i="1"/>
  <c r="AB487" i="1"/>
  <c r="AH487" i="1" s="1"/>
  <c r="W247" i="1"/>
  <c r="X247" i="1" s="1"/>
  <c r="W476" i="1"/>
  <c r="X476" i="1" s="1"/>
  <c r="AB597" i="1"/>
  <c r="AH597" i="1" s="1"/>
  <c r="AB518" i="1"/>
  <c r="AH518" i="1" s="1"/>
  <c r="M487" i="1"/>
  <c r="Z487" i="1"/>
  <c r="I487" i="1"/>
  <c r="K487" i="1"/>
  <c r="W487" i="1"/>
  <c r="X487" i="1" s="1"/>
  <c r="Y139" i="1"/>
  <c r="Z139" i="1"/>
  <c r="AB139" i="1"/>
  <c r="AH139" i="1" s="1"/>
  <c r="I139" i="1"/>
  <c r="K139" i="1"/>
  <c r="W139" i="1"/>
  <c r="X139" i="1" s="1"/>
  <c r="Y518" i="1"/>
  <c r="I518" i="1"/>
  <c r="K518" i="1"/>
  <c r="M518" i="1"/>
  <c r="Z518" i="1"/>
  <c r="I77" i="1"/>
  <c r="AF77" i="1" s="1"/>
  <c r="AE77" i="1" s="1"/>
  <c r="K77" i="1"/>
  <c r="M77" i="1"/>
  <c r="Y77" i="1"/>
  <c r="Z77" i="1"/>
  <c r="Z58" i="1"/>
  <c r="Z221" i="1"/>
  <c r="I221" i="1"/>
  <c r="AB221" i="1"/>
  <c r="AH221" i="1" s="1"/>
  <c r="K221" i="1"/>
  <c r="W221" i="1"/>
  <c r="X221" i="1" s="1"/>
  <c r="W244" i="1"/>
  <c r="X244" i="1" s="1"/>
  <c r="Y244" i="1"/>
  <c r="I244" i="1"/>
  <c r="M244" i="1"/>
  <c r="Z244" i="1"/>
  <c r="I597" i="1"/>
  <c r="K597" i="1"/>
  <c r="M597" i="1"/>
  <c r="W597" i="1"/>
  <c r="X597" i="1" s="1"/>
  <c r="Y597" i="1"/>
  <c r="Y58" i="1"/>
  <c r="W351" i="1"/>
  <c r="X351" i="1" s="1"/>
  <c r="K351" i="1"/>
  <c r="I351" i="1"/>
  <c r="Y351" i="1"/>
  <c r="AB351" i="1"/>
  <c r="AH351" i="1" s="1"/>
  <c r="AB58" i="1"/>
  <c r="AH58" i="1" s="1"/>
  <c r="W58" i="1"/>
  <c r="X58" i="1" s="1"/>
  <c r="K58" i="1"/>
  <c r="AB254" i="1"/>
  <c r="AH254" i="1" s="1"/>
  <c r="M254" i="1"/>
  <c r="Z254" i="1"/>
  <c r="Y254" i="1"/>
  <c r="W254" i="1"/>
  <c r="X254" i="1" s="1"/>
  <c r="K254" i="1"/>
  <c r="AB375" i="1"/>
  <c r="AH375" i="1" s="1"/>
  <c r="Z375" i="1"/>
  <c r="Y375" i="1"/>
  <c r="W375" i="1"/>
  <c r="X375" i="1" s="1"/>
  <c r="K375" i="1"/>
  <c r="Z128" i="1"/>
  <c r="AB128" i="1"/>
  <c r="AH128" i="1" s="1"/>
  <c r="Y128" i="1"/>
  <c r="W128" i="1"/>
  <c r="X128" i="1" s="1"/>
  <c r="K128" i="1"/>
  <c r="AB394" i="1"/>
  <c r="AH394" i="1" s="1"/>
  <c r="K394" i="1"/>
  <c r="Z394" i="1"/>
  <c r="Y394" i="1"/>
  <c r="W394" i="1"/>
  <c r="X394" i="1" s="1"/>
  <c r="AB6" i="3"/>
  <c r="I9" i="3"/>
  <c r="J9" i="3" s="1"/>
  <c r="I7" i="3"/>
  <c r="J7" i="3" s="1"/>
  <c r="K9" i="3"/>
  <c r="L9" i="3" s="1"/>
  <c r="K7" i="3"/>
  <c r="L7" i="3" s="1"/>
  <c r="M9" i="3"/>
  <c r="W9" i="3"/>
  <c r="X9" i="3" s="1"/>
  <c r="M7" i="3"/>
  <c r="W7" i="3"/>
  <c r="X7" i="3" s="1"/>
  <c r="Y9" i="3"/>
  <c r="Y7" i="3"/>
  <c r="I6" i="3"/>
  <c r="J6" i="3" s="1"/>
  <c r="K6" i="3"/>
  <c r="L6" i="3" s="1"/>
  <c r="M6" i="3"/>
  <c r="W6" i="3"/>
  <c r="X6" i="3" s="1"/>
  <c r="Y6" i="3"/>
  <c r="AB138" i="1"/>
  <c r="AH138" i="1" s="1"/>
  <c r="K138" i="1"/>
  <c r="W138" i="1"/>
  <c r="X138" i="1" s="1"/>
  <c r="I138" i="1"/>
  <c r="AF138" i="1" s="1"/>
  <c r="AE138" i="1" s="1"/>
  <c r="Y138" i="1"/>
  <c r="M138" i="1"/>
  <c r="AB598" i="1"/>
  <c r="AH598" i="1" s="1"/>
  <c r="I598" i="1"/>
  <c r="AF598" i="1" s="1"/>
  <c r="AE598" i="1" s="1"/>
  <c r="K598" i="1"/>
  <c r="W598" i="1"/>
  <c r="X598" i="1" s="1"/>
  <c r="M598" i="1"/>
  <c r="Y598" i="1"/>
  <c r="M2" i="1"/>
  <c r="AB493" i="1"/>
  <c r="AH493" i="1" s="1"/>
  <c r="Z493" i="1"/>
  <c r="Y493" i="1"/>
  <c r="W493" i="1"/>
  <c r="X493" i="1" s="1"/>
  <c r="K493" i="1"/>
  <c r="AB588" i="1"/>
  <c r="AH588" i="1" s="1"/>
  <c r="AB475" i="1"/>
  <c r="AH475" i="1" s="1"/>
  <c r="Z475" i="1"/>
  <c r="Y475" i="1"/>
  <c r="W475" i="1"/>
  <c r="X475" i="1" s="1"/>
  <c r="I588" i="1"/>
  <c r="K588" i="1"/>
  <c r="W588" i="1"/>
  <c r="X588" i="1" s="1"/>
  <c r="Y588" i="1"/>
  <c r="AB408" i="1"/>
  <c r="AH408" i="1" s="1"/>
  <c r="K475" i="1"/>
  <c r="Z408" i="1"/>
  <c r="Y408" i="1"/>
  <c r="W408" i="1"/>
  <c r="X408" i="1" s="1"/>
  <c r="W564" i="1"/>
  <c r="X564" i="1" s="1"/>
  <c r="K408" i="1"/>
  <c r="Z564" i="1"/>
  <c r="Y564" i="1"/>
  <c r="K564" i="1"/>
  <c r="I2" i="1"/>
  <c r="AB564" i="1"/>
  <c r="AH564" i="1" s="1"/>
  <c r="AB545" i="1"/>
  <c r="AH545" i="1" s="1"/>
  <c r="K539" i="1"/>
  <c r="Z545" i="1"/>
  <c r="Y545" i="1"/>
  <c r="W545" i="1"/>
  <c r="X545" i="1" s="1"/>
  <c r="K545" i="1"/>
  <c r="AB539" i="1"/>
  <c r="AH539" i="1" s="1"/>
  <c r="Z539" i="1"/>
  <c r="Y539" i="1"/>
  <c r="W539" i="1"/>
  <c r="X539" i="1" s="1"/>
  <c r="I519" i="1"/>
  <c r="Y467" i="1"/>
  <c r="W467" i="1"/>
  <c r="X467" i="1" s="1"/>
  <c r="AB519" i="1"/>
  <c r="AH519" i="1" s="1"/>
  <c r="Z519" i="1"/>
  <c r="Y519" i="1"/>
  <c r="W519" i="1"/>
  <c r="X519" i="1" s="1"/>
  <c r="K519" i="1"/>
  <c r="K467" i="1"/>
  <c r="AB467" i="1"/>
  <c r="AH467" i="1" s="1"/>
  <c r="Z467" i="1"/>
  <c r="K38" i="1"/>
  <c r="I497" i="1"/>
  <c r="AF497" i="1" s="1"/>
  <c r="AE497" i="1" s="1"/>
  <c r="I38" i="1"/>
  <c r="AF38" i="1" s="1"/>
  <c r="AE38" i="1" s="1"/>
  <c r="AB20" i="1"/>
  <c r="AH20" i="1" s="1"/>
  <c r="I6" i="1"/>
  <c r="Z20" i="1"/>
  <c r="AB577" i="1"/>
  <c r="AH577" i="1" s="1"/>
  <c r="Z577" i="1"/>
  <c r="Y577" i="1"/>
  <c r="W577" i="1"/>
  <c r="X577" i="1" s="1"/>
  <c r="K577" i="1"/>
  <c r="Y20" i="1"/>
  <c r="K497" i="1"/>
  <c r="I5" i="1"/>
  <c r="AF5" i="1" s="1"/>
  <c r="AE5" i="1" s="1"/>
  <c r="W20" i="1"/>
  <c r="X20" i="1" s="1"/>
  <c r="K20" i="1"/>
  <c r="I222" i="1"/>
  <c r="K222" i="1"/>
  <c r="I141" i="1"/>
  <c r="AF141" i="1" s="1"/>
  <c r="AE141" i="1" s="1"/>
  <c r="K141" i="1"/>
  <c r="K220" i="1"/>
  <c r="I220" i="1"/>
  <c r="K5" i="1"/>
  <c r="I400" i="1"/>
  <c r="W400" i="1"/>
  <c r="X400" i="1" s="1"/>
  <c r="K109" i="1"/>
  <c r="W109" i="1"/>
  <c r="X109" i="1" s="1"/>
  <c r="K553" i="1"/>
  <c r="W553" i="1"/>
  <c r="X553" i="1" s="1"/>
  <c r="K309" i="1"/>
  <c r="W309" i="1"/>
  <c r="X309" i="1" s="1"/>
  <c r="I532" i="1"/>
  <c r="W532" i="1"/>
  <c r="X532" i="1" s="1"/>
  <c r="I417" i="1"/>
  <c r="AF417" i="1" s="1"/>
  <c r="AE417" i="1" s="1"/>
  <c r="W417" i="1"/>
  <c r="X417" i="1" s="1"/>
  <c r="I398" i="1"/>
  <c r="AF398" i="1" s="1"/>
  <c r="AE398" i="1" s="1"/>
  <c r="W398" i="1"/>
  <c r="X398" i="1" s="1"/>
  <c r="I380" i="1"/>
  <c r="AF380" i="1" s="1"/>
  <c r="AE380" i="1" s="1"/>
  <c r="W380" i="1"/>
  <c r="X380" i="1" s="1"/>
  <c r="I363" i="1"/>
  <c r="AF363" i="1" s="1"/>
  <c r="AE363" i="1" s="1"/>
  <c r="W363" i="1"/>
  <c r="X363" i="1" s="1"/>
  <c r="I344" i="1"/>
  <c r="W344" i="1"/>
  <c r="X344" i="1" s="1"/>
  <c r="I326" i="1"/>
  <c r="W326" i="1"/>
  <c r="X326" i="1" s="1"/>
  <c r="I287" i="1"/>
  <c r="AF287" i="1" s="1"/>
  <c r="AE287" i="1" s="1"/>
  <c r="W287" i="1"/>
  <c r="X287" i="1" s="1"/>
  <c r="I272" i="1"/>
  <c r="W272" i="1"/>
  <c r="X272" i="1" s="1"/>
  <c r="K249" i="1"/>
  <c r="W249" i="1"/>
  <c r="X249" i="1" s="1"/>
  <c r="I230" i="1"/>
  <c r="W230" i="1"/>
  <c r="X230" i="1" s="1"/>
  <c r="I206" i="1"/>
  <c r="AF206" i="1" s="1"/>
  <c r="AE206" i="1" s="1"/>
  <c r="W206" i="1"/>
  <c r="X206" i="1" s="1"/>
  <c r="I187" i="1"/>
  <c r="W187" i="1"/>
  <c r="X187" i="1" s="1"/>
  <c r="I165" i="1"/>
  <c r="W165" i="1"/>
  <c r="X165" i="1" s="1"/>
  <c r="I146" i="1"/>
  <c r="W146" i="1"/>
  <c r="X146" i="1" s="1"/>
  <c r="I125" i="1"/>
  <c r="W125" i="1"/>
  <c r="X125" i="1" s="1"/>
  <c r="K107" i="1"/>
  <c r="W107" i="1"/>
  <c r="X107" i="1" s="1"/>
  <c r="I87" i="1"/>
  <c r="AF87" i="1" s="1"/>
  <c r="AE87" i="1" s="1"/>
  <c r="W87" i="1"/>
  <c r="X87" i="1" s="1"/>
  <c r="I65" i="1"/>
  <c r="W65" i="1"/>
  <c r="X65" i="1" s="1"/>
  <c r="I48" i="1"/>
  <c r="W48" i="1"/>
  <c r="X48" i="1" s="1"/>
  <c r="I9" i="1"/>
  <c r="W9" i="1"/>
  <c r="X9" i="1" s="1"/>
  <c r="K346" i="1"/>
  <c r="W346" i="1"/>
  <c r="X346" i="1" s="1"/>
  <c r="W593" i="1"/>
  <c r="X593" i="1" s="1"/>
  <c r="I551" i="1"/>
  <c r="W551" i="1"/>
  <c r="X551" i="1" s="1"/>
  <c r="K530" i="1"/>
  <c r="W530" i="1"/>
  <c r="X530" i="1" s="1"/>
  <c r="K507" i="1"/>
  <c r="W507" i="1"/>
  <c r="X507" i="1" s="1"/>
  <c r="K485" i="1"/>
  <c r="W485" i="1"/>
  <c r="X485" i="1" s="1"/>
  <c r="W468" i="1"/>
  <c r="X468" i="1" s="1"/>
  <c r="I446" i="1"/>
  <c r="AF446" i="1" s="1"/>
  <c r="AE446" i="1" s="1"/>
  <c r="W446" i="1"/>
  <c r="X446" i="1" s="1"/>
  <c r="K431" i="1"/>
  <c r="W431" i="1"/>
  <c r="X431" i="1" s="1"/>
  <c r="I416" i="1"/>
  <c r="W416" i="1"/>
  <c r="X416" i="1" s="1"/>
  <c r="I397" i="1"/>
  <c r="W397" i="1"/>
  <c r="X397" i="1" s="1"/>
  <c r="K379" i="1"/>
  <c r="W379" i="1"/>
  <c r="X379" i="1" s="1"/>
  <c r="K362" i="1"/>
  <c r="W362" i="1"/>
  <c r="X362" i="1" s="1"/>
  <c r="K343" i="1"/>
  <c r="W343" i="1"/>
  <c r="X343" i="1" s="1"/>
  <c r="K307" i="1"/>
  <c r="W307" i="1"/>
  <c r="X307" i="1" s="1"/>
  <c r="I271" i="1"/>
  <c r="AF271" i="1" s="1"/>
  <c r="AE271" i="1" s="1"/>
  <c r="W271" i="1"/>
  <c r="X271" i="1" s="1"/>
  <c r="K229" i="1"/>
  <c r="W229" i="1"/>
  <c r="X229" i="1" s="1"/>
  <c r="I204" i="1"/>
  <c r="AF204" i="1" s="1"/>
  <c r="AE204" i="1" s="1"/>
  <c r="W204" i="1"/>
  <c r="X204" i="1" s="1"/>
  <c r="I183" i="1"/>
  <c r="W183" i="1"/>
  <c r="X183" i="1" s="1"/>
  <c r="I164" i="1"/>
  <c r="W164" i="1"/>
  <c r="X164" i="1" s="1"/>
  <c r="I145" i="1"/>
  <c r="W145" i="1"/>
  <c r="X145" i="1" s="1"/>
  <c r="I124" i="1"/>
  <c r="W124" i="1"/>
  <c r="X124" i="1" s="1"/>
  <c r="I86" i="1"/>
  <c r="W86" i="1"/>
  <c r="X86" i="1" s="1"/>
  <c r="I64" i="1"/>
  <c r="AF64" i="1" s="1"/>
  <c r="AE64" i="1" s="1"/>
  <c r="W64" i="1"/>
  <c r="X64" i="1" s="1"/>
  <c r="I47" i="1"/>
  <c r="W47" i="1"/>
  <c r="X47" i="1" s="1"/>
  <c r="I8" i="1"/>
  <c r="W8" i="1"/>
  <c r="X8" i="1" s="1"/>
  <c r="I554" i="1"/>
  <c r="AF554" i="1" s="1"/>
  <c r="AE554" i="1" s="1"/>
  <c r="W554" i="1"/>
  <c r="X554" i="1" s="1"/>
  <c r="I274" i="1"/>
  <c r="W274" i="1"/>
  <c r="X274" i="1" s="1"/>
  <c r="K509" i="1"/>
  <c r="W509" i="1"/>
  <c r="X509" i="1" s="1"/>
  <c r="I288" i="1"/>
  <c r="W288" i="1"/>
  <c r="X288" i="1" s="1"/>
  <c r="K147" i="1"/>
  <c r="W147" i="1"/>
  <c r="X147" i="1" s="1"/>
  <c r="K550" i="1"/>
  <c r="W550" i="1"/>
  <c r="X550" i="1" s="1"/>
  <c r="I378" i="1"/>
  <c r="AF378" i="1" s="1"/>
  <c r="AE378" i="1" s="1"/>
  <c r="W378" i="1"/>
  <c r="X378" i="1" s="1"/>
  <c r="I285" i="1"/>
  <c r="W285" i="1"/>
  <c r="X285" i="1" s="1"/>
  <c r="I46" i="1"/>
  <c r="W46" i="1"/>
  <c r="X46" i="1" s="1"/>
  <c r="K28" i="1"/>
  <c r="W28" i="1"/>
  <c r="X28" i="1" s="1"/>
  <c r="I576" i="1"/>
  <c r="AF576" i="1" s="1"/>
  <c r="AE576" i="1" s="1"/>
  <c r="W576" i="1"/>
  <c r="X576" i="1" s="1"/>
  <c r="I383" i="1"/>
  <c r="W383" i="1"/>
  <c r="X383" i="1" s="1"/>
  <c r="I129" i="1"/>
  <c r="W129" i="1"/>
  <c r="X129" i="1" s="1"/>
  <c r="I399" i="1"/>
  <c r="AF399" i="1" s="1"/>
  <c r="AE399" i="1" s="1"/>
  <c r="W399" i="1"/>
  <c r="X399" i="1" s="1"/>
  <c r="W49" i="1"/>
  <c r="X49" i="1" s="1"/>
  <c r="K574" i="1"/>
  <c r="W574" i="1"/>
  <c r="X574" i="1" s="1"/>
  <c r="I506" i="1"/>
  <c r="W506" i="1"/>
  <c r="X506" i="1" s="1"/>
  <c r="K226" i="1"/>
  <c r="W226" i="1"/>
  <c r="X226" i="1" s="1"/>
  <c r="I430" i="1"/>
  <c r="W430" i="1"/>
  <c r="X430" i="1" s="1"/>
  <c r="K395" i="1"/>
  <c r="W395" i="1"/>
  <c r="X395" i="1" s="1"/>
  <c r="I360" i="1"/>
  <c r="W360" i="1"/>
  <c r="X360" i="1" s="1"/>
  <c r="K305" i="1"/>
  <c r="W305" i="1"/>
  <c r="X305" i="1" s="1"/>
  <c r="K269" i="1"/>
  <c r="W269" i="1"/>
  <c r="X269" i="1" s="1"/>
  <c r="K224" i="1"/>
  <c r="W224" i="1"/>
  <c r="X224" i="1" s="1"/>
  <c r="K143" i="1"/>
  <c r="W143" i="1"/>
  <c r="X143" i="1" s="1"/>
  <c r="K26" i="1"/>
  <c r="W26" i="1"/>
  <c r="X26" i="1" s="1"/>
  <c r="K189" i="1"/>
  <c r="W189" i="1"/>
  <c r="X189" i="1" s="1"/>
  <c r="I31" i="1"/>
  <c r="W31" i="1"/>
  <c r="X31" i="1" s="1"/>
  <c r="K595" i="1"/>
  <c r="W595" i="1"/>
  <c r="X595" i="1" s="1"/>
  <c r="K382" i="1"/>
  <c r="W382" i="1"/>
  <c r="X382" i="1" s="1"/>
  <c r="I594" i="1"/>
  <c r="AF594" i="1" s="1"/>
  <c r="AE594" i="1" s="1"/>
  <c r="W594" i="1"/>
  <c r="X594" i="1" s="1"/>
  <c r="I203" i="1"/>
  <c r="W203" i="1"/>
  <c r="X203" i="1" s="1"/>
  <c r="K591" i="1"/>
  <c r="W591" i="1"/>
  <c r="X591" i="1" s="1"/>
  <c r="I505" i="1"/>
  <c r="W505" i="1"/>
  <c r="X505" i="1" s="1"/>
  <c r="K341" i="1"/>
  <c r="W341" i="1"/>
  <c r="X341" i="1" s="1"/>
  <c r="I323" i="1"/>
  <c r="W323" i="1"/>
  <c r="X323" i="1" s="1"/>
  <c r="I284" i="1"/>
  <c r="W284" i="1"/>
  <c r="X284" i="1" s="1"/>
  <c r="I246" i="1"/>
  <c r="W246" i="1"/>
  <c r="X246" i="1" s="1"/>
  <c r="I607" i="1"/>
  <c r="W607" i="1"/>
  <c r="X607" i="1" s="1"/>
  <c r="I590" i="1"/>
  <c r="W590" i="1"/>
  <c r="X590" i="1" s="1"/>
  <c r="K570" i="1"/>
  <c r="W570" i="1"/>
  <c r="X570" i="1" s="1"/>
  <c r="I547" i="1"/>
  <c r="W547" i="1"/>
  <c r="X547" i="1" s="1"/>
  <c r="I526" i="1"/>
  <c r="AF526" i="1" s="1"/>
  <c r="AE526" i="1" s="1"/>
  <c r="W526" i="1"/>
  <c r="X526" i="1" s="1"/>
  <c r="I504" i="1"/>
  <c r="W504" i="1"/>
  <c r="X504" i="1" s="1"/>
  <c r="K482" i="1"/>
  <c r="W482" i="1"/>
  <c r="X482" i="1" s="1"/>
  <c r="I459" i="1"/>
  <c r="W459" i="1"/>
  <c r="X459" i="1" s="1"/>
  <c r="I443" i="1"/>
  <c r="AF443" i="1" s="1"/>
  <c r="AE443" i="1" s="1"/>
  <c r="W443" i="1"/>
  <c r="X443" i="1" s="1"/>
  <c r="I429" i="1"/>
  <c r="AF429" i="1" s="1"/>
  <c r="AE429" i="1" s="1"/>
  <c r="W429" i="1"/>
  <c r="X429" i="1" s="1"/>
  <c r="I412" i="1"/>
  <c r="W412" i="1"/>
  <c r="X412" i="1" s="1"/>
  <c r="I393" i="1"/>
  <c r="W393" i="1"/>
  <c r="X393" i="1" s="1"/>
  <c r="I376" i="1"/>
  <c r="W376" i="1"/>
  <c r="X376" i="1" s="1"/>
  <c r="I359" i="1"/>
  <c r="W359" i="1"/>
  <c r="X359" i="1" s="1"/>
  <c r="I340" i="1"/>
  <c r="W340" i="1"/>
  <c r="X340" i="1" s="1"/>
  <c r="I322" i="1"/>
  <c r="W322" i="1"/>
  <c r="X322" i="1" s="1"/>
  <c r="I304" i="1"/>
  <c r="W304" i="1"/>
  <c r="X304" i="1" s="1"/>
  <c r="I283" i="1"/>
  <c r="AF283" i="1" s="1"/>
  <c r="AE283" i="1" s="1"/>
  <c r="W283" i="1"/>
  <c r="X283" i="1" s="1"/>
  <c r="I268" i="1"/>
  <c r="W268" i="1"/>
  <c r="X268" i="1" s="1"/>
  <c r="I245" i="1"/>
  <c r="AF245" i="1" s="1"/>
  <c r="AE245" i="1" s="1"/>
  <c r="W245" i="1"/>
  <c r="X245" i="1" s="1"/>
  <c r="I223" i="1"/>
  <c r="W223" i="1"/>
  <c r="X223" i="1" s="1"/>
  <c r="I201" i="1"/>
  <c r="W201" i="1"/>
  <c r="X201" i="1" s="1"/>
  <c r="K180" i="1"/>
  <c r="W180" i="1"/>
  <c r="X180" i="1" s="1"/>
  <c r="K159" i="1"/>
  <c r="W159" i="1"/>
  <c r="X159" i="1" s="1"/>
  <c r="I142" i="1"/>
  <c r="W142" i="1"/>
  <c r="X142" i="1" s="1"/>
  <c r="I121" i="1"/>
  <c r="W121" i="1"/>
  <c r="X121" i="1" s="1"/>
  <c r="I103" i="1"/>
  <c r="W103" i="1"/>
  <c r="X103" i="1" s="1"/>
  <c r="I82" i="1"/>
  <c r="W82" i="1"/>
  <c r="X82" i="1" s="1"/>
  <c r="K61" i="1"/>
  <c r="W61" i="1"/>
  <c r="X61" i="1" s="1"/>
  <c r="I43" i="1"/>
  <c r="W43" i="1"/>
  <c r="X43" i="1" s="1"/>
  <c r="I25" i="1"/>
  <c r="W25" i="1"/>
  <c r="X25" i="1" s="1"/>
  <c r="I328" i="1"/>
  <c r="AF328" i="1" s="1"/>
  <c r="AE328" i="1" s="1"/>
  <c r="W328" i="1"/>
  <c r="X328" i="1" s="1"/>
  <c r="K534" i="1"/>
  <c r="W534" i="1"/>
  <c r="X534" i="1" s="1"/>
  <c r="I208" i="1"/>
  <c r="W208" i="1"/>
  <c r="X208" i="1" s="1"/>
  <c r="I166" i="1"/>
  <c r="W166" i="1"/>
  <c r="X166" i="1" s="1"/>
  <c r="K88" i="1"/>
  <c r="W88" i="1"/>
  <c r="X88" i="1" s="1"/>
  <c r="I612" i="1"/>
  <c r="W612" i="1"/>
  <c r="X612" i="1" s="1"/>
  <c r="I484" i="1"/>
  <c r="W484" i="1"/>
  <c r="X484" i="1" s="1"/>
  <c r="K306" i="1"/>
  <c r="W306" i="1"/>
  <c r="X306" i="1" s="1"/>
  <c r="I45" i="1"/>
  <c r="W45" i="1"/>
  <c r="X45" i="1" s="1"/>
  <c r="I629" i="1"/>
  <c r="AF629" i="1" s="1"/>
  <c r="AE629" i="1" s="1"/>
  <c r="W629" i="1"/>
  <c r="X629" i="1" s="1"/>
  <c r="K606" i="1"/>
  <c r="W606" i="1"/>
  <c r="X606" i="1" s="1"/>
  <c r="I589" i="1"/>
  <c r="W589" i="1"/>
  <c r="X589" i="1" s="1"/>
  <c r="K569" i="1"/>
  <c r="W569" i="1"/>
  <c r="X569" i="1" s="1"/>
  <c r="I546" i="1"/>
  <c r="AF546" i="1" s="1"/>
  <c r="AE546" i="1" s="1"/>
  <c r="W546" i="1"/>
  <c r="X546" i="1" s="1"/>
  <c r="I525" i="1"/>
  <c r="W525" i="1"/>
  <c r="X525" i="1" s="1"/>
  <c r="I503" i="1"/>
  <c r="W503" i="1"/>
  <c r="X503" i="1" s="1"/>
  <c r="I481" i="1"/>
  <c r="AF481" i="1" s="1"/>
  <c r="AE481" i="1" s="1"/>
  <c r="W481" i="1"/>
  <c r="X481" i="1" s="1"/>
  <c r="I458" i="1"/>
  <c r="W458" i="1"/>
  <c r="X458" i="1" s="1"/>
  <c r="K442" i="1"/>
  <c r="W442" i="1"/>
  <c r="X442" i="1" s="1"/>
  <c r="I428" i="1"/>
  <c r="W428" i="1"/>
  <c r="X428" i="1" s="1"/>
  <c r="I410" i="1"/>
  <c r="AF410" i="1" s="1"/>
  <c r="AE410" i="1" s="1"/>
  <c r="W410" i="1"/>
  <c r="X410" i="1" s="1"/>
  <c r="I388" i="1"/>
  <c r="W388" i="1"/>
  <c r="X388" i="1" s="1"/>
  <c r="I374" i="1"/>
  <c r="W374" i="1"/>
  <c r="X374" i="1" s="1"/>
  <c r="I357" i="1"/>
  <c r="W357" i="1"/>
  <c r="X357" i="1" s="1"/>
  <c r="I339" i="1"/>
  <c r="AF339" i="1" s="1"/>
  <c r="AE339" i="1" s="1"/>
  <c r="W339" i="1"/>
  <c r="X339" i="1" s="1"/>
  <c r="I321" i="1"/>
  <c r="AF321" i="1" s="1"/>
  <c r="AE321" i="1" s="1"/>
  <c r="W321" i="1"/>
  <c r="X321" i="1" s="1"/>
  <c r="I302" i="1"/>
  <c r="W302" i="1"/>
  <c r="X302" i="1" s="1"/>
  <c r="I282" i="1"/>
  <c r="W282" i="1"/>
  <c r="X282" i="1" s="1"/>
  <c r="I265" i="1"/>
  <c r="W265" i="1"/>
  <c r="X265" i="1" s="1"/>
  <c r="I243" i="1"/>
  <c r="W243" i="1"/>
  <c r="X243" i="1" s="1"/>
  <c r="I200" i="1"/>
  <c r="W200" i="1"/>
  <c r="X200" i="1" s="1"/>
  <c r="K178" i="1"/>
  <c r="W178" i="1"/>
  <c r="X178" i="1" s="1"/>
  <c r="I158" i="1"/>
  <c r="AF158" i="1" s="1"/>
  <c r="AE158" i="1" s="1"/>
  <c r="W158" i="1"/>
  <c r="X158" i="1" s="1"/>
  <c r="I119" i="1"/>
  <c r="AF119" i="1" s="1"/>
  <c r="AE119" i="1" s="1"/>
  <c r="W119" i="1"/>
  <c r="X119" i="1" s="1"/>
  <c r="I102" i="1"/>
  <c r="W102" i="1"/>
  <c r="X102" i="1" s="1"/>
  <c r="I81" i="1"/>
  <c r="AF81" i="1" s="1"/>
  <c r="AE81" i="1" s="1"/>
  <c r="W81" i="1"/>
  <c r="X81" i="1" s="1"/>
  <c r="I60" i="1"/>
  <c r="AF60" i="1" s="1"/>
  <c r="AE60" i="1" s="1"/>
  <c r="W60" i="1"/>
  <c r="X60" i="1" s="1"/>
  <c r="I42" i="1"/>
  <c r="AF42" i="1" s="1"/>
  <c r="AE42" i="1" s="1"/>
  <c r="W42" i="1"/>
  <c r="X42" i="1" s="1"/>
  <c r="I24" i="1"/>
  <c r="AF24" i="1" s="1"/>
  <c r="AE24" i="1" s="1"/>
  <c r="W24" i="1"/>
  <c r="X24" i="1" s="1"/>
  <c r="K3" i="1"/>
  <c r="W3" i="1"/>
  <c r="X3" i="1" s="1"/>
  <c r="I535" i="1"/>
  <c r="W535" i="1"/>
  <c r="X535" i="1" s="1"/>
  <c r="K572" i="1"/>
  <c r="W572" i="1"/>
  <c r="X572" i="1" s="1"/>
  <c r="I361" i="1"/>
  <c r="W361" i="1"/>
  <c r="X361" i="1" s="1"/>
  <c r="K105" i="1"/>
  <c r="W105" i="1"/>
  <c r="X105" i="1" s="1"/>
  <c r="I548" i="1"/>
  <c r="AF548" i="1" s="1"/>
  <c r="AE548" i="1" s="1"/>
  <c r="W548" i="1"/>
  <c r="X548" i="1" s="1"/>
  <c r="I181" i="1"/>
  <c r="W181" i="1"/>
  <c r="X181" i="1" s="1"/>
  <c r="I627" i="1"/>
  <c r="W627" i="1"/>
  <c r="X627" i="1" s="1"/>
  <c r="K605" i="1"/>
  <c r="W605" i="1"/>
  <c r="X605" i="1" s="1"/>
  <c r="I212" i="1"/>
  <c r="W212" i="1"/>
  <c r="X212" i="1" s="1"/>
  <c r="K568" i="1"/>
  <c r="W568" i="1"/>
  <c r="X568" i="1" s="1"/>
  <c r="I544" i="1"/>
  <c r="W544" i="1"/>
  <c r="X544" i="1" s="1"/>
  <c r="I521" i="1"/>
  <c r="W521" i="1"/>
  <c r="X521" i="1" s="1"/>
  <c r="I499" i="1"/>
  <c r="W499" i="1"/>
  <c r="X499" i="1" s="1"/>
  <c r="I480" i="1"/>
  <c r="W480" i="1"/>
  <c r="X480" i="1" s="1"/>
  <c r="I457" i="1"/>
  <c r="W457" i="1"/>
  <c r="X457" i="1" s="1"/>
  <c r="W441" i="1"/>
  <c r="X441" i="1" s="1"/>
  <c r="I427" i="1"/>
  <c r="W427" i="1"/>
  <c r="X427" i="1" s="1"/>
  <c r="I409" i="1"/>
  <c r="W409" i="1"/>
  <c r="X409" i="1" s="1"/>
  <c r="I392" i="1"/>
  <c r="AF392" i="1" s="1"/>
  <c r="AE392" i="1" s="1"/>
  <c r="W392" i="1"/>
  <c r="X392" i="1" s="1"/>
  <c r="I373" i="1"/>
  <c r="W373" i="1"/>
  <c r="X373" i="1" s="1"/>
  <c r="I356" i="1"/>
  <c r="AF356" i="1" s="1"/>
  <c r="AE356" i="1" s="1"/>
  <c r="W356" i="1"/>
  <c r="X356" i="1" s="1"/>
  <c r="I337" i="1"/>
  <c r="W337" i="1"/>
  <c r="X337" i="1" s="1"/>
  <c r="K320" i="1"/>
  <c r="W320" i="1"/>
  <c r="X320" i="1" s="1"/>
  <c r="I301" i="1"/>
  <c r="W301" i="1"/>
  <c r="X301" i="1" s="1"/>
  <c r="I281" i="1"/>
  <c r="AF281" i="1" s="1"/>
  <c r="AE281" i="1" s="1"/>
  <c r="W281" i="1"/>
  <c r="X281" i="1" s="1"/>
  <c r="I264" i="1"/>
  <c r="AF264" i="1" s="1"/>
  <c r="AE264" i="1" s="1"/>
  <c r="W264" i="1"/>
  <c r="X264" i="1" s="1"/>
  <c r="I242" i="1"/>
  <c r="AF242" i="1" s="1"/>
  <c r="AE242" i="1" s="1"/>
  <c r="W242" i="1"/>
  <c r="X242" i="1" s="1"/>
  <c r="I199" i="1"/>
  <c r="AF199" i="1" s="1"/>
  <c r="AE199" i="1" s="1"/>
  <c r="W199" i="1"/>
  <c r="X199" i="1" s="1"/>
  <c r="K177" i="1"/>
  <c r="W177" i="1"/>
  <c r="X177" i="1" s="1"/>
  <c r="I157" i="1"/>
  <c r="AF157" i="1" s="1"/>
  <c r="AE157" i="1" s="1"/>
  <c r="W157" i="1"/>
  <c r="X157" i="1" s="1"/>
  <c r="I140" i="1"/>
  <c r="W140" i="1"/>
  <c r="X140" i="1" s="1"/>
  <c r="K118" i="1"/>
  <c r="W118" i="1"/>
  <c r="X118" i="1" s="1"/>
  <c r="I100" i="1"/>
  <c r="AF100" i="1" s="1"/>
  <c r="AE100" i="1" s="1"/>
  <c r="W100" i="1"/>
  <c r="X100" i="1" s="1"/>
  <c r="I80" i="1"/>
  <c r="W80" i="1"/>
  <c r="X80" i="1" s="1"/>
  <c r="I59" i="1"/>
  <c r="W59" i="1"/>
  <c r="X59" i="1" s="1"/>
  <c r="I41" i="1"/>
  <c r="W41" i="1"/>
  <c r="X41" i="1" s="1"/>
  <c r="I23" i="1"/>
  <c r="W23" i="1"/>
  <c r="X23" i="1" s="1"/>
  <c r="K510" i="1"/>
  <c r="W510" i="1"/>
  <c r="X510" i="1" s="1"/>
  <c r="I419" i="1"/>
  <c r="W419" i="1"/>
  <c r="X419" i="1" s="1"/>
  <c r="K167" i="1"/>
  <c r="W167" i="1"/>
  <c r="X167" i="1" s="1"/>
  <c r="I50" i="1"/>
  <c r="W50" i="1"/>
  <c r="X50" i="1" s="1"/>
  <c r="I488" i="1"/>
  <c r="AF488" i="1" s="1"/>
  <c r="AE488" i="1" s="1"/>
  <c r="W488" i="1"/>
  <c r="X488" i="1" s="1"/>
  <c r="K250" i="1"/>
  <c r="W250" i="1"/>
  <c r="X250" i="1" s="1"/>
  <c r="I30" i="1"/>
  <c r="W30" i="1"/>
  <c r="X30" i="1" s="1"/>
  <c r="I396" i="1"/>
  <c r="AF396" i="1" s="1"/>
  <c r="AE396" i="1" s="1"/>
  <c r="W396" i="1"/>
  <c r="X396" i="1" s="1"/>
  <c r="I123" i="1"/>
  <c r="W123" i="1"/>
  <c r="X123" i="1" s="1"/>
  <c r="I84" i="1"/>
  <c r="W84" i="1"/>
  <c r="X84" i="1" s="1"/>
  <c r="I626" i="1"/>
  <c r="AF626" i="1" s="1"/>
  <c r="AE626" i="1" s="1"/>
  <c r="W626" i="1"/>
  <c r="X626" i="1" s="1"/>
  <c r="K604" i="1"/>
  <c r="W604" i="1"/>
  <c r="X604" i="1" s="1"/>
  <c r="K587" i="1"/>
  <c r="W587" i="1"/>
  <c r="X587" i="1" s="1"/>
  <c r="K567" i="1"/>
  <c r="W567" i="1"/>
  <c r="X567" i="1" s="1"/>
  <c r="K543" i="1"/>
  <c r="W543" i="1"/>
  <c r="X543" i="1" s="1"/>
  <c r="I517" i="1"/>
  <c r="W517" i="1"/>
  <c r="X517" i="1" s="1"/>
  <c r="K498" i="1"/>
  <c r="W498" i="1"/>
  <c r="X498" i="1" s="1"/>
  <c r="W479" i="1"/>
  <c r="X479" i="1" s="1"/>
  <c r="I456" i="1"/>
  <c r="W456" i="1"/>
  <c r="X456" i="1" s="1"/>
  <c r="I439" i="1"/>
  <c r="W439" i="1"/>
  <c r="X439" i="1" s="1"/>
  <c r="I426" i="1"/>
  <c r="AF426" i="1" s="1"/>
  <c r="AE426" i="1" s="1"/>
  <c r="W426" i="1"/>
  <c r="X426" i="1" s="1"/>
  <c r="I407" i="1"/>
  <c r="W407" i="1"/>
  <c r="X407" i="1" s="1"/>
  <c r="I391" i="1"/>
  <c r="W391" i="1"/>
  <c r="X391" i="1" s="1"/>
  <c r="K372" i="1"/>
  <c r="W372" i="1"/>
  <c r="X372" i="1" s="1"/>
  <c r="K355" i="1"/>
  <c r="W355" i="1"/>
  <c r="X355" i="1" s="1"/>
  <c r="I336" i="1"/>
  <c r="AF336" i="1" s="1"/>
  <c r="AE336" i="1" s="1"/>
  <c r="W336" i="1"/>
  <c r="X336" i="1" s="1"/>
  <c r="K318" i="1"/>
  <c r="W318" i="1"/>
  <c r="X318" i="1" s="1"/>
  <c r="I300" i="1"/>
  <c r="W300" i="1"/>
  <c r="X300" i="1" s="1"/>
  <c r="K280" i="1"/>
  <c r="W280" i="1"/>
  <c r="X280" i="1" s="1"/>
  <c r="K262" i="1"/>
  <c r="W262" i="1"/>
  <c r="X262" i="1" s="1"/>
  <c r="K241" i="1"/>
  <c r="W241" i="1"/>
  <c r="X241" i="1" s="1"/>
  <c r="I219" i="1"/>
  <c r="AF219" i="1" s="1"/>
  <c r="AE219" i="1" s="1"/>
  <c r="W219" i="1"/>
  <c r="X219" i="1" s="1"/>
  <c r="I197" i="1"/>
  <c r="AF197" i="1" s="1"/>
  <c r="AE197" i="1" s="1"/>
  <c r="W197" i="1"/>
  <c r="X197" i="1" s="1"/>
  <c r="I176" i="1"/>
  <c r="W176" i="1"/>
  <c r="X176" i="1" s="1"/>
  <c r="I156" i="1"/>
  <c r="W156" i="1"/>
  <c r="X156" i="1" s="1"/>
  <c r="K137" i="1"/>
  <c r="W137" i="1"/>
  <c r="X137" i="1" s="1"/>
  <c r="K117" i="1"/>
  <c r="W117" i="1"/>
  <c r="X117" i="1" s="1"/>
  <c r="K99" i="1"/>
  <c r="W99" i="1"/>
  <c r="X99" i="1" s="1"/>
  <c r="K78" i="1"/>
  <c r="W78" i="1"/>
  <c r="X78" i="1" s="1"/>
  <c r="I83" i="1"/>
  <c r="W83" i="1"/>
  <c r="X83" i="1" s="1"/>
  <c r="I40" i="1"/>
  <c r="W40" i="1"/>
  <c r="X40" i="1" s="1"/>
  <c r="I22" i="1"/>
  <c r="W22" i="1"/>
  <c r="X22" i="1" s="1"/>
  <c r="I471" i="1"/>
  <c r="AF471" i="1" s="1"/>
  <c r="AE471" i="1" s="1"/>
  <c r="W471" i="1"/>
  <c r="X471" i="1" s="1"/>
  <c r="K464" i="1"/>
  <c r="W464" i="1"/>
  <c r="X464" i="1" s="1"/>
  <c r="I418" i="1"/>
  <c r="AF418" i="1" s="1"/>
  <c r="AE418" i="1" s="1"/>
  <c r="W418" i="1"/>
  <c r="X418" i="1" s="1"/>
  <c r="K571" i="1"/>
  <c r="W571" i="1"/>
  <c r="X571" i="1" s="1"/>
  <c r="K444" i="1"/>
  <c r="W444" i="1"/>
  <c r="X444" i="1" s="1"/>
  <c r="I122" i="1"/>
  <c r="AF122" i="1" s="1"/>
  <c r="AE122" i="1" s="1"/>
  <c r="W122" i="1"/>
  <c r="X122" i="1" s="1"/>
  <c r="K625" i="1"/>
  <c r="W625" i="1"/>
  <c r="X625" i="1" s="1"/>
  <c r="K603" i="1"/>
  <c r="W603" i="1"/>
  <c r="X603" i="1" s="1"/>
  <c r="I586" i="1"/>
  <c r="W586" i="1"/>
  <c r="X586" i="1" s="1"/>
  <c r="K566" i="1"/>
  <c r="W566" i="1"/>
  <c r="X566" i="1" s="1"/>
  <c r="I542" i="1"/>
  <c r="W542" i="1"/>
  <c r="X542" i="1" s="1"/>
  <c r="K516" i="1"/>
  <c r="W516" i="1"/>
  <c r="X516" i="1" s="1"/>
  <c r="I478" i="1"/>
  <c r="W478" i="1"/>
  <c r="X478" i="1" s="1"/>
  <c r="K455" i="1"/>
  <c r="W455" i="1"/>
  <c r="X455" i="1" s="1"/>
  <c r="K425" i="1"/>
  <c r="W425" i="1"/>
  <c r="X425" i="1" s="1"/>
  <c r="K406" i="1"/>
  <c r="W406" i="1"/>
  <c r="X406" i="1" s="1"/>
  <c r="I390" i="1"/>
  <c r="W390" i="1"/>
  <c r="X390" i="1" s="1"/>
  <c r="K371" i="1"/>
  <c r="W371" i="1"/>
  <c r="X371" i="1" s="1"/>
  <c r="I354" i="1"/>
  <c r="AF354" i="1" s="1"/>
  <c r="AE354" i="1" s="1"/>
  <c r="W354" i="1"/>
  <c r="X354" i="1" s="1"/>
  <c r="I335" i="1"/>
  <c r="AF335" i="1" s="1"/>
  <c r="AE335" i="1" s="1"/>
  <c r="W335" i="1"/>
  <c r="X335" i="1" s="1"/>
  <c r="W317" i="1"/>
  <c r="X317" i="1" s="1"/>
  <c r="K298" i="1"/>
  <c r="W298" i="1"/>
  <c r="X298" i="1" s="1"/>
  <c r="I279" i="1"/>
  <c r="AF279" i="1" s="1"/>
  <c r="AE279" i="1" s="1"/>
  <c r="W279" i="1"/>
  <c r="X279" i="1" s="1"/>
  <c r="K261" i="1"/>
  <c r="W261" i="1"/>
  <c r="X261" i="1" s="1"/>
  <c r="I239" i="1"/>
  <c r="W239" i="1"/>
  <c r="X239" i="1" s="1"/>
  <c r="K218" i="1"/>
  <c r="W218" i="1"/>
  <c r="X218" i="1" s="1"/>
  <c r="K196" i="1"/>
  <c r="W196" i="1"/>
  <c r="X196" i="1" s="1"/>
  <c r="I175" i="1"/>
  <c r="W175" i="1"/>
  <c r="X175" i="1" s="1"/>
  <c r="K155" i="1"/>
  <c r="W155" i="1"/>
  <c r="X155" i="1" s="1"/>
  <c r="I136" i="1"/>
  <c r="W136" i="1"/>
  <c r="X136" i="1" s="1"/>
  <c r="I116" i="1"/>
  <c r="W116" i="1"/>
  <c r="X116" i="1" s="1"/>
  <c r="K95" i="1"/>
  <c r="W95" i="1"/>
  <c r="X95" i="1" s="1"/>
  <c r="I76" i="1"/>
  <c r="W76" i="1"/>
  <c r="X76" i="1" s="1"/>
  <c r="K57" i="1"/>
  <c r="W57" i="1"/>
  <c r="X57" i="1" s="1"/>
  <c r="K21" i="1"/>
  <c r="W21" i="1"/>
  <c r="X21" i="1" s="1"/>
  <c r="I489" i="1"/>
  <c r="W489" i="1"/>
  <c r="X489" i="1" s="1"/>
  <c r="I365" i="1"/>
  <c r="W365" i="1"/>
  <c r="X365" i="1" s="1"/>
  <c r="I232" i="1"/>
  <c r="W232" i="1"/>
  <c r="X232" i="1" s="1"/>
  <c r="I149" i="1"/>
  <c r="W149" i="1"/>
  <c r="X149" i="1" s="1"/>
  <c r="I11" i="1"/>
  <c r="AF11" i="1" s="1"/>
  <c r="AE11" i="1" s="1"/>
  <c r="W11" i="1"/>
  <c r="X11" i="1" s="1"/>
  <c r="K448" i="1"/>
  <c r="W448" i="1"/>
  <c r="X448" i="1" s="1"/>
  <c r="I486" i="1"/>
  <c r="AF486" i="1" s="1"/>
  <c r="AE486" i="1" s="1"/>
  <c r="W486" i="1"/>
  <c r="X486" i="1" s="1"/>
  <c r="K573" i="1"/>
  <c r="W573" i="1"/>
  <c r="X573" i="1" s="1"/>
  <c r="I609" i="1"/>
  <c r="W609" i="1"/>
  <c r="X609" i="1" s="1"/>
  <c r="K445" i="1"/>
  <c r="W445" i="1"/>
  <c r="X445" i="1" s="1"/>
  <c r="K342" i="1"/>
  <c r="W342" i="1"/>
  <c r="X342" i="1" s="1"/>
  <c r="K144" i="1"/>
  <c r="W144" i="1"/>
  <c r="X144" i="1" s="1"/>
  <c r="I527" i="1"/>
  <c r="AF527" i="1" s="1"/>
  <c r="AE527" i="1" s="1"/>
  <c r="W527" i="1"/>
  <c r="X527" i="1" s="1"/>
  <c r="I202" i="1"/>
  <c r="W202" i="1"/>
  <c r="X202" i="1" s="1"/>
  <c r="K370" i="1"/>
  <c r="W370" i="1"/>
  <c r="X370" i="1" s="1"/>
  <c r="K353" i="1"/>
  <c r="W353" i="1"/>
  <c r="X353" i="1" s="1"/>
  <c r="K334" i="1"/>
  <c r="W334" i="1"/>
  <c r="X334" i="1" s="1"/>
  <c r="K316" i="1"/>
  <c r="W316" i="1"/>
  <c r="X316" i="1" s="1"/>
  <c r="W195" i="1"/>
  <c r="X195" i="1" s="1"/>
  <c r="K75" i="1"/>
  <c r="W75" i="1"/>
  <c r="X75" i="1" s="1"/>
  <c r="K56" i="1"/>
  <c r="W56" i="1"/>
  <c r="X56" i="1" s="1"/>
  <c r="K36" i="1"/>
  <c r="W36" i="1"/>
  <c r="X36" i="1" s="1"/>
  <c r="K19" i="1"/>
  <c r="W19" i="1"/>
  <c r="X19" i="1" s="1"/>
  <c r="I615" i="1"/>
  <c r="W615" i="1"/>
  <c r="X615" i="1" s="1"/>
  <c r="I347" i="1"/>
  <c r="AF347" i="1" s="1"/>
  <c r="AE347" i="1" s="1"/>
  <c r="W347" i="1"/>
  <c r="X347" i="1" s="1"/>
  <c r="I89" i="1"/>
  <c r="W89" i="1"/>
  <c r="X89" i="1" s="1"/>
  <c r="I470" i="1"/>
  <c r="AF470" i="1" s="1"/>
  <c r="AE470" i="1" s="1"/>
  <c r="W470" i="1"/>
  <c r="X470" i="1" s="1"/>
  <c r="K127" i="1"/>
  <c r="W127" i="1"/>
  <c r="X127" i="1" s="1"/>
  <c r="I552" i="1"/>
  <c r="W552" i="1"/>
  <c r="X552" i="1" s="1"/>
  <c r="W466" i="1"/>
  <c r="X466" i="1" s="1"/>
  <c r="I324" i="1"/>
  <c r="W324" i="1"/>
  <c r="X324" i="1" s="1"/>
  <c r="I182" i="1"/>
  <c r="AF182" i="1" s="1"/>
  <c r="AE182" i="1" s="1"/>
  <c r="W182" i="1"/>
  <c r="X182" i="1" s="1"/>
  <c r="K352" i="1"/>
  <c r="W352" i="1"/>
  <c r="X352" i="1" s="1"/>
  <c r="K333" i="1"/>
  <c r="W333" i="1"/>
  <c r="X333" i="1" s="1"/>
  <c r="K314" i="1"/>
  <c r="W314" i="1"/>
  <c r="X314" i="1" s="1"/>
  <c r="K296" i="1"/>
  <c r="W296" i="1"/>
  <c r="X296" i="1" s="1"/>
  <c r="K35" i="1"/>
  <c r="W35" i="1"/>
  <c r="X35" i="1" s="1"/>
  <c r="K18" i="1"/>
  <c r="W18" i="1"/>
  <c r="X18" i="1" s="1"/>
  <c r="I290" i="1"/>
  <c r="AF290" i="1" s="1"/>
  <c r="AE290" i="1" s="1"/>
  <c r="W290" i="1"/>
  <c r="X290" i="1" s="1"/>
  <c r="I10" i="1"/>
  <c r="W10" i="1"/>
  <c r="X10" i="1" s="1"/>
  <c r="I611" i="1"/>
  <c r="W611" i="1"/>
  <c r="X611" i="1" s="1"/>
  <c r="I592" i="1"/>
  <c r="W592" i="1"/>
  <c r="X592" i="1" s="1"/>
  <c r="K415" i="1"/>
  <c r="W415" i="1"/>
  <c r="X415" i="1" s="1"/>
  <c r="I270" i="1"/>
  <c r="W270" i="1"/>
  <c r="X270" i="1" s="1"/>
  <c r="I608" i="1"/>
  <c r="W608" i="1"/>
  <c r="X608" i="1" s="1"/>
  <c r="I596" i="1"/>
  <c r="W596" i="1"/>
  <c r="X596" i="1" s="1"/>
  <c r="I310" i="1"/>
  <c r="W310" i="1"/>
  <c r="X310" i="1" s="1"/>
  <c r="I67" i="1"/>
  <c r="W67" i="1"/>
  <c r="X67" i="1" s="1"/>
  <c r="K433" i="1"/>
  <c r="W433" i="1"/>
  <c r="X433" i="1" s="1"/>
  <c r="I231" i="1"/>
  <c r="W231" i="1"/>
  <c r="X231" i="1" s="1"/>
  <c r="K108" i="1"/>
  <c r="W108" i="1"/>
  <c r="X108" i="1" s="1"/>
  <c r="I469" i="1"/>
  <c r="W469" i="1"/>
  <c r="X469" i="1" s="1"/>
  <c r="I529" i="1"/>
  <c r="AF529" i="1" s="1"/>
  <c r="AE529" i="1" s="1"/>
  <c r="W529" i="1"/>
  <c r="X529" i="1" s="1"/>
  <c r="I85" i="1"/>
  <c r="W85" i="1"/>
  <c r="X85" i="1" s="1"/>
  <c r="W465" i="1"/>
  <c r="X465" i="1" s="1"/>
  <c r="K104" i="1"/>
  <c r="W104" i="1"/>
  <c r="X104" i="1" s="1"/>
  <c r="K119" i="1"/>
  <c r="I622" i="1"/>
  <c r="AF622" i="1" s="1"/>
  <c r="AE622" i="1" s="1"/>
  <c r="W622" i="1"/>
  <c r="X622" i="1" s="1"/>
  <c r="I600" i="1"/>
  <c r="W600" i="1"/>
  <c r="X600" i="1" s="1"/>
  <c r="I580" i="1"/>
  <c r="AF580" i="1" s="1"/>
  <c r="AE580" i="1" s="1"/>
  <c r="W580" i="1"/>
  <c r="X580" i="1" s="1"/>
  <c r="I561" i="1"/>
  <c r="AF561" i="1" s="1"/>
  <c r="AE561" i="1" s="1"/>
  <c r="W561" i="1"/>
  <c r="X561" i="1" s="1"/>
  <c r="I537" i="1"/>
  <c r="AF537" i="1" s="1"/>
  <c r="AE537" i="1" s="1"/>
  <c r="W537" i="1"/>
  <c r="X537" i="1" s="1"/>
  <c r="I491" i="1"/>
  <c r="AF491" i="1" s="1"/>
  <c r="AE491" i="1" s="1"/>
  <c r="W491" i="1"/>
  <c r="X491" i="1" s="1"/>
  <c r="I473" i="1"/>
  <c r="AF473" i="1" s="1"/>
  <c r="AE473" i="1" s="1"/>
  <c r="W473" i="1"/>
  <c r="X473" i="1" s="1"/>
  <c r="I451" i="1"/>
  <c r="W451" i="1"/>
  <c r="X451" i="1" s="1"/>
  <c r="I435" i="1"/>
  <c r="AF435" i="1" s="1"/>
  <c r="AE435" i="1" s="1"/>
  <c r="W435" i="1"/>
  <c r="X435" i="1" s="1"/>
  <c r="I420" i="1"/>
  <c r="W420" i="1"/>
  <c r="X420" i="1" s="1"/>
  <c r="I402" i="1"/>
  <c r="AF402" i="1" s="1"/>
  <c r="AE402" i="1" s="1"/>
  <c r="W402" i="1"/>
  <c r="X402" i="1" s="1"/>
  <c r="I385" i="1"/>
  <c r="W385" i="1"/>
  <c r="X385" i="1" s="1"/>
  <c r="I367" i="1"/>
  <c r="AF367" i="1" s="1"/>
  <c r="AE367" i="1" s="1"/>
  <c r="W367" i="1"/>
  <c r="X367" i="1" s="1"/>
  <c r="I349" i="1"/>
  <c r="W349" i="1"/>
  <c r="X349" i="1" s="1"/>
  <c r="I331" i="1"/>
  <c r="W331" i="1"/>
  <c r="X331" i="1" s="1"/>
  <c r="I312" i="1"/>
  <c r="W312" i="1"/>
  <c r="X312" i="1" s="1"/>
  <c r="I292" i="1"/>
  <c r="AF292" i="1" s="1"/>
  <c r="AE292" i="1" s="1"/>
  <c r="W292" i="1"/>
  <c r="X292" i="1" s="1"/>
  <c r="I413" i="1"/>
  <c r="W413" i="1"/>
  <c r="X413" i="1" s="1"/>
  <c r="I252" i="1"/>
  <c r="W252" i="1"/>
  <c r="X252" i="1" s="1"/>
  <c r="I234" i="1"/>
  <c r="W234" i="1"/>
  <c r="X234" i="1" s="1"/>
  <c r="I213" i="1"/>
  <c r="AF213" i="1" s="1"/>
  <c r="AE213" i="1" s="1"/>
  <c r="W213" i="1"/>
  <c r="X213" i="1" s="1"/>
  <c r="I192" i="1"/>
  <c r="W192" i="1"/>
  <c r="X192" i="1" s="1"/>
  <c r="I170" i="1"/>
  <c r="AF170" i="1" s="1"/>
  <c r="AE170" i="1" s="1"/>
  <c r="W170" i="1"/>
  <c r="X170" i="1" s="1"/>
  <c r="I151" i="1"/>
  <c r="AF151" i="1" s="1"/>
  <c r="AE151" i="1" s="1"/>
  <c r="W151" i="1"/>
  <c r="X151" i="1" s="1"/>
  <c r="I131" i="1"/>
  <c r="W131" i="1"/>
  <c r="X131" i="1" s="1"/>
  <c r="I111" i="1"/>
  <c r="W111" i="1"/>
  <c r="X111" i="1" s="1"/>
  <c r="I91" i="1"/>
  <c r="W91" i="1"/>
  <c r="X91" i="1" s="1"/>
  <c r="I70" i="1"/>
  <c r="AF70" i="1" s="1"/>
  <c r="AE70" i="1" s="1"/>
  <c r="W70" i="1"/>
  <c r="X70" i="1" s="1"/>
  <c r="I52" i="1"/>
  <c r="AF52" i="1" s="1"/>
  <c r="AE52" i="1" s="1"/>
  <c r="W52" i="1"/>
  <c r="X52" i="1" s="1"/>
  <c r="I33" i="1"/>
  <c r="W33" i="1"/>
  <c r="X33" i="1" s="1"/>
  <c r="I15" i="1"/>
  <c r="AF15" i="1" s="1"/>
  <c r="AE15" i="1" s="1"/>
  <c r="W15" i="1"/>
  <c r="X15" i="1" s="1"/>
  <c r="I449" i="1"/>
  <c r="AF449" i="1" s="1"/>
  <c r="AE449" i="1" s="1"/>
  <c r="W449" i="1"/>
  <c r="X449" i="1" s="1"/>
  <c r="I210" i="1"/>
  <c r="AF210" i="1" s="1"/>
  <c r="AE210" i="1" s="1"/>
  <c r="W210" i="1"/>
  <c r="X210" i="1" s="1"/>
  <c r="I575" i="1"/>
  <c r="W575" i="1"/>
  <c r="X575" i="1" s="1"/>
  <c r="I273" i="1"/>
  <c r="AF273" i="1" s="1"/>
  <c r="AE273" i="1" s="1"/>
  <c r="W273" i="1"/>
  <c r="X273" i="1" s="1"/>
  <c r="K447" i="1"/>
  <c r="W447" i="1"/>
  <c r="X447" i="1" s="1"/>
  <c r="I617" i="1"/>
  <c r="W617" i="1"/>
  <c r="X617" i="1" s="1"/>
  <c r="I599" i="1"/>
  <c r="W599" i="1"/>
  <c r="X599" i="1" s="1"/>
  <c r="K578" i="1"/>
  <c r="W578" i="1"/>
  <c r="X578" i="1" s="1"/>
  <c r="K560" i="1"/>
  <c r="W560" i="1"/>
  <c r="X560" i="1" s="1"/>
  <c r="I536" i="1"/>
  <c r="W536" i="1"/>
  <c r="X536" i="1" s="1"/>
  <c r="K511" i="1"/>
  <c r="W511" i="1"/>
  <c r="X511" i="1" s="1"/>
  <c r="I490" i="1"/>
  <c r="W490" i="1"/>
  <c r="X490" i="1" s="1"/>
  <c r="I472" i="1"/>
  <c r="W472" i="1"/>
  <c r="X472" i="1" s="1"/>
  <c r="I450" i="1"/>
  <c r="AF450" i="1" s="1"/>
  <c r="AE450" i="1" s="1"/>
  <c r="W450" i="1"/>
  <c r="X450" i="1" s="1"/>
  <c r="I434" i="1"/>
  <c r="W434" i="1"/>
  <c r="X434" i="1" s="1"/>
  <c r="I179" i="1"/>
  <c r="W179" i="1"/>
  <c r="X179" i="1" s="1"/>
  <c r="K401" i="1"/>
  <c r="W401" i="1"/>
  <c r="X401" i="1" s="1"/>
  <c r="I384" i="1"/>
  <c r="W384" i="1"/>
  <c r="X384" i="1" s="1"/>
  <c r="K366" i="1"/>
  <c r="W366" i="1"/>
  <c r="X366" i="1" s="1"/>
  <c r="K348" i="1"/>
  <c r="W348" i="1"/>
  <c r="X348" i="1" s="1"/>
  <c r="I311" i="1"/>
  <c r="W311" i="1"/>
  <c r="X311" i="1" s="1"/>
  <c r="I291" i="1"/>
  <c r="W291" i="1"/>
  <c r="X291" i="1" s="1"/>
  <c r="K275" i="1"/>
  <c r="W275" i="1"/>
  <c r="X275" i="1" s="1"/>
  <c r="K251" i="1"/>
  <c r="W251" i="1"/>
  <c r="X251" i="1" s="1"/>
  <c r="I233" i="1"/>
  <c r="W233" i="1"/>
  <c r="X233" i="1" s="1"/>
  <c r="I169" i="1"/>
  <c r="W169" i="1"/>
  <c r="X169" i="1" s="1"/>
  <c r="I150" i="1"/>
  <c r="AF150" i="1" s="1"/>
  <c r="AE150" i="1" s="1"/>
  <c r="W150" i="1"/>
  <c r="X150" i="1" s="1"/>
  <c r="K130" i="1"/>
  <c r="W130" i="1"/>
  <c r="X130" i="1" s="1"/>
  <c r="K110" i="1"/>
  <c r="W110" i="1"/>
  <c r="X110" i="1" s="1"/>
  <c r="I90" i="1"/>
  <c r="AF90" i="1" s="1"/>
  <c r="AE90" i="1" s="1"/>
  <c r="W90" i="1"/>
  <c r="X90" i="1" s="1"/>
  <c r="I68" i="1"/>
  <c r="W68" i="1"/>
  <c r="X68" i="1" s="1"/>
  <c r="K51" i="1"/>
  <c r="W51" i="1"/>
  <c r="X51" i="1" s="1"/>
  <c r="I32" i="1"/>
  <c r="W32" i="1"/>
  <c r="X32" i="1" s="1"/>
  <c r="I13" i="1"/>
  <c r="W13" i="1"/>
  <c r="X13" i="1" s="1"/>
  <c r="K412" i="1"/>
  <c r="K409" i="1"/>
  <c r="K407" i="1"/>
  <c r="K121" i="1"/>
  <c r="K340" i="1"/>
  <c r="K302" i="1"/>
  <c r="I118" i="1"/>
  <c r="AF118" i="1" s="1"/>
  <c r="AE118" i="1" s="1"/>
  <c r="K301" i="1"/>
  <c r="K282" i="1"/>
  <c r="K102" i="1"/>
  <c r="K304" i="1"/>
  <c r="K627" i="1"/>
  <c r="K580" i="1"/>
  <c r="K281" i="1"/>
  <c r="K537" i="1"/>
  <c r="K100" i="1"/>
  <c r="K503" i="1"/>
  <c r="K428" i="1"/>
  <c r="K427" i="1"/>
  <c r="K223" i="1"/>
  <c r="K385" i="1"/>
  <c r="K331" i="1"/>
  <c r="K451" i="1"/>
  <c r="K312" i="1"/>
  <c r="K213" i="1"/>
  <c r="K435" i="1"/>
  <c r="K473" i="1"/>
  <c r="K192" i="1"/>
  <c r="K622" i="1"/>
  <c r="K420" i="1"/>
  <c r="K176" i="1"/>
  <c r="I455" i="1"/>
  <c r="I99" i="1"/>
  <c r="AF99" i="1" s="1"/>
  <c r="AE99" i="1" s="1"/>
  <c r="K491" i="1"/>
  <c r="K600" i="1"/>
  <c r="K292" i="1"/>
  <c r="K410" i="1"/>
  <c r="K170" i="1"/>
  <c r="I78" i="1"/>
  <c r="K561" i="1"/>
  <c r="K413" i="1"/>
  <c r="K151" i="1"/>
  <c r="I516" i="1"/>
  <c r="K499" i="1"/>
  <c r="K481" i="1"/>
  <c r="K374" i="1"/>
  <c r="K140" i="1"/>
  <c r="I425" i="1"/>
  <c r="K480" i="1"/>
  <c r="K478" i="1"/>
  <c r="K373" i="1"/>
  <c r="K212" i="1"/>
  <c r="K439" i="1"/>
  <c r="K359" i="1"/>
  <c r="K158" i="1"/>
  <c r="K80" i="1"/>
  <c r="K357" i="1"/>
  <c r="K157" i="1"/>
  <c r="K356" i="1"/>
  <c r="K60" i="1"/>
  <c r="I280" i="1"/>
  <c r="K429" i="1"/>
  <c r="K354" i="1"/>
  <c r="K239" i="1"/>
  <c r="K59" i="1"/>
  <c r="I261" i="1"/>
  <c r="AF261" i="1" s="1"/>
  <c r="AE261" i="1" s="1"/>
  <c r="K546" i="1"/>
  <c r="K459" i="1"/>
  <c r="K339" i="1"/>
  <c r="K265" i="1"/>
  <c r="K544" i="1"/>
  <c r="K458" i="1"/>
  <c r="K337" i="1"/>
  <c r="K264" i="1"/>
  <c r="K542" i="1"/>
  <c r="K457" i="1"/>
  <c r="K393" i="1"/>
  <c r="K335" i="1"/>
  <c r="K42" i="1"/>
  <c r="I178" i="1"/>
  <c r="I61" i="1"/>
  <c r="K388" i="1"/>
  <c r="K41" i="1"/>
  <c r="I320" i="1"/>
  <c r="AF320" i="1" s="1"/>
  <c r="AE320" i="1" s="1"/>
  <c r="I177" i="1"/>
  <c r="AF177" i="1" s="1"/>
  <c r="AE177" i="1" s="1"/>
  <c r="K526" i="1"/>
  <c r="K392" i="1"/>
  <c r="K321" i="1"/>
  <c r="K245" i="1"/>
  <c r="I606" i="1"/>
  <c r="AF606" i="1" s="1"/>
  <c r="AE606" i="1" s="1"/>
  <c r="I318" i="1"/>
  <c r="K525" i="1"/>
  <c r="K441" i="1"/>
  <c r="K390" i="1"/>
  <c r="K243" i="1"/>
  <c r="K103" i="1"/>
  <c r="I605" i="1"/>
  <c r="AF605" i="1" s="1"/>
  <c r="AE605" i="1" s="1"/>
  <c r="K521" i="1"/>
  <c r="K242" i="1"/>
  <c r="I569" i="1"/>
  <c r="K468" i="1"/>
  <c r="K466" i="1"/>
  <c r="K465" i="1"/>
  <c r="K300" i="1"/>
  <c r="K626" i="1"/>
  <c r="I543" i="1"/>
  <c r="K607" i="1"/>
  <c r="K517" i="1"/>
  <c r="K22" i="1"/>
  <c r="I498" i="1"/>
  <c r="K456" i="1"/>
  <c r="K219" i="1"/>
  <c r="I482" i="1"/>
  <c r="AF482" i="1" s="1"/>
  <c r="AE482" i="1" s="1"/>
  <c r="K589" i="1"/>
  <c r="K336" i="1"/>
  <c r="K391" i="1"/>
  <c r="I568" i="1"/>
  <c r="AF568" i="1" s="1"/>
  <c r="AE568" i="1" s="1"/>
  <c r="K268" i="1"/>
  <c r="K201" i="1"/>
  <c r="K376" i="1"/>
  <c r="K322" i="1"/>
  <c r="K590" i="1"/>
  <c r="K142" i="1"/>
  <c r="I625" i="1"/>
  <c r="K123" i="1"/>
  <c r="I159" i="1"/>
  <c r="K504" i="1"/>
  <c r="K122" i="1"/>
  <c r="K443" i="1"/>
  <c r="K283" i="1"/>
  <c r="K169" i="1"/>
  <c r="K89" i="1"/>
  <c r="I464" i="1"/>
  <c r="K129" i="1"/>
  <c r="I603" i="1"/>
  <c r="AF603" i="1" s="1"/>
  <c r="AE603" i="1" s="1"/>
  <c r="I406" i="1"/>
  <c r="K586" i="1"/>
  <c r="K76" i="1"/>
  <c r="I317" i="1"/>
  <c r="AF317" i="1" s="1"/>
  <c r="AE317" i="1" s="1"/>
  <c r="K279" i="1"/>
  <c r="I309" i="1"/>
  <c r="K317" i="1"/>
  <c r="I155" i="1"/>
  <c r="K274" i="1"/>
  <c r="I566" i="1"/>
  <c r="AF566" i="1" s="1"/>
  <c r="AE566" i="1" s="1"/>
  <c r="K310" i="1"/>
  <c r="K116" i="1"/>
  <c r="K596" i="1"/>
  <c r="K547" i="1"/>
  <c r="I196" i="1"/>
  <c r="K594" i="1"/>
  <c r="K592" i="1"/>
  <c r="K383" i="1"/>
  <c r="I229" i="1"/>
  <c r="I167" i="1"/>
  <c r="I109" i="1"/>
  <c r="K535" i="1"/>
  <c r="K489" i="1"/>
  <c r="K416" i="1"/>
  <c r="K203" i="1"/>
  <c r="I342" i="1"/>
  <c r="I226" i="1"/>
  <c r="I107" i="1"/>
  <c r="K532" i="1"/>
  <c r="K246" i="1"/>
  <c r="K202" i="1"/>
  <c r="K67" i="1"/>
  <c r="K31" i="1"/>
  <c r="I341" i="1"/>
  <c r="AF341" i="1" s="1"/>
  <c r="AE341" i="1" s="1"/>
  <c r="I224" i="1"/>
  <c r="AF224" i="1" s="1"/>
  <c r="AE224" i="1" s="1"/>
  <c r="I106" i="1"/>
  <c r="K529" i="1"/>
  <c r="K414" i="1"/>
  <c r="K64" i="1"/>
  <c r="I445" i="1"/>
  <c r="AF445" i="1" s="1"/>
  <c r="AE445" i="1" s="1"/>
  <c r="I105" i="1"/>
  <c r="K210" i="1"/>
  <c r="K527" i="1"/>
  <c r="K63" i="1"/>
  <c r="I444" i="1"/>
  <c r="I104" i="1"/>
  <c r="K290" i="1"/>
  <c r="K62" i="1"/>
  <c r="I510" i="1"/>
  <c r="AF510" i="1" s="1"/>
  <c r="AE510" i="1" s="1"/>
  <c r="K365" i="1"/>
  <c r="K328" i="1"/>
  <c r="I587" i="1"/>
  <c r="I442" i="1"/>
  <c r="I269" i="1"/>
  <c r="I144" i="1"/>
  <c r="AF144" i="1" s="1"/>
  <c r="AE144" i="1" s="1"/>
  <c r="K419" i="1"/>
  <c r="K472" i="1"/>
  <c r="K149" i="1"/>
  <c r="I441" i="1"/>
  <c r="I382" i="1"/>
  <c r="I143" i="1"/>
  <c r="AF143" i="1" s="1"/>
  <c r="AE143" i="1" s="1"/>
  <c r="K471" i="1"/>
  <c r="K361" i="1"/>
  <c r="K470" i="1"/>
  <c r="K360" i="1"/>
  <c r="K232" i="1"/>
  <c r="K11" i="1"/>
  <c r="I570" i="1"/>
  <c r="K469" i="1"/>
  <c r="I189" i="1"/>
  <c r="K308" i="1"/>
  <c r="K247" i="1"/>
  <c r="K181" i="1"/>
  <c r="K125" i="1"/>
  <c r="K45" i="1"/>
  <c r="I7" i="1"/>
  <c r="AF7" i="1" s="1"/>
  <c r="AE7" i="1" s="1"/>
  <c r="K417" i="1"/>
  <c r="K363" i="1"/>
  <c r="K124" i="1"/>
  <c r="K65" i="1"/>
  <c r="I447" i="1"/>
  <c r="AF447" i="1" s="1"/>
  <c r="AE447" i="1" s="1"/>
  <c r="I485" i="1"/>
  <c r="AF485" i="1" s="1"/>
  <c r="AE485" i="1" s="1"/>
  <c r="K554" i="1"/>
  <c r="K486" i="1"/>
  <c r="K380" i="1"/>
  <c r="K326" i="1"/>
  <c r="K145" i="1"/>
  <c r="K87" i="1"/>
  <c r="K6" i="1"/>
  <c r="I571" i="1"/>
  <c r="I483" i="1"/>
  <c r="I414" i="1"/>
  <c r="I377" i="1"/>
  <c r="I305" i="1"/>
  <c r="I62" i="1"/>
  <c r="AF62" i="1" s="1"/>
  <c r="AE62" i="1" s="1"/>
  <c r="I29" i="1"/>
  <c r="K615" i="1"/>
  <c r="K552" i="1"/>
  <c r="K484" i="1"/>
  <c r="K432" i="1"/>
  <c r="K378" i="1"/>
  <c r="K324" i="1"/>
  <c r="K86" i="1"/>
  <c r="I604" i="1"/>
  <c r="I262" i="1"/>
  <c r="AF262" i="1" s="1"/>
  <c r="AE262" i="1" s="1"/>
  <c r="I27" i="1"/>
  <c r="AF27" i="1" s="1"/>
  <c r="AE27" i="1" s="1"/>
  <c r="K612" i="1"/>
  <c r="K551" i="1"/>
  <c r="K483" i="1"/>
  <c r="K377" i="1"/>
  <c r="K323" i="1"/>
  <c r="K85" i="1"/>
  <c r="K29" i="1"/>
  <c r="I511" i="1"/>
  <c r="I28" i="1"/>
  <c r="K270" i="1"/>
  <c r="I415" i="1"/>
  <c r="AF415" i="1" s="1"/>
  <c r="AE415" i="1" s="1"/>
  <c r="K430" i="1"/>
  <c r="K166" i="1"/>
  <c r="K84" i="1"/>
  <c r="K27" i="1"/>
  <c r="I26" i="1"/>
  <c r="I572" i="1"/>
  <c r="K609" i="1"/>
  <c r="K608" i="1"/>
  <c r="K548" i="1"/>
  <c r="K287" i="1"/>
  <c r="K165" i="1"/>
  <c r="I567" i="1"/>
  <c r="I509" i="1"/>
  <c r="I479" i="1"/>
  <c r="I372" i="1"/>
  <c r="I249" i="1"/>
  <c r="K272" i="1"/>
  <c r="K8" i="1"/>
  <c r="K146" i="1"/>
  <c r="K7" i="1"/>
  <c r="I63" i="1"/>
  <c r="K576" i="1"/>
  <c r="K400" i="1"/>
  <c r="K347" i="1"/>
  <c r="K285" i="1"/>
  <c r="K164" i="1"/>
  <c r="K50" i="1"/>
  <c r="I508" i="1"/>
  <c r="I433" i="1"/>
  <c r="I247" i="1"/>
  <c r="AF247" i="1" s="1"/>
  <c r="AE247" i="1" s="1"/>
  <c r="I88" i="1"/>
  <c r="K206" i="1"/>
  <c r="I574" i="1"/>
  <c r="AF574" i="1" s="1"/>
  <c r="AE574" i="1" s="1"/>
  <c r="I308" i="1"/>
  <c r="I306" i="1"/>
  <c r="AF306" i="1" s="1"/>
  <c r="AE306" i="1" s="1"/>
  <c r="K508" i="1"/>
  <c r="K479" i="1"/>
  <c r="K449" i="1"/>
  <c r="K398" i="1"/>
  <c r="K344" i="1"/>
  <c r="K284" i="1"/>
  <c r="K162" i="1"/>
  <c r="K106" i="1"/>
  <c r="K49" i="1"/>
  <c r="I591" i="1"/>
  <c r="AF591" i="1" s="1"/>
  <c r="AE591" i="1" s="1"/>
  <c r="I550" i="1"/>
  <c r="AF550" i="1" s="1"/>
  <c r="AE550" i="1" s="1"/>
  <c r="I507" i="1"/>
  <c r="I466" i="1"/>
  <c r="I432" i="1"/>
  <c r="I395" i="1"/>
  <c r="I362" i="1"/>
  <c r="AF362" i="1" s="1"/>
  <c r="AE362" i="1" s="1"/>
  <c r="K9" i="1"/>
  <c r="I573" i="1"/>
  <c r="I307" i="1"/>
  <c r="AF307" i="1" s="1"/>
  <c r="AE307" i="1" s="1"/>
  <c r="K230" i="1"/>
  <c r="K506" i="1"/>
  <c r="K426" i="1"/>
  <c r="K396" i="1"/>
  <c r="K187" i="1"/>
  <c r="K161" i="1"/>
  <c r="K48" i="1"/>
  <c r="I465" i="1"/>
  <c r="I431" i="1"/>
  <c r="I162" i="1"/>
  <c r="K505" i="1"/>
  <c r="K183" i="1"/>
  <c r="K47" i="1"/>
  <c r="I161" i="1"/>
  <c r="AF161" i="1" s="1"/>
  <c r="AE161" i="1" s="1"/>
  <c r="I379" i="1"/>
  <c r="AF379" i="1" s="1"/>
  <c r="AE379" i="1" s="1"/>
  <c r="K248" i="1"/>
  <c r="K182" i="1"/>
  <c r="K46" i="1"/>
  <c r="K575" i="1"/>
  <c r="K446" i="1"/>
  <c r="K384" i="1"/>
  <c r="K273" i="1"/>
  <c r="K68" i="1"/>
  <c r="K490" i="1"/>
  <c r="K271" i="1"/>
  <c r="K191" i="1"/>
  <c r="K66" i="1"/>
  <c r="K288" i="1"/>
  <c r="I595" i="1"/>
  <c r="I448" i="1"/>
  <c r="AF448" i="1" s="1"/>
  <c r="AE448" i="1" s="1"/>
  <c r="I330" i="1"/>
  <c r="AF330" i="1" s="1"/>
  <c r="AE330" i="1" s="1"/>
  <c r="I250" i="1"/>
  <c r="I191" i="1"/>
  <c r="I108" i="1"/>
  <c r="I51" i="1"/>
  <c r="K599" i="1"/>
  <c r="I251" i="1"/>
  <c r="K617" i="1"/>
  <c r="K488" i="1"/>
  <c r="K311" i="1"/>
  <c r="K188" i="1"/>
  <c r="I110" i="1"/>
  <c r="K90" i="1"/>
  <c r="K593" i="1"/>
  <c r="K399" i="1"/>
  <c r="K286" i="1"/>
  <c r="K211" i="1"/>
  <c r="I593" i="1"/>
  <c r="I534" i="1"/>
  <c r="I401" i="1"/>
  <c r="AF401" i="1" s="1"/>
  <c r="AE401" i="1" s="1"/>
  <c r="I327" i="1"/>
  <c r="AF327" i="1" s="1"/>
  <c r="AE327" i="1" s="1"/>
  <c r="I275" i="1"/>
  <c r="AF275" i="1" s="1"/>
  <c r="AE275" i="1" s="1"/>
  <c r="I248" i="1"/>
  <c r="I188" i="1"/>
  <c r="I130" i="1"/>
  <c r="AF130" i="1" s="1"/>
  <c r="AE130" i="1" s="1"/>
  <c r="I49" i="1"/>
  <c r="AF49" i="1" s="1"/>
  <c r="AE49" i="1" s="1"/>
  <c r="K613" i="1"/>
  <c r="K179" i="1"/>
  <c r="K291" i="1"/>
  <c r="K397" i="1"/>
  <c r="K330" i="1"/>
  <c r="K208" i="1"/>
  <c r="K13" i="1"/>
  <c r="I613" i="1"/>
  <c r="I530" i="1"/>
  <c r="I348" i="1"/>
  <c r="I325" i="1"/>
  <c r="I211" i="1"/>
  <c r="I127" i="1"/>
  <c r="K611" i="1"/>
  <c r="K536" i="1"/>
  <c r="K418" i="1"/>
  <c r="K233" i="1"/>
  <c r="K434" i="1"/>
  <c r="K327" i="1"/>
  <c r="K204" i="1"/>
  <c r="K10" i="1"/>
  <c r="I560" i="1"/>
  <c r="AF560" i="1" s="1"/>
  <c r="AE560" i="1" s="1"/>
  <c r="I346" i="1"/>
  <c r="I66" i="1"/>
  <c r="AF66" i="1" s="1"/>
  <c r="AE66" i="1" s="1"/>
  <c r="K231" i="1"/>
  <c r="K32" i="1"/>
  <c r="K325" i="1"/>
  <c r="I553" i="1"/>
  <c r="I468" i="1"/>
  <c r="AF468" i="1" s="1"/>
  <c r="AE468" i="1" s="1"/>
  <c r="I366" i="1"/>
  <c r="AF366" i="1" s="1"/>
  <c r="AE366" i="1" s="1"/>
  <c r="I343" i="1"/>
  <c r="I147" i="1"/>
  <c r="K450" i="1"/>
  <c r="K150" i="1"/>
  <c r="K30" i="1"/>
  <c r="I578" i="1"/>
  <c r="I286" i="1"/>
  <c r="K94" i="1"/>
  <c r="I624" i="1"/>
  <c r="I602" i="1"/>
  <c r="AF602" i="1" s="1"/>
  <c r="AE602" i="1" s="1"/>
  <c r="I585" i="1"/>
  <c r="AF585" i="1" s="1"/>
  <c r="AE585" i="1" s="1"/>
  <c r="I565" i="1"/>
  <c r="AF565" i="1" s="1"/>
  <c r="AE565" i="1" s="1"/>
  <c r="I541" i="1"/>
  <c r="AF541" i="1" s="1"/>
  <c r="AE541" i="1" s="1"/>
  <c r="I515" i="1"/>
  <c r="I496" i="1"/>
  <c r="I477" i="1"/>
  <c r="AF477" i="1" s="1"/>
  <c r="AE477" i="1" s="1"/>
  <c r="I454" i="1"/>
  <c r="AF454" i="1" s="1"/>
  <c r="AE454" i="1" s="1"/>
  <c r="I438" i="1"/>
  <c r="AF438" i="1" s="1"/>
  <c r="AE438" i="1" s="1"/>
  <c r="I423" i="1"/>
  <c r="AF423" i="1" s="1"/>
  <c r="AE423" i="1" s="1"/>
  <c r="I405" i="1"/>
  <c r="I389" i="1"/>
  <c r="I370" i="1"/>
  <c r="I353" i="1"/>
  <c r="AF353" i="1" s="1"/>
  <c r="AE353" i="1" s="1"/>
  <c r="I334" i="1"/>
  <c r="AF334" i="1" s="1"/>
  <c r="AE334" i="1" s="1"/>
  <c r="I316" i="1"/>
  <c r="AF316" i="1" s="1"/>
  <c r="AE316" i="1" s="1"/>
  <c r="I297" i="1"/>
  <c r="I278" i="1"/>
  <c r="I260" i="1"/>
  <c r="I237" i="1"/>
  <c r="I217" i="1"/>
  <c r="I195" i="1"/>
  <c r="I174" i="1"/>
  <c r="I154" i="1"/>
  <c r="AF154" i="1" s="1"/>
  <c r="AE154" i="1" s="1"/>
  <c r="I133" i="1"/>
  <c r="I115" i="1"/>
  <c r="I94" i="1"/>
  <c r="AF94" i="1" s="1"/>
  <c r="AE94" i="1" s="1"/>
  <c r="I75" i="1"/>
  <c r="I56" i="1"/>
  <c r="I36" i="1"/>
  <c r="AF36" i="1" s="1"/>
  <c r="AE36" i="1" s="1"/>
  <c r="I19" i="1"/>
  <c r="I623" i="1"/>
  <c r="I583" i="1"/>
  <c r="AF583" i="1" s="1"/>
  <c r="AE583" i="1" s="1"/>
  <c r="I563" i="1"/>
  <c r="I540" i="1"/>
  <c r="I514" i="1"/>
  <c r="I495" i="1"/>
  <c r="I476" i="1"/>
  <c r="AF476" i="1" s="1"/>
  <c r="AE476" i="1" s="1"/>
  <c r="I453" i="1"/>
  <c r="I437" i="1"/>
  <c r="I422" i="1"/>
  <c r="AF422" i="1" s="1"/>
  <c r="AE422" i="1" s="1"/>
  <c r="I404" i="1"/>
  <c r="I387" i="1"/>
  <c r="AF387" i="1" s="1"/>
  <c r="AE387" i="1" s="1"/>
  <c r="I369" i="1"/>
  <c r="AF369" i="1" s="1"/>
  <c r="AE369" i="1" s="1"/>
  <c r="I352" i="1"/>
  <c r="I333" i="1"/>
  <c r="I314" i="1"/>
  <c r="I296" i="1"/>
  <c r="I277" i="1"/>
  <c r="I259" i="1"/>
  <c r="I236" i="1"/>
  <c r="AF236" i="1" s="1"/>
  <c r="AE236" i="1" s="1"/>
  <c r="I216" i="1"/>
  <c r="I194" i="1"/>
  <c r="I173" i="1"/>
  <c r="AF173" i="1" s="1"/>
  <c r="AE173" i="1" s="1"/>
  <c r="I153" i="1"/>
  <c r="I135" i="1"/>
  <c r="I114" i="1"/>
  <c r="I93" i="1"/>
  <c r="AF93" i="1" s="1"/>
  <c r="AE93" i="1" s="1"/>
  <c r="I72" i="1"/>
  <c r="AF72" i="1" s="1"/>
  <c r="AE72" i="1" s="1"/>
  <c r="I55" i="1"/>
  <c r="AF55" i="1" s="1"/>
  <c r="AE55" i="1" s="1"/>
  <c r="I35" i="1"/>
  <c r="AF35" i="1" s="1"/>
  <c r="AE35" i="1" s="1"/>
  <c r="I18" i="1"/>
  <c r="AF18" i="1" s="1"/>
  <c r="AE18" i="1" s="1"/>
  <c r="I358" i="1"/>
  <c r="I601" i="1"/>
  <c r="I581" i="1"/>
  <c r="AF581" i="1" s="1"/>
  <c r="AE581" i="1" s="1"/>
  <c r="I562" i="1"/>
  <c r="I538" i="1"/>
  <c r="I512" i="1"/>
  <c r="I492" i="1"/>
  <c r="I474" i="1"/>
  <c r="I452" i="1"/>
  <c r="AF452" i="1" s="1"/>
  <c r="AE452" i="1" s="1"/>
  <c r="I436" i="1"/>
  <c r="AF436" i="1" s="1"/>
  <c r="AE436" i="1" s="1"/>
  <c r="I421" i="1"/>
  <c r="I403" i="1"/>
  <c r="K403" i="1"/>
  <c r="I386" i="1"/>
  <c r="AF386" i="1" s="1"/>
  <c r="AE386" i="1" s="1"/>
  <c r="K386" i="1"/>
  <c r="I368" i="1"/>
  <c r="K368" i="1"/>
  <c r="I350" i="1"/>
  <c r="K350" i="1"/>
  <c r="I332" i="1"/>
  <c r="K332" i="1"/>
  <c r="I313" i="1"/>
  <c r="AF313" i="1" s="1"/>
  <c r="AE313" i="1" s="1"/>
  <c r="K313" i="1"/>
  <c r="I293" i="1"/>
  <c r="K293" i="1"/>
  <c r="I276" i="1"/>
  <c r="K276" i="1"/>
  <c r="I257" i="1"/>
  <c r="K257" i="1"/>
  <c r="I235" i="1"/>
  <c r="K235" i="1"/>
  <c r="I215" i="1"/>
  <c r="K215" i="1"/>
  <c r="I193" i="1"/>
  <c r="K193" i="1"/>
  <c r="I171" i="1"/>
  <c r="AF171" i="1" s="1"/>
  <c r="AE171" i="1" s="1"/>
  <c r="K171" i="1"/>
  <c r="I152" i="1"/>
  <c r="AF152" i="1" s="1"/>
  <c r="AE152" i="1" s="1"/>
  <c r="K152" i="1"/>
  <c r="I132" i="1"/>
  <c r="K132" i="1"/>
  <c r="I113" i="1"/>
  <c r="AF113" i="1" s="1"/>
  <c r="AE113" i="1" s="1"/>
  <c r="K113" i="1"/>
  <c r="I92" i="1"/>
  <c r="AF92" i="1" s="1"/>
  <c r="AE92" i="1" s="1"/>
  <c r="K92" i="1"/>
  <c r="I71" i="1"/>
  <c r="K71" i="1"/>
  <c r="I53" i="1"/>
  <c r="K53" i="1"/>
  <c r="I34" i="1"/>
  <c r="AF34" i="1" s="1"/>
  <c r="AE34" i="1" s="1"/>
  <c r="K34" i="1"/>
  <c r="I17" i="1"/>
  <c r="AF17" i="1" s="1"/>
  <c r="AE17" i="1" s="1"/>
  <c r="K17" i="1"/>
  <c r="K389" i="1"/>
  <c r="K369" i="1"/>
  <c r="K55" i="1"/>
  <c r="K624" i="1"/>
  <c r="K602" i="1"/>
  <c r="K585" i="1"/>
  <c r="K565" i="1"/>
  <c r="K541" i="1"/>
  <c r="K515" i="1"/>
  <c r="K496" i="1"/>
  <c r="K477" i="1"/>
  <c r="K454" i="1"/>
  <c r="K438" i="1"/>
  <c r="K423" i="1"/>
  <c r="K405" i="1"/>
  <c r="K387" i="1"/>
  <c r="K72" i="1"/>
  <c r="K623" i="1"/>
  <c r="K583" i="1"/>
  <c r="K563" i="1"/>
  <c r="K540" i="1"/>
  <c r="K514" i="1"/>
  <c r="K495" i="1"/>
  <c r="K476" i="1"/>
  <c r="K453" i="1"/>
  <c r="K437" i="1"/>
  <c r="K422" i="1"/>
  <c r="K404" i="1"/>
  <c r="K115" i="1"/>
  <c r="K93" i="1"/>
  <c r="K358" i="1"/>
  <c r="K601" i="1"/>
  <c r="K581" i="1"/>
  <c r="K562" i="1"/>
  <c r="K538" i="1"/>
  <c r="K512" i="1"/>
  <c r="K492" i="1"/>
  <c r="K474" i="1"/>
  <c r="K452" i="1"/>
  <c r="K436" i="1"/>
  <c r="K421" i="1"/>
  <c r="K133" i="1"/>
  <c r="K114" i="1"/>
  <c r="K154" i="1"/>
  <c r="K135" i="1"/>
  <c r="K174" i="1"/>
  <c r="K153" i="1"/>
  <c r="K195" i="1"/>
  <c r="K173" i="1"/>
  <c r="K217" i="1"/>
  <c r="K194" i="1"/>
  <c r="K237" i="1"/>
  <c r="K216" i="1"/>
  <c r="K260" i="1"/>
  <c r="K236" i="1"/>
  <c r="K278" i="1"/>
  <c r="K259" i="1"/>
  <c r="K297" i="1"/>
  <c r="K277" i="1"/>
  <c r="AB604" i="1"/>
  <c r="AH604" i="1" s="1"/>
  <c r="Z604" i="1"/>
  <c r="Y604" i="1"/>
  <c r="Y301" i="1"/>
  <c r="Y508" i="1"/>
  <c r="AB508" i="1"/>
  <c r="AH508" i="1" s="1"/>
  <c r="Z508" i="1"/>
  <c r="AB436" i="1"/>
  <c r="AH436" i="1" s="1"/>
  <c r="AB301" i="1"/>
  <c r="AH301" i="1" s="1"/>
  <c r="Z436" i="1"/>
  <c r="Y436" i="1"/>
  <c r="AB388" i="1"/>
  <c r="AH388" i="1" s="1"/>
  <c r="Z388" i="1"/>
  <c r="Y388" i="1"/>
  <c r="Z301" i="1"/>
  <c r="AB413" i="1"/>
  <c r="AH413" i="1" s="1"/>
  <c r="Z413" i="1"/>
  <c r="Y413" i="1"/>
  <c r="AB68" i="1"/>
  <c r="AH68" i="1" s="1"/>
  <c r="Z68" i="1"/>
  <c r="Y68" i="1"/>
  <c r="Y275" i="1"/>
  <c r="Z275" i="1"/>
  <c r="AB275" i="1"/>
  <c r="AH275" i="1" s="1"/>
  <c r="AB248" i="1"/>
  <c r="AH248" i="1" s="1"/>
  <c r="Z248" i="1"/>
  <c r="Y248" i="1"/>
  <c r="AF104" i="1" l="1"/>
  <c r="AE104" i="1" s="1"/>
  <c r="AF243" i="1"/>
  <c r="AE243" i="1" s="1"/>
  <c r="AF455" i="1"/>
  <c r="AE455" i="1" s="1"/>
  <c r="AF164" i="1"/>
  <c r="AE164" i="1" s="1"/>
  <c r="AF280" i="1"/>
  <c r="AE280" i="1" s="1"/>
  <c r="AF599" i="1"/>
  <c r="AE599" i="1" s="1"/>
  <c r="AF305" i="1"/>
  <c r="AE305" i="1" s="1"/>
  <c r="AF78" i="1"/>
  <c r="AE78" i="1" s="1"/>
  <c r="AF627" i="1"/>
  <c r="AE627" i="1" s="1"/>
  <c r="AF572" i="1"/>
  <c r="AE572" i="1" s="1"/>
  <c r="AF193" i="1"/>
  <c r="AE193" i="1" s="1"/>
  <c r="AF397" i="1"/>
  <c r="AE397" i="1" s="1"/>
  <c r="AF28" i="1"/>
  <c r="AE28" i="1" s="1"/>
  <c r="AF211" i="1"/>
  <c r="AE211" i="1" s="1"/>
  <c r="AF472" i="1"/>
  <c r="AE472" i="1" s="1"/>
  <c r="AF115" i="1"/>
  <c r="AE115" i="1" s="1"/>
  <c r="AF277" i="1"/>
  <c r="AE277" i="1" s="1"/>
  <c r="AF85" i="1"/>
  <c r="AE85" i="1" s="1"/>
  <c r="AF588" i="1"/>
  <c r="AE588" i="1" s="1"/>
  <c r="AF63" i="1"/>
  <c r="AE63" i="1" s="1"/>
  <c r="AF405" i="1"/>
  <c r="AE405" i="1" s="1"/>
  <c r="AF135" i="1"/>
  <c r="AE135" i="1" s="1"/>
  <c r="AF509" i="1"/>
  <c r="AE509" i="1" s="1"/>
  <c r="AF587" i="1"/>
  <c r="AE587" i="1" s="1"/>
  <c r="AF32" i="1"/>
  <c r="AE32" i="1" s="1"/>
  <c r="AF451" i="1"/>
  <c r="AE451" i="1" s="1"/>
  <c r="AF431" i="1"/>
  <c r="AE431" i="1" s="1"/>
  <c r="AF496" i="1"/>
  <c r="AE496" i="1" s="1"/>
  <c r="AF607" i="1"/>
  <c r="AE607" i="1" s="1"/>
  <c r="AF332" i="1"/>
  <c r="AE332" i="1" s="1"/>
  <c r="AF377" i="1"/>
  <c r="AE377" i="1" s="1"/>
  <c r="AF250" i="1"/>
  <c r="AE250" i="1" s="1"/>
  <c r="AF22" i="1"/>
  <c r="AE22" i="1" s="1"/>
  <c r="AF323" i="1"/>
  <c r="AE323" i="1" s="1"/>
  <c r="AF259" i="1"/>
  <c r="AE259" i="1" s="1"/>
  <c r="AF624" i="1"/>
  <c r="AE624" i="1" s="1"/>
  <c r="AF562" i="1"/>
  <c r="AE562" i="1" s="1"/>
  <c r="AF484" i="1"/>
  <c r="AE484" i="1" s="1"/>
  <c r="AF297" i="1"/>
  <c r="AE297" i="1" s="1"/>
  <c r="AF176" i="1"/>
  <c r="AE176" i="1" s="1"/>
  <c r="AF191" i="1"/>
  <c r="AE191" i="1" s="1"/>
  <c r="AF601" i="1"/>
  <c r="AE601" i="1" s="1"/>
  <c r="AF350" i="1"/>
  <c r="AE350" i="1" s="1"/>
  <c r="AF372" i="1"/>
  <c r="AE372" i="1" s="1"/>
  <c r="AF257" i="1"/>
  <c r="AE257" i="1" s="1"/>
  <c r="AF146" i="1"/>
  <c r="AE146" i="1" s="1"/>
  <c r="AF498" i="1"/>
  <c r="AE498" i="1" s="1"/>
  <c r="AF326" i="1"/>
  <c r="AE326" i="1" s="1"/>
  <c r="AF458" i="1"/>
  <c r="AE458" i="1" s="1"/>
  <c r="AF121" i="1"/>
  <c r="AE121" i="1" s="1"/>
  <c r="AF165" i="1"/>
  <c r="AE165" i="1" s="1"/>
  <c r="AF147" i="1"/>
  <c r="AE147" i="1" s="1"/>
  <c r="AF189" i="1"/>
  <c r="AE189" i="1" s="1"/>
  <c r="AF131" i="1"/>
  <c r="AE131" i="1" s="1"/>
  <c r="AF212" i="1"/>
  <c r="AE212" i="1" s="1"/>
  <c r="AF573" i="1"/>
  <c r="AE573" i="1" s="1"/>
  <c r="AF296" i="1"/>
  <c r="AE296" i="1" s="1"/>
  <c r="AF352" i="1"/>
  <c r="AE352" i="1" s="1"/>
  <c r="AF249" i="1"/>
  <c r="AE249" i="1" s="1"/>
  <c r="AF365" i="1"/>
  <c r="AE365" i="1" s="1"/>
  <c r="AF479" i="1"/>
  <c r="AE479" i="1" s="1"/>
  <c r="AF106" i="1"/>
  <c r="AE106" i="1" s="1"/>
  <c r="AF331" i="1"/>
  <c r="AE331" i="1" s="1"/>
  <c r="AF427" i="1"/>
  <c r="AE427" i="1" s="1"/>
  <c r="AF216" i="1"/>
  <c r="AE216" i="1" s="1"/>
  <c r="AF237" i="1"/>
  <c r="AE237" i="1" s="1"/>
  <c r="AF51" i="1"/>
  <c r="AE51" i="1" s="1"/>
  <c r="AF29" i="1"/>
  <c r="AE29" i="1" s="1"/>
  <c r="AF406" i="1"/>
  <c r="AE406" i="1" s="1"/>
  <c r="AF390" i="1"/>
  <c r="AE390" i="1" s="1"/>
  <c r="AF357" i="1"/>
  <c r="AE357" i="1" s="1"/>
  <c r="AF322" i="1"/>
  <c r="AE322" i="1" s="1"/>
  <c r="AF459" i="1"/>
  <c r="AE459" i="1" s="1"/>
  <c r="AF246" i="1"/>
  <c r="AE246" i="1" s="1"/>
  <c r="AF600" i="1"/>
  <c r="AE600" i="1" s="1"/>
  <c r="AF400" i="1"/>
  <c r="AE400" i="1" s="1"/>
  <c r="AF108" i="1"/>
  <c r="AE108" i="1" s="1"/>
  <c r="AF434" i="1"/>
  <c r="AE434" i="1" s="1"/>
  <c r="AF192" i="1"/>
  <c r="AE192" i="1" s="1"/>
  <c r="AF324" i="1"/>
  <c r="AE324" i="1" s="1"/>
  <c r="AF76" i="1"/>
  <c r="AE76" i="1" s="1"/>
  <c r="AF48" i="1"/>
  <c r="AE48" i="1" s="1"/>
  <c r="AF519" i="1"/>
  <c r="AE519" i="1" s="1"/>
  <c r="AF41" i="1"/>
  <c r="AE41" i="1" s="1"/>
  <c r="AF127" i="1"/>
  <c r="AE127" i="1" s="1"/>
  <c r="AF169" i="1"/>
  <c r="AE169" i="1" s="1"/>
  <c r="AF503" i="1"/>
  <c r="AE503" i="1" s="1"/>
  <c r="AF220" i="1"/>
  <c r="AE220" i="1" s="1"/>
  <c r="AF25" i="1"/>
  <c r="AE25" i="1" s="1"/>
  <c r="AF351" i="1"/>
  <c r="AE351" i="1" s="1"/>
  <c r="AF492" i="1"/>
  <c r="AE492" i="1" s="1"/>
  <c r="AF349" i="1"/>
  <c r="AE349" i="1" s="1"/>
  <c r="AF156" i="1"/>
  <c r="AE156" i="1" s="1"/>
  <c r="AF464" i="1"/>
  <c r="AE464" i="1" s="1"/>
  <c r="AF596" i="1"/>
  <c r="AE596" i="1" s="1"/>
  <c r="AF129" i="1"/>
  <c r="AE129" i="1" s="1"/>
  <c r="AF65" i="1"/>
  <c r="AE65" i="1" s="1"/>
  <c r="AF514" i="1"/>
  <c r="AE514" i="1" s="1"/>
  <c r="AF623" i="1"/>
  <c r="AE623" i="1" s="1"/>
  <c r="AF346" i="1"/>
  <c r="AE346" i="1" s="1"/>
  <c r="AF414" i="1"/>
  <c r="AE414" i="1" s="1"/>
  <c r="AF444" i="1"/>
  <c r="AE444" i="1" s="1"/>
  <c r="AF569" i="1"/>
  <c r="AE569" i="1" s="1"/>
  <c r="AF480" i="1"/>
  <c r="AE480" i="1" s="1"/>
  <c r="AF612" i="1"/>
  <c r="AE612" i="1" s="1"/>
  <c r="AF43" i="1"/>
  <c r="AE43" i="1" s="1"/>
  <c r="AF359" i="1"/>
  <c r="AE359" i="1" s="1"/>
  <c r="AF504" i="1"/>
  <c r="AE504" i="1" s="1"/>
  <c r="AF530" i="1"/>
  <c r="AE530" i="1" s="1"/>
  <c r="AF149" i="1"/>
  <c r="AE149" i="1" s="1"/>
  <c r="AF40" i="1"/>
  <c r="AE40" i="1" s="1"/>
  <c r="AF512" i="1"/>
  <c r="AE512" i="1" s="1"/>
  <c r="AF563" i="1"/>
  <c r="AE563" i="1" s="1"/>
  <c r="AF358" i="1"/>
  <c r="AE358" i="1" s="1"/>
  <c r="AF314" i="1"/>
  <c r="AE314" i="1" s="1"/>
  <c r="AF19" i="1"/>
  <c r="AE19" i="1" s="1"/>
  <c r="AF483" i="1"/>
  <c r="AE483" i="1" s="1"/>
  <c r="AF385" i="1"/>
  <c r="AE385" i="1" s="1"/>
  <c r="AF595" i="1"/>
  <c r="AE595" i="1" s="1"/>
  <c r="AF226" i="1"/>
  <c r="AE226" i="1" s="1"/>
  <c r="AF517" i="1"/>
  <c r="AE517" i="1" s="1"/>
  <c r="AF499" i="1"/>
  <c r="AE499" i="1" s="1"/>
  <c r="AF376" i="1"/>
  <c r="AE376" i="1" s="1"/>
  <c r="AF222" i="1"/>
  <c r="AE222" i="1" s="1"/>
  <c r="AF278" i="1"/>
  <c r="AE278" i="1" s="1"/>
  <c r="AF490" i="1"/>
  <c r="AE490" i="1" s="1"/>
  <c r="AF252" i="1"/>
  <c r="AE252" i="1" s="1"/>
  <c r="AF270" i="1"/>
  <c r="AE270" i="1" s="1"/>
  <c r="AF136" i="1"/>
  <c r="AE136" i="1" s="1"/>
  <c r="AF532" i="1"/>
  <c r="AE532" i="1" s="1"/>
  <c r="AF325" i="1"/>
  <c r="AE325" i="1" s="1"/>
  <c r="AF68" i="1"/>
  <c r="AE68" i="1" s="1"/>
  <c r="AF534" i="1"/>
  <c r="AE534" i="1" s="1"/>
  <c r="AF370" i="1"/>
  <c r="AE370" i="1" s="1"/>
  <c r="AF308" i="1"/>
  <c r="AE308" i="1" s="1"/>
  <c r="AF342" i="1"/>
  <c r="AE342" i="1" s="1"/>
  <c r="AF71" i="1"/>
  <c r="AE71" i="1" s="1"/>
  <c r="AF75" i="1"/>
  <c r="AE75" i="1" s="1"/>
  <c r="AF432" i="1"/>
  <c r="AE432" i="1" s="1"/>
  <c r="AF105" i="1"/>
  <c r="AE105" i="1" s="1"/>
  <c r="AF82" i="1"/>
  <c r="AE82" i="1" s="1"/>
  <c r="AF430" i="1"/>
  <c r="AE430" i="1" s="1"/>
  <c r="AF84" i="1"/>
  <c r="AE84" i="1" s="1"/>
  <c r="AF419" i="1"/>
  <c r="AE419" i="1" s="1"/>
  <c r="AF457" i="1"/>
  <c r="AE457" i="1" s="1"/>
  <c r="AF374" i="1"/>
  <c r="AE374" i="1" s="1"/>
  <c r="AF441" i="1"/>
  <c r="AE441" i="1" s="1"/>
  <c r="AF23" i="1"/>
  <c r="AE23" i="1" s="1"/>
  <c r="AF311" i="1"/>
  <c r="AE311" i="1" s="1"/>
  <c r="AF589" i="1"/>
  <c r="AE589" i="1" s="1"/>
  <c r="AF166" i="1"/>
  <c r="AE166" i="1" s="1"/>
  <c r="AF234" i="1"/>
  <c r="AE234" i="1" s="1"/>
  <c r="AF382" i="1"/>
  <c r="AE382" i="1" s="1"/>
  <c r="AF403" i="1"/>
  <c r="AE403" i="1" s="1"/>
  <c r="AF88" i="1"/>
  <c r="AE88" i="1" s="1"/>
  <c r="AF159" i="1"/>
  <c r="AE159" i="1" s="1"/>
  <c r="AF302" i="1"/>
  <c r="AE302" i="1" s="1"/>
  <c r="AF597" i="1"/>
  <c r="AE597" i="1" s="1"/>
  <c r="AF395" i="1"/>
  <c r="AE395" i="1" s="1"/>
  <c r="AF162" i="1"/>
  <c r="AE162" i="1" s="1"/>
  <c r="AF114" i="1"/>
  <c r="AE114" i="1" s="1"/>
  <c r="AF384" i="1"/>
  <c r="AE384" i="1" s="1"/>
  <c r="AF536" i="1"/>
  <c r="AE536" i="1" s="1"/>
  <c r="AF231" i="1"/>
  <c r="AE231" i="1" s="1"/>
  <c r="AF59" i="1"/>
  <c r="AE59" i="1" s="1"/>
  <c r="AF46" i="1"/>
  <c r="AE46" i="1" s="1"/>
  <c r="AF183" i="1"/>
  <c r="AE183" i="1" s="1"/>
  <c r="AF58" i="1"/>
  <c r="AE58" i="1" s="1"/>
  <c r="AF465" i="1"/>
  <c r="AE465" i="1" s="1"/>
  <c r="AF343" i="1"/>
  <c r="AE343" i="1" s="1"/>
  <c r="AF109" i="1"/>
  <c r="AE109" i="1" s="1"/>
  <c r="AF542" i="1"/>
  <c r="AE542" i="1" s="1"/>
  <c r="AF590" i="1"/>
  <c r="AE590" i="1" s="1"/>
  <c r="AF203" i="1"/>
  <c r="AE203" i="1" s="1"/>
  <c r="AF506" i="1"/>
  <c r="AE506" i="1" s="1"/>
  <c r="AF8" i="1"/>
  <c r="AE8" i="1" s="1"/>
  <c r="AF344" i="1"/>
  <c r="AE344" i="1" s="1"/>
  <c r="AF2" i="1"/>
  <c r="AE2" i="1" s="1"/>
  <c r="AF244" i="1"/>
  <c r="AE244" i="1" s="1"/>
  <c r="AF469" i="1"/>
  <c r="AE469" i="1" s="1"/>
  <c r="AF604" i="1"/>
  <c r="AE604" i="1" s="1"/>
  <c r="AF125" i="1"/>
  <c r="AE125" i="1" s="1"/>
  <c r="AF276" i="1"/>
  <c r="AE276" i="1" s="1"/>
  <c r="AF453" i="1"/>
  <c r="AE453" i="1" s="1"/>
  <c r="AF80" i="1"/>
  <c r="AE80" i="1" s="1"/>
  <c r="AF409" i="1"/>
  <c r="AE409" i="1" s="1"/>
  <c r="AF285" i="1"/>
  <c r="AE285" i="1" s="1"/>
  <c r="AF132" i="1"/>
  <c r="AE132" i="1" s="1"/>
  <c r="AF474" i="1"/>
  <c r="AE474" i="1" s="1"/>
  <c r="AF195" i="1"/>
  <c r="AE195" i="1" s="1"/>
  <c r="AF248" i="1"/>
  <c r="AE248" i="1" s="1"/>
  <c r="AF251" i="1"/>
  <c r="AE251" i="1" s="1"/>
  <c r="AF229" i="1"/>
  <c r="AE229" i="1" s="1"/>
  <c r="AF543" i="1"/>
  <c r="AE543" i="1" s="1"/>
  <c r="AF516" i="1"/>
  <c r="AE516" i="1" s="1"/>
  <c r="AF50" i="1"/>
  <c r="AE50" i="1" s="1"/>
  <c r="AF535" i="1"/>
  <c r="AE535" i="1" s="1"/>
  <c r="AF45" i="1"/>
  <c r="AE45" i="1" s="1"/>
  <c r="AF142" i="1"/>
  <c r="AE142" i="1" s="1"/>
  <c r="AF304" i="1"/>
  <c r="AE304" i="1" s="1"/>
  <c r="AF518" i="1"/>
  <c r="AE518" i="1" s="1"/>
  <c r="AF215" i="1"/>
  <c r="AE215" i="1" s="1"/>
  <c r="AF286" i="1"/>
  <c r="AE286" i="1" s="1"/>
  <c r="AF507" i="1"/>
  <c r="AE507" i="1" s="1"/>
  <c r="AF188" i="1"/>
  <c r="AE188" i="1" s="1"/>
  <c r="AF567" i="1"/>
  <c r="AE567" i="1" s="1"/>
  <c r="AF570" i="1"/>
  <c r="AE570" i="1" s="1"/>
  <c r="AF167" i="1"/>
  <c r="AE167" i="1" s="1"/>
  <c r="AF233" i="1"/>
  <c r="AE233" i="1" s="1"/>
  <c r="AF312" i="1"/>
  <c r="AE312" i="1" s="1"/>
  <c r="AF194" i="1"/>
  <c r="AE194" i="1" s="1"/>
  <c r="AF217" i="1"/>
  <c r="AE217" i="1" s="1"/>
  <c r="AF515" i="1"/>
  <c r="AE515" i="1" s="1"/>
  <c r="AF553" i="1"/>
  <c r="AE553" i="1" s="1"/>
  <c r="AF179" i="1"/>
  <c r="AE179" i="1" s="1"/>
  <c r="AF67" i="1"/>
  <c r="AE67" i="1" s="1"/>
  <c r="AF10" i="1"/>
  <c r="AE10" i="1" s="1"/>
  <c r="AF300" i="1"/>
  <c r="AE300" i="1" s="1"/>
  <c r="AF439" i="1"/>
  <c r="AE439" i="1" s="1"/>
  <c r="AF47" i="1"/>
  <c r="AE47" i="1" s="1"/>
  <c r="AF9" i="1"/>
  <c r="AE9" i="1" s="1"/>
  <c r="AC25" i="1"/>
  <c r="AI25" i="1" s="1"/>
  <c r="AC427" i="1"/>
  <c r="AI427" i="1" s="1"/>
  <c r="AC374" i="1"/>
  <c r="AI374" i="1" s="1"/>
  <c r="AC321" i="1"/>
  <c r="AI321" i="1" s="1"/>
  <c r="AC613" i="1"/>
  <c r="AI613" i="1" s="1"/>
  <c r="AC90" i="1"/>
  <c r="AI90" i="1" s="1"/>
  <c r="AC581" i="1"/>
  <c r="AI581" i="1" s="1"/>
  <c r="AC42" i="1"/>
  <c r="AI42" i="1" s="1"/>
  <c r="AC125" i="1"/>
  <c r="AI125" i="1" s="1"/>
  <c r="AC403" i="1"/>
  <c r="AI403" i="1" s="1"/>
  <c r="AC482" i="1"/>
  <c r="AI482" i="1" s="1"/>
  <c r="AC288" i="1"/>
  <c r="AI288" i="1" s="1"/>
  <c r="AC252" i="1"/>
  <c r="AI252" i="1" s="1"/>
  <c r="AC277" i="1"/>
  <c r="AI277" i="1" s="1"/>
  <c r="AC41" i="1"/>
  <c r="AI41" i="1" s="1"/>
  <c r="AC483" i="1"/>
  <c r="AI483" i="1" s="1"/>
  <c r="AC484" i="1"/>
  <c r="AI484" i="1" s="1"/>
  <c r="AC15" i="1"/>
  <c r="AI15" i="1" s="1"/>
  <c r="AC418" i="1"/>
  <c r="AI418" i="1" s="1"/>
  <c r="AC278" i="1"/>
  <c r="AI278" i="1" s="1"/>
  <c r="AC194" i="1"/>
  <c r="AI194" i="1" s="1"/>
  <c r="AC406" i="1"/>
  <c r="AI406" i="1" s="1"/>
  <c r="AC407" i="1"/>
  <c r="AI407" i="1" s="1"/>
  <c r="AC535" i="1"/>
  <c r="AI535" i="1" s="1"/>
  <c r="AC509" i="1"/>
  <c r="AI509" i="1" s="1"/>
  <c r="AC208" i="1"/>
  <c r="AI208" i="1" s="1"/>
  <c r="AC178" i="1"/>
  <c r="AI178" i="1" s="1"/>
  <c r="AC354" i="1"/>
  <c r="AI354" i="1" s="1"/>
  <c r="AC260" i="1"/>
  <c r="AI260" i="1" s="1"/>
  <c r="AC122" i="1"/>
  <c r="AI122" i="1" s="1"/>
  <c r="AC302" i="1"/>
  <c r="AI302" i="1" s="1"/>
  <c r="AC290" i="1"/>
  <c r="AI290" i="1" s="1"/>
  <c r="AC386" i="1"/>
  <c r="AI386" i="1" s="1"/>
  <c r="AC396" i="1"/>
  <c r="AI396" i="1" s="1"/>
  <c r="AC272" i="1"/>
  <c r="AI272" i="1" s="1"/>
  <c r="AC174" i="1"/>
  <c r="AI174" i="1" s="1"/>
  <c r="AC11" i="1"/>
  <c r="AI11" i="1" s="1"/>
  <c r="AC224" i="1"/>
  <c r="AI224" i="1" s="1"/>
  <c r="AC377" i="1"/>
  <c r="AI377" i="1" s="1"/>
  <c r="AC249" i="1"/>
  <c r="AI249" i="1" s="1"/>
  <c r="AC161" i="1"/>
  <c r="AI161" i="1" s="1"/>
  <c r="AC106" i="1"/>
  <c r="AI106" i="1" s="1"/>
  <c r="AC250" i="1"/>
  <c r="AI250" i="1" s="1"/>
  <c r="AC438" i="1"/>
  <c r="AI438" i="1" s="1"/>
  <c r="AC586" i="1"/>
  <c r="AI586" i="1" s="1"/>
  <c r="AC103" i="1"/>
  <c r="AI103" i="1" s="1"/>
  <c r="AC104" i="1"/>
  <c r="AI104" i="1" s="1"/>
  <c r="AC21" i="1"/>
  <c r="AI21" i="1" s="1"/>
  <c r="AC105" i="1"/>
  <c r="AI105" i="1" s="1"/>
  <c r="AC230" i="1"/>
  <c r="AI230" i="1" s="1"/>
  <c r="AC280" i="1"/>
  <c r="AI280" i="1" s="1"/>
  <c r="AC380" i="1"/>
  <c r="AI380" i="1" s="1"/>
  <c r="AC421" i="1"/>
  <c r="AI421" i="1" s="1"/>
  <c r="AC624" i="1"/>
  <c r="AI624" i="1" s="1"/>
  <c r="AC623" i="1"/>
  <c r="AI623" i="1" s="1"/>
  <c r="AC607" i="1"/>
  <c r="AI607" i="1" s="1"/>
  <c r="AC563" i="1"/>
  <c r="AI563" i="1" s="1"/>
  <c r="AC451" i="1"/>
  <c r="AI451" i="1" s="1"/>
  <c r="AC439" i="1"/>
  <c r="AI439" i="1" s="1"/>
  <c r="AC332" i="1"/>
  <c r="AI332" i="1" s="1"/>
  <c r="AC323" i="1"/>
  <c r="AI323" i="1" s="1"/>
  <c r="AC322" i="1"/>
  <c r="AI322" i="1" s="1"/>
  <c r="AC309" i="1"/>
  <c r="AI309" i="1" s="1"/>
  <c r="AC305" i="1"/>
  <c r="AI305" i="1" s="1"/>
  <c r="AC50" i="1"/>
  <c r="AI50" i="1" s="1"/>
  <c r="AC24" i="1"/>
  <c r="AI24" i="1" s="1"/>
  <c r="AC143" i="1"/>
  <c r="AI143" i="1" s="1"/>
  <c r="AC585" i="1"/>
  <c r="AI585" i="1" s="1"/>
  <c r="AC572" i="1"/>
  <c r="AI572" i="1" s="1"/>
  <c r="AC521" i="1"/>
  <c r="AI521" i="1" s="1"/>
  <c r="AC430" i="1"/>
  <c r="AI430" i="1" s="1"/>
  <c r="AC401" i="1"/>
  <c r="AI401" i="1" s="1"/>
  <c r="AC136" i="1"/>
  <c r="AI136" i="1" s="1"/>
  <c r="AC48" i="1"/>
  <c r="AI48" i="1" s="1"/>
  <c r="AC359" i="1"/>
  <c r="AI359" i="1" s="1"/>
  <c r="AC292" i="1"/>
  <c r="AI292" i="1" s="1"/>
  <c r="AC512" i="1"/>
  <c r="AI512" i="1" s="1"/>
  <c r="AC448" i="1"/>
  <c r="AI448" i="1" s="1"/>
  <c r="AC517" i="1"/>
  <c r="AI517" i="1" s="1"/>
  <c r="AC259" i="1"/>
  <c r="AI259" i="1" s="1"/>
  <c r="AC154" i="1"/>
  <c r="AI154" i="1" s="1"/>
  <c r="AC455" i="1"/>
  <c r="AI455" i="1" s="1"/>
  <c r="AC456" i="1"/>
  <c r="AI456" i="1" s="1"/>
  <c r="AC167" i="1"/>
  <c r="AI167" i="1" s="1"/>
  <c r="AC530" i="1"/>
  <c r="AI530" i="1" s="1"/>
  <c r="AC452" i="1"/>
  <c r="AI452" i="1" s="1"/>
  <c r="AC453" i="1"/>
  <c r="AI453" i="1" s="1"/>
  <c r="AC454" i="1"/>
  <c r="AI454" i="1" s="1"/>
  <c r="AC99" i="1"/>
  <c r="AI99" i="1" s="1"/>
  <c r="AC473" i="1"/>
  <c r="AI473" i="1" s="1"/>
  <c r="AC213" i="1"/>
  <c r="AI213" i="1" s="1"/>
  <c r="AC474" i="1"/>
  <c r="AI474" i="1" s="1"/>
  <c r="AC349" i="1"/>
  <c r="AI349" i="1" s="1"/>
  <c r="AC629" i="1"/>
  <c r="AI629" i="1" s="1"/>
  <c r="AC573" i="1"/>
  <c r="AI573" i="1" s="1"/>
  <c r="AC574" i="1"/>
  <c r="AI574" i="1" s="1"/>
  <c r="AC576" i="1"/>
  <c r="AI576" i="1" s="1"/>
  <c r="AC489" i="1"/>
  <c r="AI489" i="1" s="1"/>
  <c r="AC510" i="1"/>
  <c r="AI510" i="1" s="1"/>
  <c r="AC23" i="1"/>
  <c r="AI23" i="1" s="1"/>
  <c r="AC28" i="1"/>
  <c r="AI28" i="1" s="1"/>
  <c r="AC589" i="1"/>
  <c r="AI589" i="1" s="1"/>
  <c r="AC287" i="1"/>
  <c r="AI287" i="1" s="1"/>
  <c r="AC206" i="1"/>
  <c r="AI206" i="1" s="1"/>
  <c r="AC385" i="1"/>
  <c r="AI385" i="1" s="1"/>
  <c r="AC19" i="1"/>
  <c r="AI19" i="1" s="1"/>
  <c r="AC431" i="1"/>
  <c r="AI431" i="1" s="1"/>
  <c r="AC565" i="1"/>
  <c r="AI565" i="1" s="1"/>
  <c r="AC308" i="1"/>
  <c r="AI308" i="1" s="1"/>
  <c r="AC599" i="1"/>
  <c r="AI599" i="1" s="1"/>
  <c r="AC369" i="1"/>
  <c r="AI369" i="1" s="1"/>
  <c r="AC365" i="1"/>
  <c r="AI365" i="1" s="1"/>
  <c r="AC327" i="1"/>
  <c r="AI327" i="1" s="1"/>
  <c r="AC398" i="1"/>
  <c r="AI398" i="1" s="1"/>
  <c r="AC553" i="1"/>
  <c r="AI553" i="1" s="1"/>
  <c r="AC85" i="1"/>
  <c r="AI85" i="1" s="1"/>
  <c r="AC72" i="1"/>
  <c r="AI72" i="1" s="1"/>
  <c r="AC402" i="1"/>
  <c r="AI402" i="1" s="1"/>
  <c r="AC219" i="1"/>
  <c r="AI219" i="1" s="1"/>
  <c r="AC217" i="1"/>
  <c r="AI217" i="1" s="1"/>
  <c r="AC215" i="1"/>
  <c r="AI215" i="1" s="1"/>
  <c r="AC216" i="1"/>
  <c r="AI216" i="1" s="1"/>
  <c r="AC389" i="1"/>
  <c r="AI389" i="1" s="1"/>
  <c r="AC293" i="1"/>
  <c r="AI293" i="1" s="1"/>
  <c r="AC371" i="1"/>
  <c r="AI371" i="1" s="1"/>
  <c r="AC191" i="1"/>
  <c r="AI191" i="1" s="1"/>
  <c r="AC175" i="1"/>
  <c r="AI175" i="1" s="1"/>
  <c r="AC5" i="1"/>
  <c r="AI5" i="1" s="1"/>
  <c r="AC196" i="1"/>
  <c r="AI196" i="1" s="1"/>
  <c r="AC264" i="1"/>
  <c r="AI264" i="1" s="1"/>
  <c r="AC296" i="1"/>
  <c r="AI296" i="1" s="1"/>
  <c r="AC109" i="1"/>
  <c r="AI109" i="1" s="1"/>
  <c r="AC147" i="1"/>
  <c r="AI147" i="1" s="1"/>
  <c r="AC392" i="1"/>
  <c r="AI392" i="1" s="1"/>
  <c r="AC450" i="1"/>
  <c r="AI450" i="1" s="1"/>
  <c r="AC602" i="1"/>
  <c r="AI602" i="1" s="1"/>
  <c r="AC13" i="1"/>
  <c r="AI13" i="1" s="1"/>
  <c r="AC187" i="1"/>
  <c r="AI187" i="1" s="1"/>
  <c r="AC390" i="1"/>
  <c r="AI390" i="1" s="1"/>
  <c r="AC218" i="1"/>
  <c r="AI218" i="1" s="1"/>
  <c r="AC391" i="1"/>
  <c r="AI391" i="1" s="1"/>
  <c r="AC117" i="1"/>
  <c r="AI117" i="1" s="1"/>
  <c r="AC36" i="1"/>
  <c r="AI36" i="1" s="1"/>
  <c r="AC88" i="1"/>
  <c r="AI88" i="1" s="1"/>
  <c r="AC499" i="1"/>
  <c r="AI499" i="1" s="1"/>
  <c r="AC82" i="1"/>
  <c r="AI82" i="1" s="1"/>
  <c r="AC601" i="1"/>
  <c r="AI601" i="1" s="1"/>
  <c r="AC201" i="1"/>
  <c r="AI201" i="1" s="1"/>
  <c r="AC70" i="1"/>
  <c r="AI70" i="1" s="1"/>
  <c r="AC66" i="1"/>
  <c r="AI66" i="1" s="1"/>
  <c r="AC561" i="1"/>
  <c r="AI561" i="1" s="1"/>
  <c r="AC373" i="1"/>
  <c r="AI373" i="1" s="1"/>
  <c r="AC107" i="1"/>
  <c r="AI107" i="1" s="1"/>
  <c r="AC592" i="1"/>
  <c r="AI592" i="1" s="1"/>
  <c r="AC605" i="1"/>
  <c r="AI605" i="1" s="1"/>
  <c r="AC26" i="1"/>
  <c r="AI26" i="1" s="1"/>
  <c r="AC94" i="1"/>
  <c r="AI94" i="1" s="1"/>
  <c r="AC108" i="1"/>
  <c r="AI108" i="1" s="1"/>
  <c r="AC281" i="1"/>
  <c r="AI281" i="1" s="1"/>
  <c r="AC534" i="1"/>
  <c r="AI534" i="1" s="1"/>
  <c r="AC111" i="1"/>
  <c r="AI111" i="1" s="1"/>
  <c r="AC548" i="1"/>
  <c r="AI548" i="1" s="1"/>
  <c r="AC130" i="1"/>
  <c r="AI130" i="1" s="1"/>
  <c r="AC409" i="1"/>
  <c r="AI409" i="1" s="1"/>
  <c r="AC158" i="1"/>
  <c r="AI158" i="1" s="1"/>
  <c r="AC617" i="1"/>
  <c r="AI617" i="1" s="1"/>
  <c r="AC603" i="1"/>
  <c r="AI603" i="1" s="1"/>
  <c r="AC246" i="1"/>
  <c r="AI246" i="1" s="1"/>
  <c r="AC393" i="1"/>
  <c r="AI393" i="1" s="1"/>
  <c r="AC141" i="1"/>
  <c r="AI141" i="1" s="1"/>
  <c r="AC537" i="1"/>
  <c r="AI537" i="1" s="1"/>
  <c r="AC538" i="1"/>
  <c r="AI538" i="1" s="1"/>
  <c r="AC400" i="1"/>
  <c r="AI400" i="1" s="1"/>
  <c r="AC46" i="1"/>
  <c r="AI46" i="1" s="1"/>
  <c r="AC554" i="1"/>
  <c r="AI554" i="1" s="1"/>
  <c r="AC33" i="1"/>
  <c r="AI33" i="1" s="1"/>
  <c r="AC65" i="1"/>
  <c r="AI65" i="1" s="1"/>
  <c r="AC9" i="1"/>
  <c r="AI9" i="1" s="1"/>
  <c r="AC150" i="1"/>
  <c r="AI150" i="1" s="1"/>
  <c r="AC86" i="1"/>
  <c r="AI86" i="1" s="1"/>
  <c r="AC362" i="1"/>
  <c r="AI362" i="1" s="1"/>
  <c r="AC284" i="1"/>
  <c r="AI284" i="1" s="1"/>
  <c r="AC159" i="1"/>
  <c r="AI159" i="1" s="1"/>
  <c r="AC472" i="1"/>
  <c r="AI472" i="1" s="1"/>
  <c r="AC286" i="1"/>
  <c r="AI286" i="1" s="1"/>
  <c r="AC507" i="1"/>
  <c r="AI507" i="1" s="1"/>
  <c r="AC471" i="1"/>
  <c r="AI471" i="1" s="1"/>
  <c r="AC328" i="1"/>
  <c r="AI328" i="1" s="1"/>
  <c r="AC312" i="1"/>
  <c r="AI312" i="1" s="1"/>
  <c r="AC265" i="1"/>
  <c r="AI265" i="1" s="1"/>
  <c r="AC571" i="1"/>
  <c r="AI571" i="1" s="1"/>
  <c r="AC95" i="1"/>
  <c r="AI95" i="1" s="1"/>
  <c r="AC495" i="1"/>
  <c r="AI495" i="1" s="1"/>
  <c r="AC204" i="1"/>
  <c r="AI204" i="1" s="1"/>
  <c r="AC446" i="1"/>
  <c r="AI446" i="1" s="1"/>
  <c r="AC606" i="1"/>
  <c r="AI606" i="1" s="1"/>
  <c r="AC140" i="1"/>
  <c r="AI140" i="1" s="1"/>
  <c r="AC242" i="1"/>
  <c r="AI242" i="1" s="1"/>
  <c r="AC241" i="1"/>
  <c r="AI241" i="1" s="1"/>
  <c r="AC372" i="1"/>
  <c r="AI372" i="1" s="1"/>
  <c r="AC152" i="1"/>
  <c r="AI152" i="1" s="1"/>
  <c r="AC210" i="1"/>
  <c r="AI210" i="1" s="1"/>
  <c r="AC437" i="1"/>
  <c r="AI437" i="1" s="1"/>
  <c r="AC481" i="1"/>
  <c r="AI481" i="1" s="1"/>
  <c r="AC552" i="1"/>
  <c r="AI552" i="1" s="1"/>
  <c r="AC366" i="1"/>
  <c r="AI366" i="1" s="1"/>
  <c r="AC567" i="1"/>
  <c r="AI567" i="1" s="1"/>
  <c r="AC516" i="1"/>
  <c r="AI516" i="1" s="1"/>
  <c r="AC164" i="1"/>
  <c r="AI164" i="1" s="1"/>
  <c r="AC151" i="1"/>
  <c r="AI151" i="1" s="1"/>
  <c r="AC425" i="1"/>
  <c r="AI425" i="1" s="1"/>
  <c r="AC342" i="1"/>
  <c r="AI342" i="1" s="1"/>
  <c r="AC283" i="1"/>
  <c r="AI283" i="1" s="1"/>
  <c r="AC176" i="1"/>
  <c r="AI176" i="1" s="1"/>
  <c r="AC282" i="1"/>
  <c r="AI282" i="1" s="1"/>
  <c r="AC426" i="1"/>
  <c r="AI426" i="1" s="1"/>
  <c r="AC220" i="1"/>
  <c r="AI220" i="1" s="1"/>
  <c r="AC536" i="1"/>
  <c r="AI536" i="1" s="1"/>
  <c r="AC491" i="1"/>
  <c r="AI491" i="1" s="1"/>
  <c r="AC515" i="1"/>
  <c r="AI515" i="1" s="1"/>
  <c r="AC110" i="1"/>
  <c r="AI110" i="1" s="1"/>
  <c r="AC505" i="1"/>
  <c r="AI505" i="1" s="1"/>
  <c r="AC64" i="1"/>
  <c r="AI64" i="1" s="1"/>
  <c r="AC7" i="1"/>
  <c r="AI7" i="1" s="1"/>
  <c r="AC232" i="1"/>
  <c r="AI232" i="1" s="1"/>
  <c r="AC30" i="1"/>
  <c r="AI30" i="1" s="1"/>
  <c r="AC310" i="1"/>
  <c r="AI310" i="1" s="1"/>
  <c r="AC476" i="1"/>
  <c r="AI476" i="1" s="1"/>
  <c r="AC274" i="1"/>
  <c r="AI274" i="1" s="1"/>
  <c r="AC291" i="1"/>
  <c r="AI291" i="1" s="1"/>
  <c r="AC222" i="1"/>
  <c r="AI222" i="1" s="1"/>
  <c r="AC192" i="1"/>
  <c r="AI192" i="1" s="1"/>
  <c r="AC544" i="1"/>
  <c r="AI544" i="1" s="1"/>
  <c r="AC551" i="1"/>
  <c r="AI551" i="1" s="1"/>
  <c r="AC181" i="1"/>
  <c r="AI181" i="1" s="1"/>
  <c r="AC285" i="1"/>
  <c r="AI285" i="1" s="1"/>
  <c r="AC562" i="1"/>
  <c r="AI562" i="1" s="1"/>
  <c r="AC356" i="1"/>
  <c r="AI356" i="1" s="1"/>
  <c r="AC344" i="1"/>
  <c r="AI344" i="1" s="1"/>
  <c r="AC370" i="1"/>
  <c r="AI370" i="1" s="1"/>
  <c r="AC211" i="1"/>
  <c r="AI211" i="1" s="1"/>
  <c r="AC443" i="1"/>
  <c r="AI443" i="1" s="1"/>
  <c r="AC547" i="1"/>
  <c r="AI547" i="1" s="1"/>
  <c r="AC40" i="1"/>
  <c r="AI40" i="1" s="1"/>
  <c r="AC113" i="1"/>
  <c r="AI113" i="1" s="1"/>
  <c r="AC193" i="1"/>
  <c r="AI193" i="1" s="1"/>
  <c r="AC347" i="1"/>
  <c r="AI347" i="1" s="1"/>
  <c r="AC348" i="1"/>
  <c r="AI348" i="1" s="1"/>
  <c r="AC156" i="1"/>
  <c r="AI156" i="1" s="1"/>
  <c r="AC270" i="1"/>
  <c r="AI270" i="1" s="1"/>
  <c r="AC203" i="1"/>
  <c r="AI203" i="1" s="1"/>
  <c r="AC231" i="1"/>
  <c r="AI231" i="1" s="1"/>
  <c r="AC29" i="1"/>
  <c r="AI29" i="1" s="1"/>
  <c r="AC142" i="1"/>
  <c r="AI142" i="1" s="1"/>
  <c r="AC316" i="1"/>
  <c r="AI316" i="1" s="1"/>
  <c r="AC129" i="1"/>
  <c r="AI129" i="1" s="1"/>
  <c r="AC541" i="1"/>
  <c r="AI541" i="1" s="1"/>
  <c r="AC485" i="1"/>
  <c r="AI485" i="1" s="1"/>
  <c r="AC257" i="1"/>
  <c r="AI257" i="1" s="1"/>
  <c r="AC300" i="1"/>
  <c r="AI300" i="1" s="1"/>
  <c r="AC470" i="1"/>
  <c r="AI470" i="1" s="1"/>
  <c r="AC543" i="1"/>
  <c r="AI543" i="1" s="1"/>
  <c r="AC335" i="1"/>
  <c r="AI335" i="1" s="1"/>
  <c r="AC188" i="1"/>
  <c r="AI188" i="1" s="1"/>
  <c r="AC304" i="1"/>
  <c r="AI304" i="1" s="1"/>
  <c r="AC320" i="1"/>
  <c r="AI320" i="1" s="1"/>
  <c r="AC325" i="1"/>
  <c r="AI325" i="1" s="1"/>
  <c r="AC350" i="1"/>
  <c r="AI350" i="1" s="1"/>
  <c r="AC410" i="1"/>
  <c r="AI410" i="1" s="1"/>
  <c r="AC540" i="1"/>
  <c r="AI540" i="1" s="1"/>
  <c r="AC532" i="1"/>
  <c r="AI532" i="1" s="1"/>
  <c r="AC550" i="1"/>
  <c r="AI550" i="1" s="1"/>
  <c r="AC35" i="1"/>
  <c r="AI35" i="1" s="1"/>
  <c r="AC600" i="1"/>
  <c r="AI600" i="1" s="1"/>
  <c r="AC422" i="1"/>
  <c r="AI422" i="1" s="1"/>
  <c r="AC146" i="1"/>
  <c r="AI146" i="1" s="1"/>
  <c r="AC412" i="1"/>
  <c r="AI412" i="1" s="1"/>
  <c r="AC115" i="1"/>
  <c r="AI115" i="1" s="1"/>
  <c r="AC149" i="1"/>
  <c r="AI149" i="1" s="1"/>
  <c r="AC378" i="1"/>
  <c r="AI378" i="1" s="1"/>
  <c r="AC591" i="1"/>
  <c r="AI591" i="1" s="1"/>
  <c r="AC63" i="1"/>
  <c r="AI63" i="1" s="1"/>
  <c r="AC59" i="1"/>
  <c r="AI59" i="1" s="1"/>
  <c r="AC92" i="1"/>
  <c r="AI92" i="1" s="1"/>
  <c r="AC337" i="1"/>
  <c r="AI337" i="1" s="1"/>
  <c r="AC560" i="1"/>
  <c r="AI560" i="1" s="1"/>
  <c r="AC353" i="1"/>
  <c r="AI353" i="1" s="1"/>
  <c r="AC236" i="1"/>
  <c r="AI236" i="1" s="1"/>
  <c r="AC355" i="1"/>
  <c r="AI355" i="1" s="1"/>
  <c r="AC445" i="1"/>
  <c r="AI445" i="1" s="1"/>
  <c r="AC596" i="1"/>
  <c r="AI596" i="1" s="1"/>
  <c r="AC118" i="1"/>
  <c r="AI118" i="1" s="1"/>
  <c r="AC449" i="1"/>
  <c r="AI449" i="1" s="1"/>
  <c r="AC133" i="1"/>
  <c r="AI133" i="1" s="1"/>
  <c r="AC179" i="1"/>
  <c r="AI179" i="1" s="1"/>
  <c r="AC171" i="1"/>
  <c r="AI171" i="1" s="1"/>
  <c r="AC57" i="1"/>
  <c r="AI57" i="1" s="1"/>
  <c r="AC229" i="1"/>
  <c r="AI229" i="1" s="1"/>
  <c r="AC358" i="1"/>
  <c r="AI358" i="1" s="1"/>
  <c r="AC173" i="1"/>
  <c r="AI173" i="1" s="1"/>
  <c r="AC22" i="1"/>
  <c r="AI22" i="1" s="1"/>
  <c r="AC237" i="1"/>
  <c r="AI237" i="1" s="1"/>
  <c r="AC17" i="1"/>
  <c r="AI17" i="1" s="1"/>
  <c r="AC76" i="1"/>
  <c r="AI76" i="1" s="1"/>
  <c r="AC243" i="1"/>
  <c r="AI243" i="1" s="1"/>
  <c r="AC339" i="1"/>
  <c r="AI339" i="1" s="1"/>
  <c r="AC78" i="1"/>
  <c r="AI78" i="1" s="1"/>
  <c r="AC247" i="1"/>
  <c r="AI247" i="1" s="1"/>
  <c r="AC340" i="1"/>
  <c r="AI340" i="1" s="1"/>
  <c r="AC45" i="1"/>
  <c r="AI45" i="1" s="1"/>
  <c r="AC60" i="1"/>
  <c r="AI60" i="1" s="1"/>
  <c r="AC595" i="1"/>
  <c r="AI595" i="1" s="1"/>
  <c r="AC333" i="1"/>
  <c r="AI333" i="1" s="1"/>
  <c r="AC383" i="1"/>
  <c r="AI383" i="1" s="1"/>
  <c r="AC447" i="1"/>
  <c r="AI447" i="1" s="1"/>
  <c r="AC6" i="1"/>
  <c r="AI6" i="1" s="1"/>
  <c r="AC182" i="1"/>
  <c r="AI182" i="1" s="1"/>
  <c r="AC202" i="1"/>
  <c r="AI202" i="1" s="1"/>
  <c r="AC420" i="1"/>
  <c r="AI420" i="1" s="1"/>
  <c r="AC382" i="1"/>
  <c r="AI382" i="1" s="1"/>
  <c r="AC61" i="1"/>
  <c r="AI61" i="1" s="1"/>
  <c r="AC580" i="1"/>
  <c r="AI580" i="1" s="1"/>
  <c r="AC504" i="1"/>
  <c r="AI504" i="1" s="1"/>
  <c r="AC199" i="1"/>
  <c r="AI199" i="1" s="1"/>
  <c r="AC357" i="1"/>
  <c r="AI357" i="1" s="1"/>
  <c r="AC498" i="1"/>
  <c r="AI498" i="1" s="1"/>
  <c r="AC432" i="1"/>
  <c r="AI432" i="1" s="1"/>
  <c r="AC360" i="1"/>
  <c r="AI360" i="1" s="1"/>
  <c r="AC361" i="1"/>
  <c r="AI361" i="1" s="1"/>
  <c r="AC121" i="1"/>
  <c r="AI121" i="1" s="1"/>
  <c r="AC497" i="1"/>
  <c r="AI497" i="1" s="1"/>
  <c r="AC311" i="1"/>
  <c r="AI311" i="1" s="1"/>
  <c r="AC514" i="1"/>
  <c r="AI514" i="1" s="1"/>
  <c r="AC578" i="1"/>
  <c r="AI578" i="1" s="1"/>
  <c r="AC433" i="1"/>
  <c r="AI433" i="1" s="1"/>
  <c r="AC511" i="1"/>
  <c r="AI511" i="1" s="1"/>
  <c r="AC165" i="1"/>
  <c r="AI165" i="1" s="1"/>
  <c r="AC622" i="1"/>
  <c r="AI622" i="1" s="1"/>
  <c r="AC114" i="1"/>
  <c r="AI114" i="1" s="1"/>
  <c r="AC419" i="1"/>
  <c r="AI419" i="1" s="1"/>
  <c r="AC363" i="1"/>
  <c r="AI363" i="1" s="1"/>
  <c r="AC239" i="1"/>
  <c r="AI239" i="1" s="1"/>
  <c r="AC457" i="1"/>
  <c r="AI457" i="1" s="1"/>
  <c r="AC379" i="1"/>
  <c r="AI379" i="1" s="1"/>
  <c r="AC458" i="1"/>
  <c r="AI458" i="1" s="1"/>
  <c r="AC75" i="1"/>
  <c r="AI75" i="1" s="1"/>
  <c r="AC417" i="1"/>
  <c r="AI417" i="1" s="1"/>
  <c r="AC525" i="1"/>
  <c r="AI525" i="1" s="1"/>
  <c r="AC102" i="1"/>
  <c r="AI102" i="1" s="1"/>
  <c r="AC47" i="1"/>
  <c r="AI47" i="1" s="1"/>
  <c r="AC71" i="1"/>
  <c r="AI71" i="1" s="1"/>
  <c r="AC626" i="1"/>
  <c r="AI626" i="1" s="1"/>
  <c r="AC627" i="1"/>
  <c r="AI627" i="1" s="1"/>
  <c r="AC542" i="1"/>
  <c r="AI542" i="1" s="1"/>
  <c r="AC80" i="1"/>
  <c r="AI80" i="1" s="1"/>
  <c r="AC251" i="1"/>
  <c r="AI251" i="1" s="1"/>
  <c r="AC27" i="1"/>
  <c r="AI27" i="1" s="1"/>
  <c r="AC212" i="1"/>
  <c r="AI212" i="1" s="1"/>
  <c r="AC157" i="1"/>
  <c r="AI157" i="1" s="1"/>
  <c r="AC31" i="1"/>
  <c r="AI31" i="1" s="1"/>
  <c r="AC434" i="1"/>
  <c r="AI434" i="1" s="1"/>
  <c r="AC464" i="1"/>
  <c r="AI464" i="1" s="1"/>
  <c r="AC169" i="1"/>
  <c r="AI169" i="1" s="1"/>
  <c r="AC183" i="1"/>
  <c r="AI183" i="1" s="1"/>
  <c r="AC324" i="1"/>
  <c r="AI324" i="1" s="1"/>
  <c r="AC318" i="1"/>
  <c r="AI318" i="1" s="1"/>
  <c r="AC2" i="1"/>
  <c r="AI2" i="1" s="1"/>
  <c r="AC62" i="1"/>
  <c r="AI62" i="1" s="1"/>
  <c r="AC145" i="1"/>
  <c r="AI145" i="1" s="1"/>
  <c r="AC506" i="1"/>
  <c r="AI506" i="1" s="1"/>
  <c r="AC330" i="1"/>
  <c r="AI330" i="1" s="1"/>
  <c r="AC442" i="1"/>
  <c r="AI442" i="1" s="1"/>
  <c r="AC87" i="1"/>
  <c r="AI87" i="1" s="1"/>
  <c r="AC352" i="1"/>
  <c r="AI352" i="1" s="1"/>
  <c r="AC10" i="1"/>
  <c r="AI10" i="1" s="1"/>
  <c r="AC306" i="1"/>
  <c r="AI306" i="1" s="1"/>
  <c r="AC166" i="1"/>
  <c r="AI166" i="1" s="1"/>
  <c r="AC469" i="1"/>
  <c r="AI469" i="1" s="1"/>
  <c r="AC89" i="1"/>
  <c r="AI89" i="1" s="1"/>
  <c r="AC612" i="1"/>
  <c r="AI612" i="1" s="1"/>
  <c r="AC261" i="1"/>
  <c r="AI261" i="1" s="1"/>
  <c r="AC387" i="1"/>
  <c r="AI387" i="1" s="1"/>
  <c r="AC496" i="1"/>
  <c r="AI496" i="1" s="1"/>
  <c r="AC197" i="1"/>
  <c r="AI197" i="1" s="1"/>
  <c r="AC189" i="1"/>
  <c r="AI189" i="1" s="1"/>
  <c r="AC153" i="1"/>
  <c r="AI153" i="1" s="1"/>
  <c r="AC444" i="1"/>
  <c r="AI444" i="1" s="1"/>
  <c r="AC625" i="1"/>
  <c r="AI625" i="1" s="1"/>
  <c r="AC81" i="1"/>
  <c r="AI81" i="1" s="1"/>
  <c r="AC326" i="1"/>
  <c r="AI326" i="1" s="1"/>
  <c r="AC3" i="1"/>
  <c r="AI3" i="1" s="1"/>
  <c r="AC423" i="1"/>
  <c r="AI423" i="1" s="1"/>
  <c r="AC93" i="1"/>
  <c r="AI93" i="1" s="1"/>
  <c r="AC132" i="1"/>
  <c r="AI132" i="1" s="1"/>
  <c r="AC155" i="1"/>
  <c r="AI155" i="1" s="1"/>
  <c r="AC144" i="1"/>
  <c r="AI144" i="1" s="1"/>
  <c r="AC177" i="1"/>
  <c r="AI177" i="1" s="1"/>
  <c r="AC486" i="1"/>
  <c r="AI486" i="1" s="1"/>
  <c r="AC135" i="1"/>
  <c r="AI135" i="1" s="1"/>
  <c r="AC297" i="1"/>
  <c r="AI297" i="1" s="1"/>
  <c r="AC488" i="1"/>
  <c r="AI488" i="1" s="1"/>
  <c r="AC346" i="1"/>
  <c r="AI346" i="1" s="1"/>
  <c r="AC298" i="1"/>
  <c r="AI298" i="1" s="1"/>
  <c r="AC590" i="1"/>
  <c r="AI590" i="1" s="1"/>
  <c r="AC334" i="1"/>
  <c r="AI334" i="1" s="1"/>
  <c r="AC233" i="1"/>
  <c r="AI233" i="1" s="1"/>
  <c r="AC368" i="1"/>
  <c r="AI368" i="1" s="1"/>
  <c r="AC137" i="1"/>
  <c r="AI137" i="1" s="1"/>
  <c r="AC526" i="1"/>
  <c r="AI526" i="1" s="1"/>
  <c r="AC568" i="1"/>
  <c r="AI568" i="1" s="1"/>
  <c r="AC200" i="1"/>
  <c r="AI200" i="1" s="1"/>
  <c r="AC527" i="1"/>
  <c r="AI527" i="1" s="1"/>
  <c r="AC127" i="1"/>
  <c r="AI127" i="1" s="1"/>
  <c r="AC583" i="1"/>
  <c r="AI583" i="1" s="1"/>
  <c r="AC91" i="1"/>
  <c r="AI91" i="1" s="1"/>
  <c r="AC480" i="1"/>
  <c r="AI480" i="1" s="1"/>
  <c r="AC415" i="1"/>
  <c r="AI415" i="1" s="1"/>
  <c r="AC414" i="1"/>
  <c r="AI414" i="1" s="1"/>
  <c r="AC234" i="1"/>
  <c r="AI234" i="1" s="1"/>
  <c r="AC273" i="1"/>
  <c r="AI273" i="1" s="1"/>
  <c r="AC343" i="1"/>
  <c r="AI343" i="1" s="1"/>
  <c r="AC52" i="1"/>
  <c r="AI52" i="1" s="1"/>
  <c r="AC478" i="1"/>
  <c r="AI478" i="1" s="1"/>
  <c r="AC477" i="1"/>
  <c r="AI477" i="1" s="1"/>
  <c r="AC575" i="1"/>
  <c r="AI575" i="1" s="1"/>
  <c r="AC100" i="1"/>
  <c r="AI100" i="1" s="1"/>
  <c r="AC116" i="1"/>
  <c r="AI116" i="1" s="1"/>
  <c r="AC180" i="1"/>
  <c r="AI180" i="1" s="1"/>
  <c r="AC376" i="1"/>
  <c r="AI376" i="1" s="1"/>
  <c r="AC307" i="1"/>
  <c r="AI307" i="1" s="1"/>
  <c r="AC490" i="1"/>
  <c r="AI490" i="1" s="1"/>
  <c r="AC223" i="1"/>
  <c r="AI223" i="1" s="1"/>
  <c r="AC119" i="1"/>
  <c r="AI119" i="1" s="1"/>
  <c r="AC18" i="1"/>
  <c r="AI18" i="1" s="1"/>
  <c r="AC428" i="1"/>
  <c r="AI428" i="1" s="1"/>
  <c r="AC569" i="1"/>
  <c r="AI569" i="1" s="1"/>
  <c r="AC570" i="1"/>
  <c r="AI570" i="1" s="1"/>
  <c r="AC566" i="1"/>
  <c r="AI566" i="1" s="1"/>
  <c r="AC367" i="1"/>
  <c r="AI367" i="1" s="1"/>
  <c r="AC587" i="1"/>
  <c r="AI587" i="1" s="1"/>
  <c r="AC245" i="1"/>
  <c r="AI245" i="1" s="1"/>
  <c r="AC8" i="1"/>
  <c r="AI8" i="1" s="1"/>
  <c r="AC235" i="1"/>
  <c r="AI235" i="1" s="1"/>
  <c r="AC32" i="1"/>
  <c r="AI32" i="1" s="1"/>
  <c r="AC405" i="1"/>
  <c r="AI405" i="1" s="1"/>
  <c r="AC429" i="1"/>
  <c r="AI429" i="1" s="1"/>
  <c r="AC34" i="1"/>
  <c r="AI34" i="1" s="1"/>
  <c r="AC341" i="1"/>
  <c r="AI341" i="1" s="1"/>
  <c r="AC594" i="1"/>
  <c r="AI594" i="1" s="1"/>
  <c r="AC124" i="1"/>
  <c r="AI124" i="1" s="1"/>
  <c r="AC397" i="1"/>
  <c r="AI397" i="1" s="1"/>
  <c r="AC38" i="1"/>
  <c r="AI38" i="1" s="1"/>
  <c r="AC336" i="1"/>
  <c r="AI336" i="1" s="1"/>
  <c r="AC43" i="1"/>
  <c r="AI43" i="1" s="1"/>
  <c r="AC271" i="1"/>
  <c r="AI271" i="1" s="1"/>
  <c r="AC459" i="1"/>
  <c r="AI459" i="1" s="1"/>
  <c r="AC529" i="1"/>
  <c r="AI529" i="1" s="1"/>
  <c r="AC331" i="1"/>
  <c r="AI331" i="1" s="1"/>
  <c r="AC313" i="1"/>
  <c r="AI313" i="1" s="1"/>
  <c r="AC51" i="1"/>
  <c r="AI51" i="1" s="1"/>
  <c r="AC314" i="1"/>
  <c r="AI314" i="1" s="1"/>
  <c r="AC276" i="1"/>
  <c r="AI276" i="1" s="1"/>
  <c r="AC416" i="1"/>
  <c r="AI416" i="1" s="1"/>
  <c r="AC162" i="1"/>
  <c r="AI162" i="1" s="1"/>
  <c r="AC226" i="1"/>
  <c r="AI226" i="1" s="1"/>
  <c r="AC56" i="1"/>
  <c r="AI56" i="1" s="1"/>
  <c r="AC83" i="1"/>
  <c r="AI83" i="1" s="1"/>
  <c r="AC465" i="1"/>
  <c r="AI465" i="1" s="1"/>
  <c r="AC611" i="1"/>
  <c r="AI611" i="1" s="1"/>
  <c r="AC608" i="1"/>
  <c r="AI608" i="1" s="1"/>
  <c r="AC609" i="1"/>
  <c r="AI609" i="1" s="1"/>
  <c r="AC195" i="1"/>
  <c r="AI195" i="1" s="1"/>
  <c r="AC466" i="1"/>
  <c r="AI466" i="1" s="1"/>
  <c r="AC615" i="1"/>
  <c r="AI615" i="1" s="1"/>
  <c r="AC84" i="1"/>
  <c r="AI84" i="1" s="1"/>
  <c r="AC468" i="1"/>
  <c r="AI468" i="1" s="1"/>
  <c r="AC53" i="1"/>
  <c r="AI53" i="1" s="1"/>
  <c r="AC435" i="1"/>
  <c r="AI435" i="1" s="1"/>
  <c r="AC55" i="1"/>
  <c r="AI55" i="1" s="1"/>
  <c r="AC479" i="1"/>
  <c r="AI479" i="1" s="1"/>
  <c r="AC123" i="1"/>
  <c r="AI123" i="1" s="1"/>
  <c r="AC262" i="1"/>
  <c r="AI262" i="1" s="1"/>
  <c r="AC317" i="1"/>
  <c r="AI317" i="1" s="1"/>
  <c r="AC593" i="1"/>
  <c r="AI593" i="1" s="1"/>
  <c r="AC503" i="1"/>
  <c r="AI503" i="1" s="1"/>
  <c r="AC279" i="1"/>
  <c r="AI279" i="1" s="1"/>
  <c r="AC404" i="1"/>
  <c r="AI404" i="1" s="1"/>
  <c r="AC546" i="1"/>
  <c r="AI546" i="1" s="1"/>
  <c r="AC49" i="1"/>
  <c r="AI49" i="1" s="1"/>
  <c r="AC399" i="1"/>
  <c r="AI399" i="1" s="1"/>
  <c r="AC492" i="1"/>
  <c r="AI492" i="1" s="1"/>
  <c r="AC441" i="1"/>
  <c r="AI441" i="1" s="1"/>
  <c r="AC384" i="1"/>
  <c r="AI384" i="1" s="1"/>
  <c r="AC269" i="1"/>
  <c r="AI269" i="1" s="1"/>
  <c r="AC268" i="1"/>
  <c r="AI268" i="1" s="1"/>
  <c r="AC395" i="1"/>
  <c r="AI395" i="1" s="1"/>
  <c r="AC131" i="1"/>
  <c r="AI131" i="1" s="1"/>
  <c r="Z49" i="1"/>
  <c r="Y242" i="1" l="1"/>
  <c r="Z42" i="1"/>
  <c r="Y129" i="1"/>
  <c r="Z150" i="1"/>
  <c r="Y170" i="1"/>
  <c r="Y241" i="1"/>
  <c r="Y265" i="1"/>
  <c r="Z309" i="1"/>
  <c r="Y372" i="1"/>
  <c r="Z414" i="1"/>
  <c r="Y477" i="1"/>
  <c r="Y498" i="1"/>
  <c r="Y592" i="1"/>
  <c r="Z527" i="1"/>
  <c r="Y233" i="1"/>
  <c r="Y89" i="1"/>
  <c r="Y448" i="1"/>
  <c r="Z480" i="1"/>
  <c r="Z529" i="1"/>
  <c r="Z622" i="1"/>
  <c r="Z152" i="1"/>
  <c r="Z175" i="1"/>
  <c r="Z197" i="1"/>
  <c r="Y272" i="1"/>
  <c r="Y398" i="1"/>
  <c r="Y418" i="1"/>
  <c r="Y451" i="1"/>
  <c r="Z481" i="1"/>
  <c r="Y505" i="1"/>
  <c r="Z530" i="1"/>
  <c r="Y596" i="1"/>
  <c r="Z297" i="1"/>
  <c r="Z478" i="1"/>
  <c r="Z374" i="1"/>
  <c r="Y29" i="1"/>
  <c r="Y223" i="1"/>
  <c r="Y153" i="1"/>
  <c r="Z78" i="1"/>
  <c r="Z615" i="1"/>
  <c r="Z176" i="1"/>
  <c r="Y452" i="1"/>
  <c r="Z30" i="1"/>
  <c r="Z136" i="1"/>
  <c r="Z177" i="1"/>
  <c r="Y250" i="1"/>
  <c r="Y292" i="1"/>
  <c r="Z334" i="1"/>
  <c r="Y179" i="1"/>
  <c r="Z437" i="1"/>
  <c r="Y507" i="1"/>
  <c r="Y601" i="1"/>
  <c r="Y624" i="1"/>
  <c r="Z64" i="1"/>
  <c r="Z594" i="1"/>
  <c r="Y132" i="1"/>
  <c r="Y67" i="1"/>
  <c r="Z140" i="1"/>
  <c r="Z336" i="1"/>
  <c r="Z535" i="1"/>
  <c r="Y599" i="1"/>
  <c r="Z270" i="1"/>
  <c r="Z199" i="1"/>
  <c r="Y71" i="1"/>
  <c r="Y276" i="1"/>
  <c r="Y99" i="1"/>
  <c r="Y180" i="1"/>
  <c r="Y229" i="1"/>
  <c r="Y296" i="1"/>
  <c r="Z361" i="1"/>
  <c r="Y402" i="1"/>
  <c r="Y422" i="1"/>
  <c r="Y458" i="1"/>
  <c r="Y511" i="1"/>
  <c r="Z561" i="1"/>
  <c r="Y602" i="1"/>
  <c r="Y626" i="1"/>
  <c r="Y466" i="1"/>
  <c r="Y352" i="1"/>
  <c r="Y154" i="1"/>
  <c r="Z133" i="1"/>
  <c r="Z483" i="1"/>
  <c r="Y226" i="1"/>
  <c r="Y15" i="1"/>
  <c r="Z252" i="1"/>
  <c r="Z339" i="1"/>
  <c r="Z585" i="1"/>
  <c r="Y420" i="1"/>
  <c r="Y456" i="1"/>
  <c r="Z350" i="1"/>
  <c r="Y243" i="1"/>
  <c r="Z376" i="1"/>
  <c r="Z532" i="1"/>
  <c r="Y95" i="1"/>
  <c r="Z32" i="1"/>
  <c r="Y278" i="1"/>
  <c r="Z257" i="1"/>
  <c r="Y385" i="1"/>
  <c r="Y469" i="1"/>
  <c r="Y490" i="1"/>
  <c r="Y563" i="1"/>
  <c r="Z130" i="1"/>
  <c r="Y312" i="1"/>
  <c r="Y9" i="1"/>
  <c r="Y114" i="1"/>
  <c r="Z291" i="1"/>
  <c r="Y201" i="1"/>
  <c r="Y625" i="1"/>
  <c r="Y142" i="1"/>
  <c r="Y489" i="1"/>
  <c r="Z56" i="1"/>
  <c r="Y102" i="1"/>
  <c r="Z363" i="1"/>
  <c r="Y18" i="1"/>
  <c r="Z35" i="1"/>
  <c r="Y122" i="1"/>
  <c r="Y183" i="1"/>
  <c r="Z232" i="1"/>
  <c r="Y386" i="1"/>
  <c r="Z405" i="1"/>
  <c r="Z442" i="1"/>
  <c r="Z470" i="1"/>
  <c r="Y491" i="1"/>
  <c r="Z514" i="1"/>
  <c r="Y541" i="1"/>
  <c r="Y565" i="1"/>
  <c r="Y606" i="1"/>
  <c r="Y476" i="1"/>
  <c r="Y310" i="1"/>
  <c r="Y110" i="1"/>
  <c r="Y311" i="1"/>
  <c r="Y397" i="1"/>
  <c r="Z578" i="1"/>
  <c r="Y178" i="1"/>
  <c r="Y75" i="1"/>
  <c r="Y181" i="1"/>
  <c r="Z298" i="1"/>
  <c r="Y403" i="1"/>
  <c r="Y208" i="1"/>
  <c r="Y260" i="1"/>
  <c r="Z281" i="1"/>
  <c r="Z304" i="1"/>
  <c r="Y323" i="1"/>
  <c r="Z343" i="1"/>
  <c r="Z427" i="1"/>
  <c r="Y465" i="1"/>
  <c r="Y542" i="1"/>
  <c r="Y607" i="1"/>
  <c r="Y171" i="1"/>
  <c r="Z571" i="1"/>
  <c r="Z6" i="1"/>
  <c r="Y432" i="1"/>
  <c r="Y417" i="1"/>
  <c r="Y317" i="1"/>
  <c r="Z389" i="1"/>
  <c r="Y428" i="1"/>
  <c r="Z516" i="1"/>
  <c r="Y567" i="1"/>
  <c r="Y28" i="1"/>
  <c r="Z174" i="1"/>
  <c r="Z8" i="1"/>
  <c r="Y435" i="1"/>
  <c r="Z464" i="1"/>
  <c r="Y438" i="1"/>
  <c r="Y55" i="1"/>
  <c r="Y439" i="1"/>
  <c r="Z234" i="1"/>
  <c r="Y105" i="1"/>
  <c r="Y210" i="1"/>
  <c r="Z444" i="1"/>
  <c r="Y86" i="1"/>
  <c r="Y106" i="1"/>
  <c r="Z125" i="1"/>
  <c r="Y147" i="1"/>
  <c r="Z167" i="1"/>
  <c r="Y306" i="1"/>
  <c r="Y346" i="1"/>
  <c r="Y370" i="1"/>
  <c r="Y429" i="1"/>
  <c r="Y445" i="1"/>
  <c r="Z496" i="1"/>
  <c r="Y517" i="1"/>
  <c r="Z568" i="1"/>
  <c r="Z590" i="1"/>
  <c r="Y609" i="1"/>
  <c r="Z308" i="1"/>
  <c r="Y373" i="1"/>
  <c r="Y113" i="1"/>
  <c r="Y50" i="1"/>
  <c r="Y273" i="1"/>
  <c r="Y506" i="1"/>
  <c r="Z158" i="1"/>
  <c r="Y33" i="1"/>
  <c r="Z230" i="1"/>
  <c r="Z423" i="1"/>
  <c r="Y36" i="1"/>
  <c r="Y123" i="1"/>
  <c r="Y2" i="1"/>
  <c r="Y84" i="1"/>
  <c r="Y188" i="1"/>
  <c r="Z107" i="1"/>
  <c r="Y127" i="1"/>
  <c r="Z284" i="1"/>
  <c r="Y307" i="1"/>
  <c r="Z371" i="1"/>
  <c r="Y412" i="1"/>
  <c r="Z430" i="1"/>
  <c r="Y611" i="1"/>
  <c r="AB453" i="1"/>
  <c r="AH453" i="1" s="1"/>
  <c r="AB509" i="1"/>
  <c r="AH509" i="1" s="1"/>
  <c r="AB45" i="1"/>
  <c r="AH45" i="1" s="1"/>
  <c r="AB454" i="1"/>
  <c r="AH454" i="1" s="1"/>
  <c r="AB574" i="1"/>
  <c r="AH574" i="1" s="1"/>
  <c r="AB32" i="1"/>
  <c r="AH32" i="1" s="1"/>
  <c r="AB400" i="1"/>
  <c r="AH400" i="1" s="1"/>
  <c r="AB420" i="1"/>
  <c r="AH420" i="1" s="1"/>
  <c r="AB456" i="1"/>
  <c r="AH456" i="1" s="1"/>
  <c r="AB617" i="1"/>
  <c r="AH617" i="1" s="1"/>
  <c r="AB529" i="1"/>
  <c r="AH529" i="1" s="1"/>
  <c r="AB534" i="1"/>
  <c r="AH534" i="1" s="1"/>
  <c r="AB358" i="1"/>
  <c r="AH358" i="1" s="1"/>
  <c r="AB382" i="1"/>
  <c r="AH382" i="1" s="1"/>
  <c r="AB575" i="1"/>
  <c r="AH575" i="1" s="1"/>
  <c r="AB361" i="1"/>
  <c r="AH361" i="1" s="1"/>
  <c r="AB140" i="1"/>
  <c r="AH140" i="1" s="1"/>
  <c r="AB511" i="1"/>
  <c r="AH511" i="1" s="1"/>
  <c r="AB626" i="1"/>
  <c r="AH626" i="1" s="1"/>
  <c r="AB379" i="1"/>
  <c r="AH379" i="1" s="1"/>
  <c r="AB583" i="1"/>
  <c r="AH583" i="1" s="1"/>
  <c r="AB422" i="1"/>
  <c r="AH422" i="1" s="1"/>
  <c r="AB433" i="1"/>
  <c r="AH433" i="1" s="1"/>
  <c r="AB365" i="1"/>
  <c r="AH365" i="1" s="1"/>
  <c r="AB368" i="1"/>
  <c r="AH368" i="1" s="1"/>
  <c r="AB472" i="1"/>
  <c r="AH472" i="1" s="1"/>
  <c r="AB247" i="1"/>
  <c r="AH247" i="1" s="1"/>
  <c r="AB268" i="1"/>
  <c r="AH268" i="1" s="1"/>
  <c r="AB492" i="1"/>
  <c r="AH492" i="1" s="1"/>
  <c r="AB334" i="1"/>
  <c r="AH334" i="1" s="1"/>
  <c r="AB335" i="1"/>
  <c r="AH335" i="1" s="1"/>
  <c r="AB218" i="1"/>
  <c r="AH218" i="1" s="1"/>
  <c r="AB213" i="1"/>
  <c r="AH213" i="1" s="1"/>
  <c r="AB195" i="1"/>
  <c r="AH195" i="1" s="1"/>
  <c r="AB233" i="1"/>
  <c r="AH233" i="1" s="1"/>
  <c r="Y627" i="1"/>
  <c r="AB474" i="1"/>
  <c r="AH474" i="1" s="1"/>
  <c r="AB369" i="1"/>
  <c r="AH369" i="1" s="1"/>
  <c r="AB457" i="1"/>
  <c r="AH457" i="1" s="1"/>
  <c r="AB468" i="1"/>
  <c r="AH468" i="1" s="1"/>
  <c r="AB297" i="1"/>
  <c r="AH297" i="1" s="1"/>
  <c r="AB356" i="1"/>
  <c r="AH356" i="1" s="1"/>
  <c r="Y297" i="1"/>
  <c r="AB137" i="1"/>
  <c r="AH137" i="1" s="1"/>
  <c r="AB153" i="1"/>
  <c r="AH153" i="1" s="1"/>
  <c r="AB158" i="1"/>
  <c r="AH158" i="1" s="1"/>
  <c r="AB313" i="1"/>
  <c r="AH313" i="1" s="1"/>
  <c r="AB397" i="1"/>
  <c r="AH397" i="1" s="1"/>
  <c r="AB52" i="1"/>
  <c r="AH52" i="1" s="1"/>
  <c r="AB543" i="1"/>
  <c r="AH543" i="1" s="1"/>
  <c r="AB602" i="1"/>
  <c r="AH602" i="1" s="1"/>
  <c r="AB85" i="1"/>
  <c r="AH85" i="1" s="1"/>
  <c r="AB576" i="1"/>
  <c r="AH576" i="1" s="1"/>
  <c r="AB46" i="1"/>
  <c r="AH46" i="1" s="1"/>
  <c r="Z195" i="1"/>
  <c r="AB92" i="1"/>
  <c r="AH92" i="1" s="1"/>
  <c r="AB350" i="1"/>
  <c r="AH350" i="1" s="1"/>
  <c r="AB311" i="1"/>
  <c r="AH311" i="1" s="1"/>
  <c r="AB124" i="1"/>
  <c r="AH124" i="1" s="1"/>
  <c r="AB317" i="1"/>
  <c r="AH317" i="1" s="1"/>
  <c r="AB116" i="1"/>
  <c r="AH116" i="1" s="1"/>
  <c r="AB156" i="1"/>
  <c r="AH156" i="1" s="1"/>
  <c r="AB485" i="1"/>
  <c r="AH485" i="1" s="1"/>
  <c r="AB479" i="1"/>
  <c r="AH479" i="1" s="1"/>
  <c r="AB118" i="1"/>
  <c r="AH118" i="1" s="1"/>
  <c r="AB212" i="1"/>
  <c r="AH212" i="1" s="1"/>
  <c r="AB380" i="1"/>
  <c r="AH380" i="1" s="1"/>
  <c r="AB202" i="1"/>
  <c r="AH202" i="1" s="1"/>
  <c r="AB442" i="1"/>
  <c r="AH442" i="1" s="1"/>
  <c r="AB237" i="1"/>
  <c r="AH237" i="1" s="1"/>
  <c r="AB538" i="1"/>
  <c r="AH538" i="1" s="1"/>
  <c r="AB599" i="1"/>
  <c r="AH599" i="1" s="1"/>
  <c r="Y195" i="1"/>
  <c r="AB325" i="1"/>
  <c r="AH325" i="1" s="1"/>
  <c r="AB395" i="1"/>
  <c r="AH395" i="1" s="1"/>
  <c r="AB331" i="1"/>
  <c r="AH331" i="1" s="1"/>
  <c r="AB458" i="1"/>
  <c r="AH458" i="1" s="1"/>
  <c r="AB431" i="1"/>
  <c r="AH431" i="1" s="1"/>
  <c r="AB177" i="1"/>
  <c r="AH177" i="1" s="1"/>
  <c r="AB589" i="1"/>
  <c r="AH589" i="1" s="1"/>
  <c r="AB536" i="1"/>
  <c r="AH536" i="1" s="1"/>
  <c r="AB482" i="1"/>
  <c r="AH482" i="1" s="1"/>
  <c r="AB466" i="1"/>
  <c r="AH466" i="1" s="1"/>
  <c r="AB75" i="1"/>
  <c r="AH75" i="1" s="1"/>
  <c r="AB259" i="1"/>
  <c r="AH259" i="1" s="1"/>
  <c r="AB183" i="1"/>
  <c r="AH183" i="1" s="1"/>
  <c r="AB567" i="1"/>
  <c r="AH567" i="1" s="1"/>
  <c r="AB385" i="1"/>
  <c r="AH385" i="1" s="1"/>
  <c r="AB164" i="1"/>
  <c r="AH164" i="1" s="1"/>
  <c r="AB93" i="1"/>
  <c r="AH93" i="1" s="1"/>
  <c r="AB15" i="1"/>
  <c r="AH15" i="1" s="1"/>
  <c r="AB503" i="1"/>
  <c r="AH503" i="1" s="1"/>
  <c r="AB398" i="1"/>
  <c r="AH398" i="1" s="1"/>
  <c r="AB327" i="1"/>
  <c r="AH327" i="1" s="1"/>
  <c r="AB196" i="1"/>
  <c r="AH196" i="1" s="1"/>
  <c r="AB257" i="1"/>
  <c r="AH257" i="1" s="1"/>
  <c r="AB587" i="1"/>
  <c r="AH587" i="1" s="1"/>
  <c r="AB86" i="1"/>
  <c r="AH86" i="1" s="1"/>
  <c r="AB26" i="1"/>
  <c r="AH26" i="1" s="1"/>
  <c r="AB446" i="1"/>
  <c r="AH446" i="1" s="1"/>
  <c r="AB585" i="1"/>
  <c r="AH585" i="1" s="1"/>
  <c r="AB174" i="1"/>
  <c r="AH174" i="1" s="1"/>
  <c r="AB142" i="1"/>
  <c r="AH142" i="1" s="1"/>
  <c r="AB516" i="1"/>
  <c r="AH516" i="1" s="1"/>
  <c r="AB265" i="1"/>
  <c r="AH265" i="1" s="1"/>
  <c r="AB353" i="1"/>
  <c r="AH353" i="1" s="1"/>
  <c r="AB234" i="1"/>
  <c r="AH234" i="1" s="1"/>
  <c r="AB607" i="1"/>
  <c r="AH607" i="1" s="1"/>
  <c r="AB343" i="1"/>
  <c r="AH343" i="1" s="1"/>
  <c r="AB41" i="1"/>
  <c r="AH41" i="1" s="1"/>
  <c r="AB441" i="1"/>
  <c r="AH441" i="1" s="1"/>
  <c r="AB110" i="1"/>
  <c r="AH110" i="1" s="1"/>
  <c r="AB515" i="1"/>
  <c r="AH515" i="1" s="1"/>
  <c r="AB352" i="1"/>
  <c r="AH352" i="1" s="1"/>
  <c r="AB5" i="1"/>
  <c r="AH5" i="1" s="1"/>
  <c r="AB562" i="1"/>
  <c r="AH562" i="1" s="1"/>
  <c r="AB59" i="1"/>
  <c r="AH59" i="1" s="1"/>
  <c r="AB320" i="1"/>
  <c r="AH320" i="1" s="1"/>
  <c r="AB8" i="1"/>
  <c r="AH8" i="1" s="1"/>
  <c r="AB565" i="1"/>
  <c r="AH565" i="1" s="1"/>
  <c r="AB366" i="1"/>
  <c r="AH366" i="1" s="1"/>
  <c r="AB471" i="1"/>
  <c r="AH471" i="1" s="1"/>
  <c r="AB24" i="1"/>
  <c r="AH24" i="1" s="1"/>
  <c r="AB230" i="1"/>
  <c r="AH230" i="1" s="1"/>
  <c r="AB396" i="1"/>
  <c r="AH396" i="1" s="1"/>
  <c r="AB495" i="1"/>
  <c r="AH495" i="1" s="1"/>
  <c r="AB491" i="1"/>
  <c r="AH491" i="1" s="1"/>
  <c r="AB489" i="1"/>
  <c r="AH489" i="1" s="1"/>
  <c r="AB175" i="1"/>
  <c r="AH175" i="1" s="1"/>
  <c r="AB444" i="1"/>
  <c r="AH444" i="1" s="1"/>
  <c r="AB181" i="1"/>
  <c r="AH181" i="1" s="1"/>
  <c r="AB512" i="1"/>
  <c r="AH512" i="1" s="1"/>
  <c r="AB6" i="1"/>
  <c r="AH6" i="1" s="1"/>
  <c r="AB55" i="1"/>
  <c r="AH55" i="1" s="1"/>
  <c r="AB144" i="1"/>
  <c r="AH144" i="1" s="1"/>
  <c r="AB505" i="1"/>
  <c r="AH505" i="1" s="1"/>
  <c r="AB326" i="1"/>
  <c r="AH326" i="1" s="1"/>
  <c r="AB10" i="1"/>
  <c r="AH10" i="1" s="1"/>
  <c r="AB50" i="1"/>
  <c r="AH50" i="1" s="1"/>
  <c r="AB105" i="1"/>
  <c r="AH105" i="1" s="1"/>
  <c r="AB386" i="1"/>
  <c r="AH386" i="1" s="1"/>
  <c r="AB95" i="1"/>
  <c r="AH95" i="1" s="1"/>
  <c r="AB191" i="1"/>
  <c r="AH191" i="1" s="1"/>
  <c r="AB216" i="1"/>
  <c r="AH216" i="1" s="1"/>
  <c r="AB285" i="1"/>
  <c r="AH285" i="1" s="1"/>
  <c r="AB349" i="1"/>
  <c r="AH349" i="1" s="1"/>
  <c r="Z46" i="1"/>
  <c r="AB412" i="1"/>
  <c r="AH412" i="1" s="1"/>
  <c r="AB188" i="1"/>
  <c r="AH188" i="1" s="1"/>
  <c r="AB496" i="1"/>
  <c r="AH496" i="1" s="1"/>
  <c r="AB162" i="1"/>
  <c r="AH162" i="1" s="1"/>
  <c r="AB341" i="1"/>
  <c r="AH341" i="1" s="1"/>
  <c r="AB119" i="1"/>
  <c r="AH119" i="1" s="1"/>
  <c r="AB426" i="1"/>
  <c r="AH426" i="1" s="1"/>
  <c r="AB425" i="1"/>
  <c r="AH425" i="1" s="1"/>
  <c r="AB22" i="1"/>
  <c r="AH22" i="1" s="1"/>
  <c r="AB372" i="1"/>
  <c r="AH372" i="1" s="1"/>
  <c r="AB169" i="1"/>
  <c r="AH169" i="1" s="1"/>
  <c r="AB155" i="1"/>
  <c r="AH155" i="1" s="1"/>
  <c r="AB469" i="1"/>
  <c r="AH469" i="1" s="1"/>
  <c r="AB399" i="1"/>
  <c r="AH399" i="1" s="1"/>
  <c r="AB312" i="1"/>
  <c r="AH312" i="1" s="1"/>
  <c r="AB305" i="1"/>
  <c r="AH305" i="1" s="1"/>
  <c r="AB21" i="1"/>
  <c r="AH21" i="1" s="1"/>
  <c r="AB290" i="1"/>
  <c r="AH290" i="1" s="1"/>
  <c r="AB199" i="1"/>
  <c r="AH199" i="1" s="1"/>
  <c r="AB180" i="1"/>
  <c r="AH180" i="1" s="1"/>
  <c r="AB65" i="1"/>
  <c r="AH65" i="1" s="1"/>
  <c r="AB344" i="1"/>
  <c r="AH344" i="1" s="1"/>
  <c r="AB371" i="1"/>
  <c r="AH371" i="1" s="1"/>
  <c r="AB197" i="1"/>
  <c r="AH197" i="1" s="1"/>
  <c r="AB506" i="1"/>
  <c r="AH506" i="1" s="1"/>
  <c r="Z237" i="1"/>
  <c r="AB146" i="1"/>
  <c r="AH146" i="1" s="1"/>
  <c r="AB470" i="1"/>
  <c r="AH470" i="1" s="1"/>
  <c r="AB102" i="1"/>
  <c r="AH102" i="1" s="1"/>
  <c r="AB459" i="1"/>
  <c r="AH459" i="1" s="1"/>
  <c r="AB497" i="1"/>
  <c r="AH497" i="1" s="1"/>
  <c r="AB270" i="1"/>
  <c r="AH270" i="1" s="1"/>
  <c r="AB566" i="1"/>
  <c r="AH566" i="1" s="1"/>
  <c r="AB284" i="1"/>
  <c r="AH284" i="1" s="1"/>
  <c r="AB194" i="1"/>
  <c r="AH194" i="1" s="1"/>
  <c r="AB432" i="1"/>
  <c r="AH432" i="1" s="1"/>
  <c r="AB333" i="1"/>
  <c r="AH333" i="1" s="1"/>
  <c r="AB49" i="1"/>
  <c r="AH49" i="1" s="1"/>
  <c r="AB154" i="1"/>
  <c r="AH154" i="1" s="1"/>
  <c r="AB309" i="1"/>
  <c r="AH309" i="1" s="1"/>
  <c r="AB104" i="1"/>
  <c r="AH104" i="1" s="1"/>
  <c r="AB302" i="1"/>
  <c r="AH302" i="1" s="1"/>
  <c r="AB552" i="1"/>
  <c r="AH552" i="1" s="1"/>
  <c r="AB42" i="1"/>
  <c r="AH42" i="1" s="1"/>
  <c r="AB170" i="1"/>
  <c r="AH170" i="1" s="1"/>
  <c r="AB87" i="1"/>
  <c r="AH87" i="1" s="1"/>
  <c r="AB215" i="1"/>
  <c r="AH215" i="1" s="1"/>
  <c r="AB229" i="1"/>
  <c r="AH229" i="1" s="1"/>
  <c r="Y237" i="1"/>
  <c r="Z137" i="1"/>
  <c r="Z349" i="1"/>
  <c r="AB63" i="1"/>
  <c r="AH63" i="1" s="1"/>
  <c r="AB90" i="1"/>
  <c r="AH90" i="1" s="1"/>
  <c r="AB481" i="1"/>
  <c r="AH481" i="1" s="1"/>
  <c r="AB271" i="1"/>
  <c r="AH271" i="1" s="1"/>
  <c r="AB477" i="1"/>
  <c r="AH477" i="1" s="1"/>
  <c r="AB568" i="1"/>
  <c r="AH568" i="1" s="1"/>
  <c r="AB151" i="1"/>
  <c r="AH151" i="1" s="1"/>
  <c r="AB360" i="1"/>
  <c r="AH360" i="1" s="1"/>
  <c r="AB269" i="1"/>
  <c r="AH269" i="1" s="1"/>
  <c r="AB370" i="1"/>
  <c r="AH370" i="1" s="1"/>
  <c r="AB434" i="1"/>
  <c r="AH434" i="1" s="1"/>
  <c r="AB393" i="1"/>
  <c r="AH393" i="1" s="1"/>
  <c r="AB281" i="1"/>
  <c r="AH281" i="1" s="1"/>
  <c r="AB72" i="1"/>
  <c r="AH72" i="1" s="1"/>
  <c r="AB99" i="1"/>
  <c r="AH99" i="1" s="1"/>
  <c r="AB322" i="1"/>
  <c r="AH322" i="1" s="1"/>
  <c r="AB103" i="1"/>
  <c r="AH103" i="1" s="1"/>
  <c r="AB122" i="1"/>
  <c r="AH122" i="1" s="1"/>
  <c r="AB277" i="1"/>
  <c r="AH277" i="1" s="1"/>
  <c r="AB504" i="1"/>
  <c r="AH504" i="1" s="1"/>
  <c r="AB291" i="1"/>
  <c r="AH291" i="1" s="1"/>
  <c r="AB328" i="1"/>
  <c r="AH328" i="1" s="1"/>
  <c r="AB384" i="1"/>
  <c r="AH384" i="1" s="1"/>
  <c r="AB609" i="1"/>
  <c r="AH609" i="1" s="1"/>
  <c r="AB293" i="1"/>
  <c r="AH293" i="1" s="1"/>
  <c r="AB243" i="1"/>
  <c r="AH243" i="1" s="1"/>
  <c r="AB57" i="1"/>
  <c r="AH57" i="1" s="1"/>
  <c r="AB476" i="1"/>
  <c r="AH476" i="1" s="1"/>
  <c r="AB407" i="1"/>
  <c r="AH407" i="1" s="1"/>
  <c r="AB484" i="1"/>
  <c r="AH484" i="1" s="1"/>
  <c r="Y137" i="1"/>
  <c r="Y349" i="1"/>
  <c r="AB591" i="1"/>
  <c r="AH591" i="1" s="1"/>
  <c r="AB387" i="1"/>
  <c r="AH387" i="1" s="1"/>
  <c r="AB43" i="1"/>
  <c r="AH43" i="1" s="1"/>
  <c r="AB478" i="1"/>
  <c r="AH478" i="1" s="1"/>
  <c r="AB428" i="1"/>
  <c r="AH428" i="1" s="1"/>
  <c r="AB300" i="1"/>
  <c r="AH300" i="1" s="1"/>
  <c r="AB167" i="1"/>
  <c r="AH167" i="1" s="1"/>
  <c r="AB18" i="1"/>
  <c r="AH18" i="1" s="1"/>
  <c r="AB241" i="1"/>
  <c r="AH241" i="1" s="1"/>
  <c r="AB64" i="1"/>
  <c r="AH64" i="1" s="1"/>
  <c r="AB298" i="1"/>
  <c r="AH298" i="1" s="1"/>
  <c r="AB40" i="1"/>
  <c r="AH40" i="1" s="1"/>
  <c r="AB132" i="1"/>
  <c r="AH132" i="1" s="1"/>
  <c r="AB423" i="1"/>
  <c r="AH423" i="1" s="1"/>
  <c r="AB81" i="1"/>
  <c r="AH81" i="1" s="1"/>
  <c r="AB83" i="1"/>
  <c r="AH83" i="1" s="1"/>
  <c r="AB323" i="1"/>
  <c r="AH323" i="1" s="1"/>
  <c r="AB586" i="1"/>
  <c r="AH586" i="1" s="1"/>
  <c r="AB260" i="1"/>
  <c r="AH260" i="1" s="1"/>
  <c r="AB373" i="1"/>
  <c r="AH373" i="1" s="1"/>
  <c r="AB252" i="1"/>
  <c r="AH252" i="1" s="1"/>
  <c r="AB596" i="1"/>
  <c r="AH596" i="1" s="1"/>
  <c r="AB499" i="1"/>
  <c r="AH499" i="1" s="1"/>
  <c r="AB542" i="1"/>
  <c r="AH542" i="1" s="1"/>
  <c r="AB608" i="1"/>
  <c r="AH608" i="1" s="1"/>
  <c r="AB578" i="1"/>
  <c r="AH578" i="1" s="1"/>
  <c r="AB406" i="1"/>
  <c r="AH406" i="1" s="1"/>
  <c r="AB171" i="1"/>
  <c r="AH171" i="1" s="1"/>
  <c r="AB117" i="1"/>
  <c r="AH117" i="1" s="1"/>
  <c r="AB391" i="1"/>
  <c r="AH391" i="1" s="1"/>
  <c r="AB390" i="1"/>
  <c r="AH390" i="1" s="1"/>
  <c r="Z482" i="1"/>
  <c r="AB231" i="1"/>
  <c r="AH231" i="1" s="1"/>
  <c r="AB374" i="1"/>
  <c r="AH374" i="1" s="1"/>
  <c r="AB525" i="1"/>
  <c r="AH525" i="1" s="1"/>
  <c r="AB34" i="1"/>
  <c r="AH34" i="1" s="1"/>
  <c r="AB200" i="1"/>
  <c r="AH200" i="1" s="1"/>
  <c r="AB127" i="1"/>
  <c r="AH127" i="1" s="1"/>
  <c r="AB292" i="1"/>
  <c r="AH292" i="1" s="1"/>
  <c r="AB173" i="1"/>
  <c r="AH173" i="1" s="1"/>
  <c r="AB242" i="1"/>
  <c r="AH242" i="1" s="1"/>
  <c r="AB612" i="1"/>
  <c r="AH612" i="1" s="1"/>
  <c r="AB447" i="1"/>
  <c r="AH447" i="1" s="1"/>
  <c r="AB498" i="1"/>
  <c r="AH498" i="1" s="1"/>
  <c r="AB357" i="1"/>
  <c r="AH357" i="1" s="1"/>
  <c r="AB605" i="1"/>
  <c r="AH605" i="1" s="1"/>
  <c r="AB9" i="1"/>
  <c r="AH9" i="1" s="1"/>
  <c r="AB332" i="1"/>
  <c r="AH332" i="1" s="1"/>
  <c r="AB438" i="1"/>
  <c r="AH438" i="1" s="1"/>
  <c r="AB354" i="1"/>
  <c r="AH354" i="1" s="1"/>
  <c r="AB561" i="1"/>
  <c r="AH561" i="1" s="1"/>
  <c r="AB625" i="1"/>
  <c r="AH625" i="1" s="1"/>
  <c r="AB571" i="1"/>
  <c r="AH571" i="1" s="1"/>
  <c r="AB488" i="1"/>
  <c r="AH488" i="1" s="1"/>
  <c r="AB36" i="1"/>
  <c r="AH36" i="1" s="1"/>
  <c r="AB611" i="1"/>
  <c r="AH611" i="1" s="1"/>
  <c r="AB389" i="1"/>
  <c r="AH389" i="1" s="1"/>
  <c r="AB211" i="1"/>
  <c r="AH211" i="1" s="1"/>
  <c r="AB179" i="1"/>
  <c r="AH179" i="1" s="1"/>
  <c r="Z576" i="1"/>
  <c r="Z617" i="1"/>
  <c r="AB600" i="1"/>
  <c r="AH600" i="1" s="1"/>
  <c r="AB314" i="1"/>
  <c r="AH314" i="1" s="1"/>
  <c r="AB203" i="1"/>
  <c r="AH203" i="1" s="1"/>
  <c r="AB416" i="1"/>
  <c r="AH416" i="1" s="1"/>
  <c r="AB100" i="1"/>
  <c r="AH100" i="1" s="1"/>
  <c r="AB262" i="1"/>
  <c r="AH262" i="1" s="1"/>
  <c r="AB121" i="1"/>
  <c r="AH121" i="1" s="1"/>
  <c r="AB437" i="1"/>
  <c r="AH437" i="1" s="1"/>
  <c r="AB239" i="1"/>
  <c r="AH239" i="1" s="1"/>
  <c r="AB363" i="1"/>
  <c r="AH363" i="1" s="1"/>
  <c r="AB402" i="1"/>
  <c r="AH402" i="1" s="1"/>
  <c r="AB548" i="1"/>
  <c r="AH548" i="1" s="1"/>
  <c r="AB603" i="1"/>
  <c r="AH603" i="1" s="1"/>
  <c r="AB592" i="1"/>
  <c r="AH592" i="1" s="1"/>
  <c r="AB107" i="1"/>
  <c r="AH107" i="1" s="1"/>
  <c r="AB359" i="1"/>
  <c r="AH359" i="1" s="1"/>
  <c r="AB439" i="1"/>
  <c r="AH439" i="1" s="1"/>
  <c r="AB250" i="1"/>
  <c r="AH250" i="1" s="1"/>
  <c r="AB178" i="1"/>
  <c r="AH178" i="1" s="1"/>
  <c r="AB66" i="1"/>
  <c r="AH66" i="1" s="1"/>
  <c r="AB580" i="1"/>
  <c r="AH580" i="1" s="1"/>
  <c r="AB615" i="1"/>
  <c r="AH615" i="1" s="1"/>
  <c r="AB17" i="1"/>
  <c r="AH17" i="1" s="1"/>
  <c r="AB276" i="1"/>
  <c r="AH276" i="1" s="1"/>
  <c r="AB455" i="1"/>
  <c r="AH455" i="1" s="1"/>
  <c r="AB560" i="1"/>
  <c r="AH560" i="1" s="1"/>
  <c r="AB145" i="1"/>
  <c r="AH145" i="1" s="1"/>
  <c r="AB355" i="1"/>
  <c r="AH355" i="1" s="1"/>
  <c r="AB308" i="1"/>
  <c r="AH308" i="1" s="1"/>
  <c r="Z45" i="1"/>
  <c r="Y576" i="1"/>
  <c r="AB35" i="1"/>
  <c r="AH35" i="1" s="1"/>
  <c r="AB613" i="1"/>
  <c r="AH613" i="1" s="1"/>
  <c r="AB593" i="1"/>
  <c r="AH593" i="1" s="1"/>
  <c r="AB336" i="1"/>
  <c r="AH336" i="1" s="1"/>
  <c r="AB417" i="1"/>
  <c r="AH417" i="1" s="1"/>
  <c r="AB480" i="1"/>
  <c r="AH480" i="1" s="1"/>
  <c r="AB273" i="1"/>
  <c r="AH273" i="1" s="1"/>
  <c r="AB30" i="1"/>
  <c r="AH30" i="1" s="1"/>
  <c r="AB125" i="1"/>
  <c r="AH125" i="1" s="1"/>
  <c r="AB541" i="1"/>
  <c r="AH541" i="1" s="1"/>
  <c r="AB367" i="1"/>
  <c r="AH367" i="1" s="1"/>
  <c r="AB383" i="1"/>
  <c r="AH383" i="1" s="1"/>
  <c r="AB166" i="1"/>
  <c r="AH166" i="1" s="1"/>
  <c r="AB435" i="1"/>
  <c r="AH435" i="1" s="1"/>
  <c r="AB418" i="1"/>
  <c r="AH418" i="1" s="1"/>
  <c r="AB31" i="1"/>
  <c r="AH31" i="1" s="1"/>
  <c r="AB48" i="1"/>
  <c r="AH48" i="1" s="1"/>
  <c r="AB451" i="1"/>
  <c r="AH451" i="1" s="1"/>
  <c r="AB106" i="1"/>
  <c r="AH106" i="1" s="1"/>
  <c r="AB208" i="1"/>
  <c r="AH208" i="1" s="1"/>
  <c r="AB70" i="1"/>
  <c r="AH70" i="1" s="1"/>
  <c r="AB288" i="1"/>
  <c r="AH288" i="1" s="1"/>
  <c r="AB629" i="1"/>
  <c r="AH629" i="1" s="1"/>
  <c r="AB47" i="1"/>
  <c r="AH47" i="1" s="1"/>
  <c r="AB443" i="1"/>
  <c r="AH443" i="1" s="1"/>
  <c r="AB465" i="1"/>
  <c r="AH465" i="1" s="1"/>
  <c r="AB403" i="1"/>
  <c r="AH403" i="1" s="1"/>
  <c r="AB573" i="1"/>
  <c r="AH573" i="1" s="1"/>
  <c r="AB62" i="1"/>
  <c r="AH62" i="1" s="1"/>
  <c r="Y45" i="1"/>
  <c r="Z538" i="1"/>
  <c r="AB550" i="1"/>
  <c r="AH550" i="1" s="1"/>
  <c r="AB514" i="1"/>
  <c r="AH514" i="1" s="1"/>
  <c r="AB51" i="1"/>
  <c r="AH51" i="1" s="1"/>
  <c r="AB310" i="1"/>
  <c r="AH310" i="1" s="1"/>
  <c r="AB307" i="1"/>
  <c r="AH307" i="1" s="1"/>
  <c r="AB376" i="1"/>
  <c r="AH376" i="1" s="1"/>
  <c r="AB526" i="1"/>
  <c r="AH526" i="1" s="1"/>
  <c r="AB141" i="1"/>
  <c r="AH141" i="1" s="1"/>
  <c r="AB210" i="1"/>
  <c r="AH210" i="1" s="1"/>
  <c r="AB129" i="1"/>
  <c r="AH129" i="1" s="1"/>
  <c r="AB89" i="1"/>
  <c r="AH89" i="1" s="1"/>
  <c r="AB409" i="1"/>
  <c r="AH409" i="1" s="1"/>
  <c r="AB111" i="1"/>
  <c r="AH111" i="1" s="1"/>
  <c r="AB3" i="1"/>
  <c r="AH3" i="1" s="1"/>
  <c r="AB136" i="1"/>
  <c r="AH136" i="1" s="1"/>
  <c r="AB563" i="1"/>
  <c r="AH563" i="1" s="1"/>
  <c r="AB161" i="1"/>
  <c r="AH161" i="1" s="1"/>
  <c r="AB546" i="1"/>
  <c r="AH546" i="1" s="1"/>
  <c r="AB201" i="1"/>
  <c r="AH201" i="1" s="1"/>
  <c r="AB342" i="1"/>
  <c r="AH342" i="1" s="1"/>
  <c r="AB547" i="1"/>
  <c r="AH547" i="1" s="1"/>
  <c r="AB554" i="1"/>
  <c r="AH554" i="1" s="1"/>
  <c r="AB67" i="1"/>
  <c r="AH67" i="1" s="1"/>
  <c r="AB483" i="1"/>
  <c r="AH483" i="1" s="1"/>
  <c r="AB537" i="1"/>
  <c r="AH537" i="1" s="1"/>
  <c r="Y538" i="1"/>
  <c r="AB532" i="1"/>
  <c r="AH532" i="1" s="1"/>
  <c r="AB321" i="1"/>
  <c r="AH321" i="1" s="1"/>
  <c r="AB570" i="1"/>
  <c r="AH570" i="1" s="1"/>
  <c r="AB38" i="1"/>
  <c r="AH38" i="1" s="1"/>
  <c r="AB429" i="1"/>
  <c r="AH429" i="1" s="1"/>
  <c r="AB527" i="1"/>
  <c r="AH527" i="1" s="1"/>
  <c r="AB232" i="1"/>
  <c r="AH232" i="1" s="1"/>
  <c r="AB123" i="1"/>
  <c r="AH123" i="1" s="1"/>
  <c r="AB33" i="1"/>
  <c r="AH33" i="1" s="1"/>
  <c r="AB91" i="1"/>
  <c r="AH91" i="1" s="1"/>
  <c r="AB306" i="1"/>
  <c r="AH306" i="1" s="1"/>
  <c r="AB606" i="1"/>
  <c r="AH606" i="1" s="1"/>
  <c r="AB551" i="1"/>
  <c r="AH551" i="1" s="1"/>
  <c r="AB23" i="1"/>
  <c r="AH23" i="1" s="1"/>
  <c r="AB88" i="1"/>
  <c r="AH88" i="1" s="1"/>
  <c r="AB187" i="1"/>
  <c r="AH187" i="1" s="1"/>
  <c r="AB473" i="1"/>
  <c r="AH473" i="1" s="1"/>
  <c r="AB627" i="1"/>
  <c r="AH627" i="1" s="1"/>
  <c r="AB540" i="1"/>
  <c r="AH540" i="1" s="1"/>
  <c r="AB182" i="1"/>
  <c r="AH182" i="1" s="1"/>
  <c r="AB569" i="1"/>
  <c r="AH569" i="1" s="1"/>
  <c r="AB318" i="1"/>
  <c r="AH318" i="1" s="1"/>
  <c r="AB405" i="1"/>
  <c r="AH405" i="1" s="1"/>
  <c r="AB235" i="1"/>
  <c r="AH235" i="1" s="1"/>
  <c r="AB29" i="1"/>
  <c r="AH29" i="1" s="1"/>
  <c r="AB245" i="1"/>
  <c r="AH245" i="1" s="1"/>
  <c r="AB19" i="1"/>
  <c r="AH19" i="1" s="1"/>
  <c r="AB464" i="1"/>
  <c r="AH464" i="1" s="1"/>
  <c r="AB507" i="1"/>
  <c r="AH507" i="1" s="1"/>
  <c r="AB108" i="1"/>
  <c r="AH108" i="1" s="1"/>
  <c r="AB316" i="1"/>
  <c r="AH316" i="1" s="1"/>
  <c r="AB601" i="1"/>
  <c r="AH601" i="1" s="1"/>
  <c r="AB80" i="1"/>
  <c r="AH80" i="1" s="1"/>
  <c r="AB264" i="1"/>
  <c r="AH264" i="1" s="1"/>
  <c r="AB337" i="1"/>
  <c r="AH337" i="1" s="1"/>
  <c r="Y78" i="1"/>
  <c r="AB410" i="1"/>
  <c r="AH410" i="1" s="1"/>
  <c r="AB135" i="1"/>
  <c r="AH135" i="1" s="1"/>
  <c r="AB324" i="1"/>
  <c r="AH324" i="1" s="1"/>
  <c r="AB448" i="1"/>
  <c r="AH448" i="1" s="1"/>
  <c r="AB71" i="1"/>
  <c r="AH71" i="1" s="1"/>
  <c r="AB261" i="1"/>
  <c r="AH261" i="1" s="1"/>
  <c r="AB7" i="1"/>
  <c r="AH7" i="1" s="1"/>
  <c r="AB278" i="1"/>
  <c r="AH278" i="1" s="1"/>
  <c r="AB94" i="1"/>
  <c r="AH94" i="1" s="1"/>
  <c r="AB204" i="1"/>
  <c r="AH204" i="1" s="1"/>
  <c r="AB279" i="1"/>
  <c r="AH279" i="1" s="1"/>
  <c r="AB82" i="1"/>
  <c r="AH82" i="1" s="1"/>
  <c r="AB517" i="1"/>
  <c r="AH517" i="1" s="1"/>
  <c r="AB236" i="1"/>
  <c r="AH236" i="1" s="1"/>
  <c r="AB76" i="1"/>
  <c r="AH76" i="1" s="1"/>
  <c r="AB427" i="1"/>
  <c r="AH427" i="1" s="1"/>
  <c r="AB53" i="1"/>
  <c r="AH53" i="1" s="1"/>
  <c r="AB590" i="1"/>
  <c r="AH590" i="1" s="1"/>
  <c r="AB595" i="1"/>
  <c r="AH595" i="1" s="1"/>
  <c r="AB304" i="1"/>
  <c r="AH304" i="1" s="1"/>
  <c r="AB544" i="1"/>
  <c r="AH544" i="1" s="1"/>
  <c r="AB220" i="1"/>
  <c r="AH220" i="1" s="1"/>
  <c r="AB152" i="1"/>
  <c r="AH152" i="1" s="1"/>
  <c r="AB286" i="1"/>
  <c r="AH286" i="1" s="1"/>
  <c r="AB13" i="1"/>
  <c r="AH13" i="1" s="1"/>
  <c r="AB25" i="1"/>
  <c r="AH25" i="1" s="1"/>
  <c r="AB56" i="1"/>
  <c r="AH56" i="1" s="1"/>
  <c r="AB157" i="1"/>
  <c r="AH157" i="1" s="1"/>
  <c r="AB60" i="1"/>
  <c r="AH60" i="1" s="1"/>
  <c r="AB378" i="1"/>
  <c r="AH378" i="1" s="1"/>
  <c r="AB348" i="1"/>
  <c r="AH348" i="1" s="1"/>
  <c r="AB192" i="1"/>
  <c r="AH192" i="1" s="1"/>
  <c r="AB246" i="1"/>
  <c r="AH246" i="1" s="1"/>
  <c r="AB217" i="1"/>
  <c r="AH217" i="1" s="1"/>
  <c r="AB206" i="1"/>
  <c r="AH206" i="1" s="1"/>
  <c r="AB401" i="1"/>
  <c r="AH401" i="1" s="1"/>
  <c r="AB249" i="1"/>
  <c r="AH249" i="1" s="1"/>
  <c r="AB535" i="1"/>
  <c r="AH535" i="1" s="1"/>
  <c r="AB84" i="1"/>
  <c r="AH84" i="1" s="1"/>
  <c r="AB226" i="1"/>
  <c r="AH226" i="1" s="1"/>
  <c r="AB594" i="1"/>
  <c r="AH594" i="1" s="1"/>
  <c r="AB414" i="1"/>
  <c r="AH414" i="1" s="1"/>
  <c r="AB346" i="1"/>
  <c r="AH346" i="1" s="1"/>
  <c r="AB330" i="1"/>
  <c r="AH330" i="1" s="1"/>
  <c r="AB149" i="1"/>
  <c r="AH149" i="1" s="1"/>
  <c r="AB347" i="1"/>
  <c r="AH347" i="1" s="1"/>
  <c r="AB222" i="1"/>
  <c r="AH222" i="1" s="1"/>
  <c r="AB282" i="1"/>
  <c r="AH282" i="1" s="1"/>
  <c r="AB159" i="1"/>
  <c r="AH159" i="1" s="1"/>
  <c r="AB450" i="1"/>
  <c r="AH450" i="1" s="1"/>
  <c r="AB219" i="1"/>
  <c r="AH219" i="1" s="1"/>
  <c r="AB287" i="1"/>
  <c r="AH287" i="1" s="1"/>
  <c r="AB430" i="1"/>
  <c r="AH430" i="1" s="1"/>
  <c r="AB623" i="1"/>
  <c r="AH623" i="1" s="1"/>
  <c r="AB377" i="1"/>
  <c r="AH377" i="1" s="1"/>
  <c r="AB581" i="1"/>
  <c r="AH581" i="1" s="1"/>
  <c r="AB415" i="1"/>
  <c r="AH415" i="1" s="1"/>
  <c r="AB27" i="1"/>
  <c r="AH27" i="1" s="1"/>
  <c r="AB340" i="1"/>
  <c r="AH340" i="1" s="1"/>
  <c r="AB133" i="1"/>
  <c r="AH133" i="1" s="1"/>
  <c r="AB115" i="1"/>
  <c r="AH115" i="1" s="1"/>
  <c r="AB193" i="1"/>
  <c r="AH193" i="1" s="1"/>
  <c r="AB176" i="1"/>
  <c r="AH176" i="1" s="1"/>
  <c r="AB392" i="1"/>
  <c r="AH392" i="1" s="1"/>
  <c r="AB452" i="1"/>
  <c r="AH452" i="1" s="1"/>
  <c r="AB521" i="1"/>
  <c r="AH521" i="1" s="1"/>
  <c r="AB624" i="1"/>
  <c r="AH624" i="1" s="1"/>
  <c r="AB224" i="1"/>
  <c r="AH224" i="1" s="1"/>
  <c r="AB223" i="1"/>
  <c r="AH223" i="1" s="1"/>
  <c r="AB189" i="1"/>
  <c r="AH189" i="1" s="1"/>
  <c r="AB251" i="1"/>
  <c r="AH251" i="1" s="1"/>
  <c r="AB419" i="1"/>
  <c r="AH419" i="1" s="1"/>
  <c r="AB449" i="1"/>
  <c r="AH449" i="1" s="1"/>
  <c r="AB113" i="1"/>
  <c r="AH113" i="1" s="1"/>
  <c r="AB274" i="1"/>
  <c r="AH274" i="1" s="1"/>
  <c r="AB283" i="1"/>
  <c r="AH283" i="1" s="1"/>
  <c r="AB362" i="1"/>
  <c r="AH362" i="1" s="1"/>
  <c r="AB147" i="1"/>
  <c r="AH147" i="1" s="1"/>
  <c r="AB28" i="1"/>
  <c r="AH28" i="1" s="1"/>
  <c r="AB530" i="1"/>
  <c r="AH530" i="1" s="1"/>
  <c r="AB572" i="1"/>
  <c r="AH572" i="1" s="1"/>
  <c r="AB421" i="1"/>
  <c r="AH421" i="1" s="1"/>
  <c r="AB11" i="1"/>
  <c r="AH11" i="1" s="1"/>
  <c r="AB490" i="1"/>
  <c r="AH490" i="1" s="1"/>
  <c r="AB114" i="1"/>
  <c r="AH114" i="1" s="1"/>
  <c r="AB78" i="1"/>
  <c r="AH78" i="1" s="1"/>
  <c r="AB109" i="1"/>
  <c r="AH109" i="1" s="1"/>
  <c r="Y308" i="1"/>
  <c r="AB131" i="1"/>
  <c r="AH131" i="1" s="1"/>
  <c r="AB404" i="1"/>
  <c r="AH404" i="1" s="1"/>
  <c r="AB486" i="1"/>
  <c r="AH486" i="1" s="1"/>
  <c r="AB2" i="1"/>
  <c r="AH2" i="1" s="1"/>
  <c r="AB622" i="1"/>
  <c r="AH622" i="1" s="1"/>
  <c r="AB339" i="1"/>
  <c r="AH339" i="1" s="1"/>
  <c r="AB150" i="1"/>
  <c r="AH150" i="1" s="1"/>
  <c r="AB130" i="1"/>
  <c r="AH130" i="1" s="1"/>
  <c r="AB296" i="1"/>
  <c r="AH296" i="1" s="1"/>
  <c r="AB553" i="1"/>
  <c r="AH553" i="1" s="1"/>
  <c r="AB510" i="1"/>
  <c r="AH510" i="1" s="1"/>
  <c r="AB143" i="1"/>
  <c r="AH143" i="1" s="1"/>
  <c r="AB280" i="1"/>
  <c r="AH280" i="1" s="1"/>
  <c r="AB272" i="1"/>
  <c r="AH272" i="1" s="1"/>
  <c r="Z369" i="1"/>
  <c r="AB165" i="1"/>
  <c r="AH165" i="1" s="1"/>
  <c r="AB61" i="1"/>
  <c r="AH61" i="1" s="1"/>
  <c r="AB445" i="1"/>
  <c r="AH445" i="1" s="1"/>
  <c r="Z268" i="1"/>
  <c r="Y46" i="1"/>
  <c r="Z85" i="1"/>
  <c r="Y335" i="1"/>
  <c r="Z599" i="1"/>
  <c r="Y85" i="1"/>
  <c r="Z456" i="1"/>
  <c r="Z627" i="1"/>
  <c r="Z335" i="1"/>
  <c r="Z365" i="1"/>
  <c r="Z574" i="1"/>
  <c r="Z117" i="1"/>
  <c r="Y365" i="1"/>
  <c r="Y574" i="1"/>
  <c r="Y117" i="1"/>
  <c r="Z433" i="1"/>
  <c r="Z340" i="1"/>
  <c r="Z484" i="1"/>
  <c r="Y268" i="1"/>
  <c r="Y433" i="1"/>
  <c r="Z454" i="1"/>
  <c r="Y340" i="1"/>
  <c r="Y484" i="1"/>
  <c r="Y454" i="1"/>
  <c r="Z509" i="1"/>
  <c r="Y369" i="1"/>
  <c r="Z213" i="1"/>
  <c r="Z355" i="1"/>
  <c r="Y509" i="1"/>
  <c r="Z247" i="1"/>
  <c r="Z390" i="1"/>
  <c r="Y213" i="1"/>
  <c r="Y355" i="1"/>
  <c r="Z407" i="1"/>
  <c r="Y247" i="1"/>
  <c r="Y390" i="1"/>
  <c r="Y407" i="1"/>
  <c r="Z356" i="1"/>
  <c r="Z453" i="1"/>
  <c r="Y482" i="1"/>
  <c r="Z474" i="1"/>
  <c r="Y356" i="1"/>
  <c r="Z368" i="1"/>
  <c r="Y453" i="1"/>
  <c r="Z472" i="1"/>
  <c r="Y474" i="1"/>
  <c r="Z218" i="1"/>
  <c r="Y368" i="1"/>
  <c r="Z476" i="1"/>
  <c r="Y472" i="1"/>
  <c r="Z391" i="1"/>
  <c r="Y218" i="1"/>
  <c r="Z153" i="1"/>
  <c r="Y617" i="1"/>
  <c r="Z420" i="1"/>
  <c r="Z466" i="1"/>
  <c r="Y391" i="1"/>
  <c r="Z233" i="1"/>
  <c r="Z324" i="1"/>
  <c r="Y468" i="1"/>
  <c r="Z468" i="1"/>
  <c r="Z510" i="1"/>
  <c r="Y560" i="1"/>
  <c r="Y578" i="1"/>
  <c r="Y600" i="1"/>
  <c r="Z600" i="1"/>
  <c r="Z358" i="1"/>
  <c r="Y580" i="1"/>
  <c r="Z580" i="1"/>
  <c r="Y284" i="1"/>
  <c r="Y561" i="1"/>
  <c r="Y324" i="1"/>
  <c r="Y361" i="1"/>
  <c r="Y479" i="1"/>
  <c r="Z76" i="1"/>
  <c r="Y536" i="1"/>
  <c r="Y537" i="1"/>
  <c r="Z511" i="1"/>
  <c r="Z536" i="1"/>
  <c r="Z537" i="1"/>
  <c r="Y342" i="1"/>
  <c r="Z342" i="1"/>
  <c r="Z490" i="1"/>
  <c r="Y76" i="1"/>
  <c r="Z306" i="1"/>
  <c r="Y245" i="1"/>
  <c r="Z378" i="1"/>
  <c r="Z384" i="1"/>
  <c r="Y378" i="1"/>
  <c r="Y384" i="1"/>
  <c r="Y540" i="1"/>
  <c r="Z416" i="1"/>
  <c r="Y622" i="1"/>
  <c r="Y358" i="1"/>
  <c r="Y416" i="1"/>
  <c r="Z471" i="1"/>
  <c r="Y431" i="1"/>
  <c r="Y447" i="1"/>
  <c r="Z431" i="1"/>
  <c r="Y471" i="1"/>
  <c r="Z596" i="1"/>
  <c r="Z447" i="1"/>
  <c r="Y262" i="1"/>
  <c r="Z357" i="1"/>
  <c r="Y554" i="1"/>
  <c r="Z489" i="1"/>
  <c r="Z269" i="1"/>
  <c r="Z560" i="1"/>
  <c r="Z245" i="1"/>
  <c r="Y59" i="1"/>
  <c r="Z57" i="1"/>
  <c r="Y481" i="1"/>
  <c r="Z608" i="1"/>
  <c r="Z611" i="1"/>
  <c r="Y550" i="1"/>
  <c r="Z540" i="1"/>
  <c r="Z563" i="1"/>
  <c r="Y143" i="1"/>
  <c r="Y583" i="1"/>
  <c r="Z362" i="1"/>
  <c r="Z624" i="1"/>
  <c r="Y271" i="1"/>
  <c r="Z400" i="1"/>
  <c r="Y444" i="1"/>
  <c r="Y281" i="1"/>
  <c r="Z241" i="1"/>
  <c r="Z412" i="1"/>
  <c r="Y302" i="1"/>
  <c r="Z262" i="1"/>
  <c r="Y339" i="1"/>
  <c r="Y357" i="1"/>
  <c r="Z302" i="1"/>
  <c r="Z395" i="1"/>
  <c r="Z429" i="1"/>
  <c r="Y374" i="1"/>
  <c r="Y343" i="1"/>
  <c r="Y246" i="1"/>
  <c r="Z417" i="1"/>
  <c r="Z379" i="1"/>
  <c r="Z201" i="1"/>
  <c r="Y362" i="1"/>
  <c r="Y269" i="1"/>
  <c r="Y379" i="1"/>
  <c r="Z432" i="1"/>
  <c r="Z82" i="1"/>
  <c r="Y60" i="1"/>
  <c r="Z285" i="1"/>
  <c r="Y82" i="1"/>
  <c r="Z307" i="1"/>
  <c r="Z448" i="1"/>
  <c r="Z180" i="1"/>
  <c r="Y103" i="1"/>
  <c r="Y285" i="1"/>
  <c r="Y121" i="1"/>
  <c r="Z325" i="1"/>
  <c r="Z121" i="1"/>
  <c r="Z60" i="1"/>
  <c r="Z142" i="1"/>
  <c r="Y159" i="1"/>
  <c r="Z103" i="1"/>
  <c r="Z246" i="1"/>
  <c r="Z223" i="1"/>
  <c r="Z159" i="1"/>
  <c r="Y325" i="1"/>
  <c r="Z398" i="1"/>
  <c r="Z271" i="1"/>
  <c r="Z346" i="1"/>
  <c r="Z450" i="1"/>
  <c r="Y144" i="1"/>
  <c r="Y450" i="1"/>
  <c r="Z26" i="1"/>
  <c r="Y162" i="1"/>
  <c r="Z226" i="1"/>
  <c r="Y400" i="1"/>
  <c r="Y287" i="1"/>
  <c r="Z62" i="1"/>
  <c r="Y6" i="1"/>
  <c r="Y182" i="1"/>
  <c r="Y382" i="1"/>
  <c r="Y309" i="1"/>
  <c r="Z105" i="1"/>
  <c r="Z287" i="1"/>
  <c r="Y26" i="1"/>
  <c r="Y203" i="1"/>
  <c r="Z123" i="1"/>
  <c r="Z382" i="1"/>
  <c r="Z144" i="1"/>
  <c r="Z162" i="1"/>
  <c r="Y62" i="1"/>
  <c r="Y327" i="1"/>
  <c r="Y419" i="1"/>
  <c r="Z182" i="1"/>
  <c r="Z419" i="1"/>
  <c r="Z203" i="1"/>
  <c r="Z327" i="1"/>
  <c r="Z330" i="1"/>
  <c r="Z469" i="1"/>
  <c r="Z33" i="1"/>
  <c r="Z215" i="1"/>
  <c r="Y572" i="1"/>
  <c r="Z572" i="1"/>
  <c r="Z71" i="1"/>
  <c r="Y316" i="1"/>
  <c r="Z52" i="1"/>
  <c r="Z550" i="1"/>
  <c r="Z592" i="1"/>
  <c r="Z505" i="1"/>
  <c r="Y483" i="1"/>
  <c r="Z406" i="1"/>
  <c r="Z113" i="1"/>
  <c r="Z132" i="1"/>
  <c r="Y529" i="1"/>
  <c r="Z171" i="1"/>
  <c r="Z183" i="1"/>
  <c r="Z425" i="1"/>
  <c r="Y406" i="1"/>
  <c r="Z353" i="1"/>
  <c r="Z439" i="1"/>
  <c r="Z296" i="1"/>
  <c r="Y277" i="1"/>
  <c r="Y353" i="1"/>
  <c r="Y334" i="1"/>
  <c r="Y425" i="1"/>
  <c r="Z370" i="1"/>
  <c r="Y52" i="1"/>
  <c r="Z277" i="1"/>
  <c r="Z316" i="1"/>
  <c r="Y215" i="1"/>
  <c r="Y235" i="1"/>
  <c r="Z486" i="1"/>
  <c r="Y534" i="1"/>
  <c r="Y595" i="1"/>
  <c r="Z595" i="1"/>
  <c r="Y21" i="1"/>
  <c r="Z99" i="1"/>
  <c r="Y38" i="1"/>
  <c r="Y615" i="1"/>
  <c r="Z534" i="1"/>
  <c r="Y553" i="1"/>
  <c r="Y57" i="1"/>
  <c r="Y176" i="1"/>
  <c r="Z553" i="1"/>
  <c r="Z21" i="1"/>
  <c r="Y197" i="1"/>
  <c r="Y486" i="1"/>
  <c r="Y575" i="1"/>
  <c r="Z38" i="1"/>
  <c r="Z575" i="1"/>
  <c r="Z2" i="1"/>
  <c r="Z385" i="1"/>
  <c r="Z606" i="1"/>
  <c r="Z435" i="1"/>
  <c r="Y629" i="1"/>
  <c r="Z544" i="1"/>
  <c r="Z311" i="1"/>
  <c r="Z366" i="1"/>
  <c r="Z250" i="1"/>
  <c r="Z452" i="1"/>
  <c r="Z109" i="1"/>
  <c r="Y145" i="1"/>
  <c r="Y510" i="1"/>
  <c r="Z7" i="1"/>
  <c r="Z106" i="1"/>
  <c r="Z541" i="1"/>
  <c r="Z602" i="1"/>
  <c r="Y167" i="1"/>
  <c r="Y585" i="1"/>
  <c r="Y535" i="1"/>
  <c r="Z328" i="1"/>
  <c r="Z477" i="1"/>
  <c r="Y124" i="1"/>
  <c r="Z554" i="1"/>
  <c r="Z565" i="1"/>
  <c r="Z145" i="1"/>
  <c r="Z488" i="1"/>
  <c r="Z625" i="1"/>
  <c r="Z401" i="1"/>
  <c r="Z63" i="1"/>
  <c r="Y10" i="1"/>
  <c r="Y7" i="1"/>
  <c r="Z495" i="1"/>
  <c r="Z28" i="1"/>
  <c r="Y204" i="1"/>
  <c r="Y488" i="1"/>
  <c r="Z86" i="1"/>
  <c r="Z204" i="1"/>
  <c r="Z122" i="1"/>
  <c r="Z202" i="1"/>
  <c r="Y5" i="1"/>
  <c r="Y193" i="1"/>
  <c r="Y363" i="1"/>
  <c r="Z5" i="1"/>
  <c r="Z61" i="1"/>
  <c r="Z127" i="1"/>
  <c r="Z380" i="1"/>
  <c r="Z449" i="1"/>
  <c r="Y61" i="1"/>
  <c r="Z208" i="1"/>
  <c r="Y63" i="1"/>
  <c r="Y202" i="1"/>
  <c r="Y270" i="1"/>
  <c r="Y326" i="1"/>
  <c r="Z65" i="1"/>
  <c r="Z286" i="1"/>
  <c r="Z147" i="1"/>
  <c r="Z344" i="1"/>
  <c r="Z386" i="1"/>
  <c r="Z473" i="1"/>
  <c r="Y380" i="1"/>
  <c r="Z161" i="1"/>
  <c r="Y161" i="1"/>
  <c r="Z15" i="1"/>
  <c r="Z88" i="1"/>
  <c r="Z229" i="1"/>
  <c r="Z515" i="1"/>
  <c r="Z399" i="1"/>
  <c r="Z164" i="1"/>
  <c r="Z418" i="1"/>
  <c r="Y88" i="1"/>
  <c r="Y164" i="1"/>
  <c r="Y399" i="1"/>
  <c r="Z124" i="1"/>
  <c r="Z166" i="1"/>
  <c r="Z193" i="1"/>
  <c r="Y224" i="1"/>
  <c r="Y286" i="1"/>
  <c r="Y344" i="1"/>
  <c r="Z143" i="1"/>
  <c r="Z84" i="1"/>
  <c r="Z104" i="1"/>
  <c r="Y410" i="1"/>
  <c r="Y449" i="1"/>
  <c r="Y581" i="1"/>
  <c r="Z224" i="1"/>
  <c r="Z29" i="1"/>
  <c r="Y48" i="1"/>
  <c r="Y104" i="1"/>
  <c r="Z181" i="1"/>
  <c r="Z326" i="1"/>
  <c r="Z188" i="1"/>
  <c r="Y83" i="1"/>
  <c r="Y473" i="1"/>
  <c r="Y92" i="1"/>
  <c r="Z24" i="1"/>
  <c r="Y42" i="1"/>
  <c r="Z3" i="1"/>
  <c r="Y3" i="1"/>
  <c r="Y257" i="1"/>
  <c r="Z235" i="1"/>
  <c r="Z403" i="1"/>
  <c r="Y109" i="1"/>
  <c r="Y274" i="1"/>
  <c r="Y149" i="1"/>
  <c r="Z189" i="1"/>
  <c r="Z312" i="1"/>
  <c r="Y367" i="1"/>
  <c r="Z149" i="1"/>
  <c r="Y66" i="1"/>
  <c r="Y421" i="1"/>
  <c r="Z129" i="1"/>
  <c r="Z274" i="1"/>
  <c r="Y331" i="1"/>
  <c r="Z421" i="1"/>
  <c r="Y30" i="1"/>
  <c r="Y232" i="1"/>
  <c r="Z66" i="1"/>
  <c r="Z10" i="1"/>
  <c r="Z367" i="1"/>
  <c r="Y189" i="1"/>
  <c r="Y291" i="1"/>
  <c r="Z210" i="1"/>
  <c r="Z89" i="1"/>
  <c r="Y300" i="1"/>
  <c r="Y437" i="1"/>
  <c r="Y464" i="1"/>
  <c r="Y49" i="1"/>
  <c r="Z331" i="1"/>
  <c r="Z156" i="1"/>
  <c r="Y366" i="1"/>
  <c r="Z92" i="1"/>
  <c r="Y330" i="1"/>
  <c r="Y495" i="1"/>
  <c r="Y347" i="1"/>
  <c r="Z108" i="1"/>
  <c r="Z402" i="1"/>
  <c r="Y290" i="1"/>
  <c r="Y348" i="1"/>
  <c r="Y152" i="1"/>
  <c r="Z290" i="1"/>
  <c r="Y108" i="1"/>
  <c r="Z187" i="1"/>
  <c r="Z583" i="1"/>
  <c r="Y65" i="1"/>
  <c r="Y166" i="1"/>
  <c r="Z348" i="1"/>
  <c r="Z48" i="1"/>
  <c r="Y514" i="1"/>
  <c r="Y515" i="1"/>
  <c r="Z492" i="1"/>
  <c r="Z605" i="1"/>
  <c r="Y492" i="1"/>
  <c r="Z9" i="1"/>
  <c r="Z273" i="1"/>
  <c r="Y47" i="1"/>
  <c r="Y521" i="1"/>
  <c r="Y568" i="1"/>
  <c r="Z498" i="1"/>
  <c r="Z521" i="1"/>
  <c r="Y544" i="1"/>
  <c r="Z629" i="1"/>
  <c r="Y212" i="1"/>
  <c r="Z212" i="1"/>
  <c r="Z479" i="1"/>
  <c r="Z392" i="1"/>
  <c r="Z75" i="1"/>
  <c r="Y56" i="1"/>
  <c r="Z567" i="1"/>
  <c r="Z543" i="1"/>
  <c r="Z91" i="1"/>
  <c r="Z27" i="1"/>
  <c r="Z87" i="1"/>
  <c r="Z249" i="1"/>
  <c r="Z383" i="1"/>
  <c r="Y8" i="1"/>
  <c r="Y165" i="1"/>
  <c r="Y389" i="1"/>
  <c r="Z288" i="1"/>
  <c r="Y623" i="1"/>
  <c r="Z434" i="1"/>
  <c r="Y125" i="1"/>
  <c r="Y249" i="1"/>
  <c r="Z347" i="1"/>
  <c r="Z47" i="1"/>
  <c r="Z146" i="1"/>
  <c r="Z601" i="1"/>
  <c r="Y288" i="1"/>
  <c r="Y434" i="1"/>
  <c r="Y401" i="1"/>
  <c r="Y252" i="1"/>
  <c r="Y328" i="1"/>
  <c r="Y87" i="1"/>
  <c r="Z206" i="1"/>
  <c r="Z272" i="1"/>
  <c r="Y562" i="1"/>
  <c r="Y512" i="1"/>
  <c r="Y131" i="1"/>
  <c r="Y206" i="1"/>
  <c r="Z310" i="1"/>
  <c r="Y27" i="1"/>
  <c r="Z165" i="1"/>
  <c r="Z512" i="1"/>
  <c r="Z451" i="1"/>
  <c r="Y64" i="1"/>
  <c r="Y146" i="1"/>
  <c r="Y187" i="1"/>
  <c r="Z623" i="1"/>
  <c r="Y107" i="1"/>
  <c r="Z562" i="1"/>
  <c r="Z581" i="1"/>
  <c r="Y230" i="1"/>
  <c r="Z491" i="1"/>
  <c r="Z179" i="1"/>
  <c r="Y70" i="1"/>
  <c r="Y383" i="1"/>
  <c r="Z321" i="1"/>
  <c r="Z192" i="1"/>
  <c r="Z517" i="1"/>
  <c r="Y151" i="1"/>
  <c r="Y455" i="1"/>
  <c r="Z352" i="1"/>
  <c r="Y111" i="1"/>
  <c r="Y293" i="1"/>
  <c r="Y497" i="1"/>
  <c r="Z455" i="1"/>
  <c r="Z151" i="1"/>
  <c r="Y13" i="1"/>
  <c r="Y51" i="1"/>
  <c r="Y333" i="1"/>
  <c r="Y605" i="1"/>
  <c r="Z131" i="1"/>
  <c r="Z333" i="1"/>
  <c r="Y192" i="1"/>
  <c r="Y314" i="1"/>
  <c r="Y423" i="1"/>
  <c r="Z276" i="1"/>
  <c r="Z11" i="1"/>
  <c r="Z293" i="1"/>
  <c r="Y405" i="1"/>
  <c r="Z13" i="1"/>
  <c r="Y234" i="1"/>
  <c r="Z314" i="1"/>
  <c r="Z111" i="1"/>
  <c r="Z587" i="1"/>
  <c r="Y587" i="1"/>
  <c r="Z170" i="1"/>
  <c r="Z211" i="1"/>
  <c r="Z626" i="1"/>
  <c r="Y91" i="1"/>
  <c r="Z438" i="1"/>
  <c r="Z70" i="1"/>
  <c r="Y543" i="1"/>
  <c r="Z51" i="1"/>
  <c r="Z497" i="1"/>
  <c r="Y32" i="1"/>
  <c r="Y516" i="1"/>
  <c r="Y586" i="1"/>
  <c r="Y251" i="1"/>
  <c r="Y566" i="1"/>
  <c r="Y603" i="1"/>
  <c r="Z322" i="1"/>
  <c r="Z323" i="1"/>
  <c r="Z465" i="1"/>
  <c r="Y304" i="1"/>
  <c r="Z506" i="1"/>
  <c r="Z507" i="1"/>
  <c r="Z265" i="1"/>
  <c r="Y141" i="1"/>
  <c r="Y414" i="1"/>
  <c r="Y415" i="1"/>
  <c r="Y90" i="1"/>
  <c r="Z220" i="1"/>
  <c r="Z141" i="1"/>
  <c r="Y81" i="1"/>
  <c r="Y220" i="1"/>
  <c r="Z219" i="1"/>
  <c r="Y359" i="1"/>
  <c r="Y360" i="1"/>
  <c r="Y485" i="1"/>
  <c r="Z178" i="1"/>
  <c r="Z282" i="1"/>
  <c r="Z341" i="1"/>
  <c r="Z377" i="1"/>
  <c r="Z445" i="1"/>
  <c r="Z59" i="1"/>
  <c r="Y23" i="1"/>
  <c r="Y376" i="1"/>
  <c r="Z593" i="1"/>
  <c r="Z283" i="1"/>
  <c r="Z446" i="1"/>
  <c r="Z573" i="1"/>
  <c r="Z359" i="1"/>
  <c r="Y80" i="1"/>
  <c r="Y136" i="1"/>
  <c r="Y217" i="1"/>
  <c r="Y377" i="1"/>
  <c r="Y591" i="1"/>
  <c r="Y593" i="1"/>
  <c r="Y430" i="1"/>
  <c r="Z36" i="1"/>
  <c r="Z217" i="1"/>
  <c r="Z264" i="1"/>
  <c r="Z320" i="1"/>
  <c r="Z504" i="1"/>
  <c r="Z95" i="1"/>
  <c r="Y140" i="1"/>
  <c r="Y219" i="1"/>
  <c r="Y571" i="1"/>
  <c r="Y594" i="1"/>
  <c r="Z41" i="1"/>
  <c r="Z81" i="1"/>
  <c r="Z116" i="1"/>
  <c r="Y199" i="1"/>
  <c r="Y459" i="1"/>
  <c r="Y305" i="1"/>
  <c r="Z118" i="1"/>
  <c r="Z196" i="1"/>
  <c r="Z360" i="1"/>
  <c r="Z551" i="1"/>
  <c r="Z552" i="1"/>
  <c r="Z415" i="1"/>
  <c r="Y116" i="1"/>
  <c r="Y175" i="1"/>
  <c r="Y200" i="1"/>
  <c r="Y282" i="1"/>
  <c r="Y337" i="1"/>
  <c r="Y551" i="1"/>
  <c r="Z548" i="1"/>
  <c r="Z612" i="1"/>
  <c r="Z80" i="1"/>
  <c r="Z119" i="1"/>
  <c r="Z459" i="1"/>
  <c r="Z102" i="1"/>
  <c r="Y118" i="1"/>
  <c r="Y261" i="1"/>
  <c r="Y283" i="1"/>
  <c r="Y443" i="1"/>
  <c r="Y552" i="1"/>
  <c r="Y612" i="1"/>
  <c r="Y196" i="1"/>
  <c r="Z485" i="1"/>
  <c r="Z591" i="1"/>
  <c r="Y119" i="1"/>
  <c r="Y177" i="1"/>
  <c r="Y470" i="1"/>
  <c r="Y527" i="1"/>
  <c r="Y158" i="1"/>
  <c r="Z397" i="1"/>
  <c r="Z19" i="1"/>
  <c r="Z200" i="1"/>
  <c r="Z300" i="1"/>
  <c r="Z393" i="1"/>
  <c r="Y40" i="1"/>
  <c r="Y264" i="1"/>
  <c r="Y341" i="1"/>
  <c r="Y22" i="1"/>
  <c r="Z155" i="1"/>
  <c r="Y280" i="1"/>
  <c r="Y573" i="1"/>
  <c r="Z83" i="1"/>
  <c r="Z239" i="1"/>
  <c r="Z396" i="1"/>
  <c r="Y41" i="1"/>
  <c r="Y155" i="1"/>
  <c r="Y393" i="1"/>
  <c r="Y446" i="1"/>
  <c r="Y530" i="1"/>
  <c r="Z609" i="1"/>
  <c r="Z157" i="1"/>
  <c r="Z261" i="1"/>
  <c r="Z443" i="1"/>
  <c r="Y100" i="1"/>
  <c r="Y157" i="1"/>
  <c r="Y239" i="1"/>
  <c r="Y320" i="1"/>
  <c r="Y396" i="1"/>
  <c r="Y504" i="1"/>
  <c r="Y532" i="1"/>
  <c r="Z613" i="1"/>
  <c r="Z22" i="1"/>
  <c r="Z428" i="1"/>
  <c r="Z373" i="1"/>
  <c r="Z23" i="1"/>
  <c r="Z100" i="1"/>
  <c r="Z242" i="1"/>
  <c r="Y19" i="1"/>
  <c r="Y322" i="1"/>
  <c r="Y613" i="1"/>
  <c r="Z40" i="1"/>
  <c r="Z243" i="1"/>
  <c r="Z280" i="1"/>
  <c r="Z337" i="1"/>
  <c r="Z410" i="1"/>
  <c r="Z458" i="1"/>
  <c r="Z547" i="1"/>
  <c r="Y133" i="1"/>
  <c r="Y608" i="1"/>
  <c r="Y590" i="1"/>
  <c r="Y35" i="1"/>
  <c r="Y318" i="1"/>
  <c r="Y570" i="1"/>
  <c r="Z18" i="1"/>
  <c r="Z115" i="1"/>
  <c r="Z154" i="1"/>
  <c r="Y442" i="1"/>
  <c r="Z55" i="1"/>
  <c r="Z216" i="1"/>
  <c r="Z260" i="1"/>
  <c r="Z372" i="1"/>
  <c r="Z409" i="1"/>
  <c r="Z526" i="1"/>
  <c r="Y216" i="1"/>
  <c r="Y392" i="1"/>
  <c r="Y547" i="1"/>
  <c r="Y115" i="1"/>
  <c r="Y526" i="1"/>
  <c r="Z318" i="1"/>
  <c r="Z570" i="1"/>
  <c r="Y94" i="1"/>
  <c r="Y298" i="1"/>
  <c r="Z94" i="1"/>
  <c r="Y174" i="1"/>
  <c r="Z279" i="1"/>
  <c r="Y409" i="1"/>
  <c r="W2" i="1"/>
  <c r="X2" i="1" s="1"/>
  <c r="Z305" i="1"/>
  <c r="Z93" i="1"/>
  <c r="Y93" i="1"/>
  <c r="Y457" i="1"/>
  <c r="Y569" i="1"/>
  <c r="Z457" i="1"/>
  <c r="Z72" i="1"/>
  <c r="Z34" i="1"/>
  <c r="Z43" i="1"/>
  <c r="Y156" i="1"/>
  <c r="Y589" i="1"/>
  <c r="Z354" i="1"/>
  <c r="Z603" i="1"/>
  <c r="Z222" i="1"/>
  <c r="Z278" i="1"/>
  <c r="Z525" i="1"/>
  <c r="Z292" i="1"/>
  <c r="Z566" i="1"/>
  <c r="Y31" i="1"/>
  <c r="Y53" i="1"/>
  <c r="Y496" i="1"/>
  <c r="Z17" i="1"/>
  <c r="Z191" i="1"/>
  <c r="Z251" i="1"/>
  <c r="Z422" i="1"/>
  <c r="Y169" i="1"/>
  <c r="Y387" i="1"/>
  <c r="Y525" i="1"/>
  <c r="Y259" i="1"/>
  <c r="Z426" i="1"/>
  <c r="Z586" i="1"/>
  <c r="Z607" i="1"/>
  <c r="Y11" i="1"/>
  <c r="Y191" i="1"/>
  <c r="Y211" i="1"/>
  <c r="Y350" i="1"/>
  <c r="Y43" i="1"/>
  <c r="Z169" i="1"/>
  <c r="Z194" i="1"/>
  <c r="Z332" i="1"/>
  <c r="Z387" i="1"/>
  <c r="Y34" i="1"/>
  <c r="Y236" i="1"/>
  <c r="Y478" i="1"/>
  <c r="Y499" i="1"/>
  <c r="Z50" i="1"/>
  <c r="Z135" i="1"/>
  <c r="Y150" i="1"/>
  <c r="Z259" i="1"/>
  <c r="Z404" i="1"/>
  <c r="Y231" i="1"/>
  <c r="Z110" i="1"/>
  <c r="Z569" i="1"/>
  <c r="Z589" i="1"/>
  <c r="Z67" i="1"/>
  <c r="Y17" i="1"/>
  <c r="Y173" i="1"/>
  <c r="Y194" i="1"/>
  <c r="Y222" i="1"/>
  <c r="Y332" i="1"/>
  <c r="Y354" i="1"/>
  <c r="Y371" i="1"/>
  <c r="Z546" i="1"/>
  <c r="Y404" i="1"/>
  <c r="Z53" i="1"/>
  <c r="Z173" i="1"/>
  <c r="Z313" i="1"/>
  <c r="Z499" i="1"/>
  <c r="Y480" i="1"/>
  <c r="Y546" i="1"/>
  <c r="Y130" i="1"/>
  <c r="Z25" i="1"/>
  <c r="Z231" i="1"/>
  <c r="Z114" i="1"/>
  <c r="Z317" i="1"/>
  <c r="Y313" i="1"/>
  <c r="Y25" i="1"/>
  <c r="Y503" i="1"/>
  <c r="Y135" i="1"/>
  <c r="Z31" i="1"/>
  <c r="Z236" i="1"/>
  <c r="Y279" i="1"/>
  <c r="Z90" i="1"/>
  <c r="Y426" i="1"/>
  <c r="Y72" i="1"/>
  <c r="Z542" i="1"/>
  <c r="Y395" i="1"/>
  <c r="Y321" i="1"/>
  <c r="Y24" i="1"/>
  <c r="Z441" i="1"/>
  <c r="Y427" i="1"/>
  <c r="Y441" i="1"/>
  <c r="Y336" i="1"/>
  <c r="Y548" i="1"/>
  <c r="Z503" i="1"/>
</calcChain>
</file>

<file path=xl/sharedStrings.xml><?xml version="1.0" encoding="utf-8"?>
<sst xmlns="http://schemas.openxmlformats.org/spreadsheetml/2006/main" count="3926" uniqueCount="2914">
  <si>
    <t>SKU</t>
  </si>
  <si>
    <t>Spice Name</t>
  </si>
  <si>
    <t>Spice Name 
Front Display</t>
  </si>
  <si>
    <t>Ingredients</t>
  </si>
  <si>
    <t>2oz/Cruet/
Infuser/Mixer
Net Wt (oz)</t>
  </si>
  <si>
    <t>2oz/Cruet/
Infuser/Mixer
Net Wt (grams)</t>
  </si>
  <si>
    <t>4oz 
Net Wt (oz)</t>
  </si>
  <si>
    <t>4oz 
Net Wt (grams)</t>
  </si>
  <si>
    <t>5oz 
Net Wt (oz)</t>
  </si>
  <si>
    <t>5oz 
Net Wt (grams)</t>
  </si>
  <si>
    <t>8oz 
Net Wt (oz)</t>
  </si>
  <si>
    <t>8oz 
Net Wt (grams)</t>
  </si>
  <si>
    <t>Back Display</t>
  </si>
  <si>
    <t>4oz 
Barcodes</t>
  </si>
  <si>
    <t>5oz 
Barcodes</t>
  </si>
  <si>
    <t>8oz 
Barcodes</t>
  </si>
  <si>
    <t>Cruet 
Barcodes</t>
  </si>
  <si>
    <t>Mixer 
Barcodes</t>
  </si>
  <si>
    <t>16oz 
Barcodes</t>
  </si>
  <si>
    <t>1oz 
Barcodes</t>
  </si>
  <si>
    <t>2022</t>
  </si>
  <si>
    <t>Vendor</t>
  </si>
  <si>
    <t>1oz Net Wt (oz)</t>
  </si>
  <si>
    <t>1oz
Net Wt (grams)</t>
  </si>
  <si>
    <t>16oz Net Wt (oz)</t>
  </si>
  <si>
    <t>16oz Net Wt (grams)</t>
  </si>
  <si>
    <t>2oz 
Barcodes</t>
  </si>
  <si>
    <t>3oz 
Net Wt (oz)</t>
  </si>
  <si>
    <t>3oz 
Net Wt (grams)</t>
  </si>
  <si>
    <t>3oz 
Barcodes</t>
  </si>
  <si>
    <t>10oz 
Net Wt (oz)</t>
  </si>
  <si>
    <t>10oz 
Net Wt (grams)</t>
  </si>
  <si>
    <t>10oz 
Barcodes</t>
  </si>
  <si>
    <t>6oz 
Net Wt (oz)</t>
  </si>
  <si>
    <t>6oz 
Net Wt (grams)</t>
  </si>
  <si>
    <t>6oz 
Barcodes</t>
  </si>
  <si>
    <t>NOTES</t>
  </si>
  <si>
    <t>Ingredients w/o Disclaimer</t>
  </si>
  <si>
    <t>1-SKU</t>
  </si>
  <si>
    <t>1st Spice Placeholder Test</t>
  </si>
  <si>
    <t>1st Spice
Placeholder Test</t>
  </si>
  <si>
    <t>• Chad's Placeholder</t>
  </si>
  <si>
    <t>CAH-006</t>
  </si>
  <si>
    <t>2 Grill Seasonings w/ Chef Apron</t>
  </si>
  <si>
    <t>2 Grill Seasonings
w/ Chef Apron</t>
  </si>
  <si>
    <t>NULL</t>
  </si>
  <si>
    <t>CAH-005</t>
  </si>
  <si>
    <t>2 Pizza Seasonings w/ Chef Hat</t>
  </si>
  <si>
    <t>2 Pizza Seasonings
w/ Chef Hat</t>
  </si>
  <si>
    <t>PP-015</t>
  </si>
  <si>
    <t>6 Pepper Blend</t>
  </si>
  <si>
    <t>6 Pepper Blend Ingredients:
salt, chili pepper, black pepper, white pepper, dehydrated garlic, dehydrated onion, dehydrated red bell pepper, dehydrated green bell pepper, spices
• Packed in a facility and/or equipment that produces products containing peanuts, tree nuts, soybean, milk, dairy, eggs, fish, shellfish, wheat, sesame. •</t>
  </si>
  <si>
    <t>x</t>
  </si>
  <si>
    <t>Pittsburgh Spice Co</t>
  </si>
  <si>
    <t>CNC-114</t>
  </si>
  <si>
    <t>A Magical, Succulent, All Purpose Seasoning!</t>
  </si>
  <si>
    <t>A
Magical, Succulent,
All Purpose Seasoning!</t>
  </si>
  <si>
    <t>A Magical, Succulent, All Purpose Seasoning! Ingredients:
salt, garlic, black pepper, onion, red pepper flakes, rosemary, basil, mediterranean oregano, and parsley
• Packed in a facility and/or equipment that produces products containing peanuts, tree nuts, soybean, milk, dairy, eggs, fish, shellfish, wheat, sesame. •</t>
  </si>
  <si>
    <t>• Client: Gholston
• Original SKU: BD-007 - Tuscan Bread Dip</t>
  </si>
  <si>
    <t>BD-032</t>
  </si>
  <si>
    <t>A Taste of Europe Bread Dip</t>
  </si>
  <si>
    <t>A Taste of Europe
Bread Dip</t>
  </si>
  <si>
    <t>A Taste of Europe Bread Dip Ingredients:
citrus peel, salt, sumac, basil, red pepper
• Packed in a facility and/or equipment that produces products containing peanuts, tree nuts, soybean, milk, dairy, eggs, fish, shellfish, wheat, sesame. •</t>
  </si>
  <si>
    <t>Old Town Spice Shop</t>
  </si>
  <si>
    <t>• Vendor Spice Name:
Citrus Balance Oil Dip </t>
  </si>
  <si>
    <t>SP-028</t>
  </si>
  <si>
    <t>A Taste of Thailand Seasoning</t>
  </si>
  <si>
    <t>A Taste of Thailand
Seasoning</t>
  </si>
  <si>
    <t>A Taste of Thailand Seasoning Ingredients:
dehydrated vegetables (garlic, onion, shallot, green onion) demerara sugar, spices, dehydrated soy sauce (wheat, soybeans, salt, maltodextrin) turmeric, sea salt, citric acid, lime juice powder, (corn syrup solids, lime juice solids, lime oil) sesame oil, lemongrass oil, spice extrative, silicon dioxide
• Packed in a facility and/or equipment that produces products containing peanuts, tree nuts, soybean, milk, dairy, eggs, fish, shellfish, wheat, sesame. •</t>
  </si>
  <si>
    <t>SP-001</t>
  </si>
  <si>
    <t>Adobo Seasoning</t>
  </si>
  <si>
    <t>Adobo Seasoning Ingredients:
salt, dehydrated garlic, dehydrated onion, black pepper, spices
• Packed in a facility and/or equipment that produces products containing peanuts, tree nuts, soybean, milk, dairy, eggs, fish, shellfish, wheat, sesame. •</t>
  </si>
  <si>
    <t>SS-012</t>
  </si>
  <si>
    <t>Alderwood Sea Salt</t>
  </si>
  <si>
    <t>Alderwood
Sea Salt</t>
  </si>
  <si>
    <t>Alderwood Sea Salt Ingredients:
pure sea salt smoked above an alderwood fire
• Packed in a facility and/or equipment that produces products containing peanuts, tree nuts, soybean, milk, dairy, eggs, fish, shellfish, wheat, sesame. •</t>
  </si>
  <si>
    <t>PP-001</t>
  </si>
  <si>
    <t>Aleppo Pepper</t>
  </si>
  <si>
    <t>Aleppo Pepper Ingredients:
crushed aleppo peppers
• Packed in a facility and/or equipment that produces products containing peanuts, tree nuts, soybean, milk, dairy, eggs, fish, shellfish, wheat, sesame. •</t>
  </si>
  <si>
    <t>Olive Nation Spice Co</t>
  </si>
  <si>
    <t>PD-001</t>
  </si>
  <si>
    <t>Alpine Swiss Spinach Dip Mix</t>
  </si>
  <si>
    <t>Alpine Swiss
Spinach Dip Mix</t>
  </si>
  <si>
    <t>Alpine Swiss Spinach Dip Mix Ingredients:
buttermilk solids (whey solids, buttermilk powder, nonfat dry milk), maltodextrin, cane sugar, whole milk, whey, corn starch, dried spinach, sea salt, dried onion, cheese blend (parmesan and romano cheese [part skim milk, cheese culture, salt, enzymes]), swiss cheese flavor (maltodextrin, whey solids, natural swiss cheese flavor, salt), butter powder (butter (cream, salt), dry buttermilk), natural non-gmo dairy cream flavor (arabic gum, natural flavors, anhydrous butter fat, maltodextrin), dried roasted garlic, lactic acid (acidifier), natural butter flavor, natural colors, canola oil
• DIRECTIONS: 8 oz. Sour Cream, 8 oz. Cream Cheese (softened), 1/2 cup Alpine Spinach Dip Mix. Mix together cream cheese and sour cream until smooth. Add Alpine Spinach Dip Mix and stir again. Refrigerate for 30 minutes or more. •
• Packed in a facility and/or equipment that produces products containing peanuts, tree nuts, soybean, milk, dairy, eggs, fish, shellfish, wheat, sesame. •</t>
  </si>
  <si>
    <t>• Vendor Spice Name:
Natural Alpine Spinach Dip Mix</t>
  </si>
  <si>
    <t>LT-012</t>
  </si>
  <si>
    <t>Ambrosia Tea</t>
  </si>
  <si>
    <t>Ambrosia Tea Ingredients:
apricot tea, black current tea, mango tea, rose hips, orange peel, cinnamon chips
• Packed in a facility and/or equipment that produces products containing peanuts, tree nuts, soybean, milk, dairy, eggs, fish, shellfish, wheat, sesame. •</t>
  </si>
  <si>
    <t>BS-007</t>
  </si>
  <si>
    <t>American Brew Beer Seasoning</t>
  </si>
  <si>
    <t>American Brew
Beer Seasoning</t>
  </si>
  <si>
    <t>American Brew Beer Seasoning Ingredients:
beer extract powder (grain, yeast, hops), salt, onion 
• ALLERGY ALERT: contains wheat •
• Packed in a facility and/or equipment that produces products containing peanuts, tree nuts, soybean, milk, dairy, eggs, fish, shellfish, wheat, sesame. •</t>
  </si>
  <si>
    <t>• Vendor Spice Name:
Beer Popcorn Seasoning</t>
  </si>
  <si>
    <t>CH-007</t>
  </si>
  <si>
    <t>American Cheese Powder</t>
  </si>
  <si>
    <t>American
Cheese Powder</t>
  </si>
  <si>
    <t>American Cheese Powder Ingredients:
whey, cheddar cheese (pasteurized milk, cultures, salt &amp; enzymes), salt, butter, buttermilk, sodium phosphate, natural flavors, fd&amp;c yellow #6 and oleoresin turmeric (coloring), and sodium silicoaluminate
• Packed in a facility and/or equipment that produces products containing peanuts, tree nuts, soybean, milk, dairy, eggs, fish, shellfish, wheat, sesame. •</t>
  </si>
  <si>
    <t>SP-054</t>
  </si>
  <si>
    <t>Ancho Chili &amp; Honey Seasoning</t>
  </si>
  <si>
    <t>Ancho Chili
&amp; Honey Seasoning</t>
  </si>
  <si>
    <t>Ancho Chili &amp; Honey Seasoning Ingredients:
honey powder, ancho chili, salt, paprika, garlic, onion, citric acid
• Packed in a facility and/or equipment that produces products containing peanuts, tree nuts, soybean, milk, dairy, eggs, fish, shellfish, wheat, sesame. •</t>
  </si>
  <si>
    <t>• Vendor Spice Name:
Ancho Honey Rub</t>
  </si>
  <si>
    <t>PP-010</t>
  </si>
  <si>
    <t>Ancho Pepper</t>
  </si>
  <si>
    <t>Ancho Pepper Ingredients:
crushed ancho peppers
• Packed in a facility and/or equipment that produces products containing peanuts, tree nuts, soybean, milk, dairy, eggs, fish, shellfish, wheat, sesame. •</t>
  </si>
  <si>
    <t>SP-058</t>
  </si>
  <si>
    <t>And The Heat Goes On Seasoning</t>
  </si>
  <si>
    <t>And The Heat
Goes On Seasoning</t>
  </si>
  <si>
    <t>And The Heat Goes On Seasoning Ingredients:
allspice, salt, garlic, chili powder, cloves, thyme, allspice, pepper, cayenne, cinnamon, onion
• Packed in a facility and/or equipment that produces products containing peanuts, tree nuts, soybean, milk, dairy, eggs, fish, shellfish, wheat, sesame. •</t>
  </si>
  <si>
    <t>• Vendor Spice Name:
Jamacian Jerk Hot</t>
  </si>
  <si>
    <t>GS-001</t>
  </si>
  <si>
    <t>Any Kind of Burger Seasoning</t>
  </si>
  <si>
    <t>Any Kind of Burger
Seasoning</t>
  </si>
  <si>
    <t>Any Kind of Burger Seasoning Ingredients:
salt, maltodextrin, garlic, natural flavors, spices, less than 2% of sunflower oil
• Packed in a facility and/or equipment that produces products containing peanuts, tree nuts, soybean, milk, dairy, eggs, fish, shellfish, wheat, sesame. •</t>
  </si>
  <si>
    <t>• Vendor Spice Name:
Grilled Steak Patty Seasoning</t>
  </si>
  <si>
    <t>SP-024</t>
  </si>
  <si>
    <t>Apple Cider Mix</t>
  </si>
  <si>
    <t>Apple Cider Mix Ingredients:
raw cane sugar, non gmo dextrose, maltodextrin, freeze dried apple powder (apple(ascorbic acid, citric acid, sodium chloride) silicon dioxide) apple powder (Northern Spy apples, rice flour) natural non gmo natural sweet Fuji apple flavor, citric acid, ground cinnamon, gum blend (xanthan gum, cellulose gum) non gmo expeller pressed canola oil, caramel color, natural flavor
• Packed in a facility and/or equipment that produces products containing peanuts, tree nuts, soybean, milk, dairy, eggs, fish, shellfish, wheat, sesame. •</t>
  </si>
  <si>
    <t>SP-002</t>
  </si>
  <si>
    <t>Apple Pie Spice Blend</t>
  </si>
  <si>
    <t>Apple Pie
Spice Blend</t>
  </si>
  <si>
    <t>Apple Pie Spice Blend Ingredients:
cinnamon and other natural spices
• Packed in a facility and/or equipment that produces products containing peanuts, tree nuts, soybean, milk, dairy, eggs, fish, shellfish, wheat, sesame. •</t>
  </si>
  <si>
    <t>CNC-055</t>
  </si>
  <si>
    <t>Applewood Sea Salt</t>
  </si>
  <si>
    <t>Applewood
Sea Salt</t>
  </si>
  <si>
    <t>Applewood Sea Salt Ingredients:
sea salt smoked over applewood fire
• Packed in a facility and/or equipment that produces products containing peanuts, tree nuts, soybean, milk, dairy, eggs, fish, shellfish, wheat, sesame. •</t>
  </si>
  <si>
    <t>• Client: Kitchen Kettle
• Original SKU: SS-011 - Smoked Applewood Sea Salt</t>
  </si>
  <si>
    <t>LT-023</t>
  </si>
  <si>
    <t>Apricot Tea</t>
  </si>
  <si>
    <t>Apricot Tea Ingredients:
black tea, calendula petals, artificial apricot flavoring
• Packed in a facility and/or equipment that produces products containing peanuts, tree nuts, soybean, milk, dairy, eggs, fish, shellfish, wheat, sesame. •</t>
  </si>
  <si>
    <t>Atlantic Spice Co</t>
  </si>
  <si>
    <t>SP-027</t>
  </si>
  <si>
    <t>Asian Dragon Seasoning</t>
  </si>
  <si>
    <t>GS-030</t>
  </si>
  <si>
    <t>Asian Pork Rub</t>
  </si>
  <si>
    <t>Asian
Pork Rub</t>
  </si>
  <si>
    <t>Asian Pork Rub Ingredients:
dehydrated onion, garlic, sea salt, spices, brown sugar, sesame seeds, sugar, sesame oil, natural hickory smoke flavor (maltodextrin, natural smoke flavor, lemongrass oil, spice extratives, silicon dioxide
• Packed in a facility and/or equipment that produces products containing peanuts, tree nuts, soybean, milk, dairy, eggs, fish, shellfish, wheat, sesame. •</t>
  </si>
  <si>
    <t>LT-041</t>
  </si>
  <si>
    <t>Assam Bop Tea</t>
  </si>
  <si>
    <t>Assam
Bop Tea</t>
  </si>
  <si>
    <t>SF-023</t>
  </si>
  <si>
    <t>Atlantic Catch Seafood Seasoning</t>
  </si>
  <si>
    <t>Atlantic Catch Seafood Seasoning Ingredients:
paprika, salt, spices
• Packed in a facility and/or equipment that produces products containing peanuts, tree nuts, soybean, milk, dairy, eggs, fish, shellfish, wheat, sesame. •</t>
  </si>
  <si>
    <t>J.O. Seasonings</t>
  </si>
  <si>
    <t>• Vendor Spice Name:
J.O. #2</t>
  </si>
  <si>
    <t>PS-001</t>
  </si>
  <si>
    <t>Bacon &amp; Cheddar Popcorn Seasoning</t>
  </si>
  <si>
    <t>Bacon &amp; Cheddar
Popcorn Seasoning</t>
  </si>
  <si>
    <t>Bacon &amp; Cheddar Popcorn Seasoning Ingredients:
cheddar cheese powder {cheddar cheese (cultured pasteurized milk, salt, and enzymes), whey, soybean oil with rosemary extract (antioxidant), maltodextrin, salt, blue cheese (cultured pasteurized milk, salt, and enzymes), disodium phosphate, nonfat dry milk, citric acid, artificial color (yellow #6), extractive of turmeric and annatto}, salt, whey, bacon flavor (natural flavors, maltodextrin, bacon fat, natural smoke flavor), hydrolyzed soy protein, msg, onion powder, autolyzed yeast extract, buttermilk, disodium inosinate &amp; guanylate, spice, extractive of paprika, natural flavors including smoke, less than 2% tricalcium phosphate added to prevent caking
• ALLERGY ALERT: contains milk &amp; cheese •
• Packed in a facility and/or equipment that produces products containing peanuts, tree nuts, soybean, milk, dairy, eggs, fish, shellfish, wheat, sesame. •</t>
  </si>
  <si>
    <t>Spice Barn</t>
  </si>
  <si>
    <t>PD-002</t>
  </si>
  <si>
    <t>Bacon &amp; Onion Dip Mix</t>
  </si>
  <si>
    <t>Bacon &amp; Onion
Dip Mix</t>
  </si>
  <si>
    <t>Bacon &amp; Onion Dip Mix ingredients:
imitation bacon bits (soy flour, soybean oil with tbhq added to protect freshness, salt, less than 2 percent of hydrolyzed soy protein, yeast extract, natural smoke flavor, sunflower oil, sugar, dextrose, inactive dried yeast, caramel color, red #3, hydrolyzed vegetable protein (hydrolyzed soy and corn protein, salt), soy lecithin, natural flavor), maltodextrin, dried onion, demerara sugar, salt, sea salt, beef style broth base (salt, autolyzed yeast, dextrose, monosodium glutamate, potato flour, lactose (milk), caramel powder, pure vegetable oil (sunflower seed oil), celery, onion powder, garlic powder, corn starch, spices), monosodium glutamate, dried roasted garlic, caramel color, parsley, natural bacon flavor, natural hickory smoke flavor, canola oil, silicon dioxide (flow agent)
• DIRECTIONS: 8oz sour cream, 3 tbsp dip mix, 2 tbsp honey. Mix well and refrigerate for at least 15 mins. •
• Packed in a facility and/or equipment that produces products containing peanuts, tree nuts, soybean, milk, dairy, eggs, fish, shellfish, wheat, sesame. •</t>
  </si>
  <si>
    <t>Red Hill</t>
  </si>
  <si>
    <t>• Vendor Spice Name:
Bacon Flavored &amp; Onion Dip</t>
  </si>
  <si>
    <t>GS-073</t>
  </si>
  <si>
    <t>Bacon Griller Seasoning</t>
  </si>
  <si>
    <t>Bacon Griller Seasoning Ingredients:
salt, black pepper, dill seed, coriander, red pepper flakes, dehydrated garlic, cocoa powder, extratives of paprika, dill, garlic, black pepper, brown sugar, rendered bacon fat, natural applewood smoke flavor, silicon dioxide (anti caking)
• Packed in a facility and/or equipment that produces products containing peanuts, tree nuts, soybean, milk, dairy, eggs, fish, shellfish, wheat, sesame. •</t>
  </si>
  <si>
    <t>Spicers Mill</t>
  </si>
  <si>
    <t>• Custom Blend</t>
  </si>
  <si>
    <t>SS-001</t>
  </si>
  <si>
    <t>Bacon Salt</t>
  </si>
  <si>
    <t>Bacon Salt Ingredients:
salt, brown sugar, rendered bacon fat, natural applewood smoke flavor, and silicon dioxide added to prevent caking
• Packed in a facility and/or equipment that produces products containing peanuts, tree nuts, soybean, milk, dairy, eggs, fish, shellfish, wheat, sesame. •</t>
  </si>
  <si>
    <t>SP-037</t>
  </si>
  <si>
    <t>Bacon Seasoning</t>
  </si>
  <si>
    <t>Bacon Seasoning Ingredients:
salt, soy based bacon bits (soy flour, soybean oil, salt, hydrolyzed soy protein, yeast extract, natural smoke flavor, sunflower oil, sugar, dextrose, caramel color, fd&amp;c red 3, vegetable protein, soy lecithin) brown sugar, sugar, paprika, garlic, pepper, mustard, onion
• Packed in a facility and/or equipment that produces products containing peanuts, tree nuts, soybean, milk, dairy, eggs, fish, shellfish, wheat, sesame. •</t>
  </si>
  <si>
    <t>PD-010</t>
  </si>
  <si>
    <t>Bacon, Lettuce &amp; Tomato Dip Mix</t>
  </si>
  <si>
    <t>Bacon, Lettuce
&amp; Tomato
Dip Mix</t>
  </si>
  <si>
    <t>Bacon, Lettuce, Tomato Dip Mix Ingredients:
tomato powder (tomato, silicon dioxide [anticaking agent], raw cane sugar, dried onion, sea salt, cane sugar, dried garlic, natural diced sun-dried tomatoes (sun-dried tomato, salt), natural bacon flavor, maltodextrin, organic kale powder, dried spinach, natural hickory smoke flavor, citric acid (acidifier), canola oil, silicon dioxide (flow agent), paprika oleoresin with rosemary extract (color)
• DIRECTIONS: 8oz. Sour Cream, 1/4 cup BLT Dip Mix. Mix together well. Refrigerate for at least 30 minutes. •
• Packed in a facility and/or equipment that produces products containing peanuts, tree nuts, soybean, milk, dairy, eggs, fish, shellfish, wheat, sesame. •</t>
  </si>
  <si>
    <t>• Vendor Spice Name:
Natural BLT Dip Mix</t>
  </si>
  <si>
    <t>SS-029</t>
  </si>
  <si>
    <t>Balsamic Sea Salt</t>
  </si>
  <si>
    <t>Balsamic Sea Salt Ingredients:
sea salt, balsamic vinegar powder (ip maltodextrin, balsamic vinegar)
• Packed in a facility and/or equipment that produces products containing peanuts, tree nuts, soybean, milk, dairy, eggs, fish, shellfish, wheat, sesame. •</t>
  </si>
  <si>
    <t>SF-010</t>
  </si>
  <si>
    <t>Bam-Bam Spicy Shrimp Seasoning</t>
  </si>
  <si>
    <t>Bam-Bam Spicy
Shrimp Seasoning</t>
  </si>
  <si>
    <t>Bam-Bam Spicy Shrimp Seasoning Ingredients:
onion, garlic, pepper, oregano, basil, thyme
• Packed in a facility and/or equipment that produces products containing peanuts, tree nuts, soybean, milk, dairy, eggs, fish, shellfish, wheat, sesame. •</t>
  </si>
  <si>
    <t>A1 Spice World</t>
  </si>
  <si>
    <t>• Vendor Spice Name:
Bam-Bam Seasoning</t>
  </si>
  <si>
    <t>SS-039</t>
  </si>
  <si>
    <t>Bamboo Jade Sea Salt</t>
  </si>
  <si>
    <t>Bamboo Jade
Sea Salt</t>
  </si>
  <si>
    <t>Bamboo Jade Sea Salt Ingredients:
natural sea salt, organic bamboo leaf extract
• Packed in a facility and/or equipment that produces products containing peanuts, tree nuts, soybean, milk, dairy, eggs, fish, shellfish, wheat, sesame. •</t>
  </si>
  <si>
    <t>WS-011</t>
  </si>
  <si>
    <t>Banana Mango Wine Slush</t>
  </si>
  <si>
    <t>Banana Mango
Wine Slush</t>
  </si>
  <si>
    <t>Banana Mango Slush Ingredients:
cane sugar, pineapple juice powder (maltodextrin, pineapple juice, natural flavor)&lt;2% of the following: citric acid, color/flavor powder (natural &amp; artificial banana flavor, yellow #5) mango flavoring (propylene glycol, alcohol, natural &amp; artificial flavor, annatto)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t>
  </si>
  <si>
    <t>Firehouse Pantry</t>
  </si>
  <si>
    <t>GS-002</t>
  </si>
  <si>
    <t>Barbecue Sauce &amp; Seasoning</t>
  </si>
  <si>
    <t>Barbecue Sauce
&amp; Seasoning</t>
  </si>
  <si>
    <t>Barbecue Sauce &amp; Seasoning Ingredients:
salt, dehydrated red &amp; green bell peppers, spices including (paprika, dehydrated onion, dehydrated garlic, chili pepper) citric acid, soybean oil, extractive of paprika (color) &lt;1% silicon dioxide (anti cake)
• ALLERGY ALERT: contains soybean oil •
• Packed in a facility and/or equipment that produces products containing peanuts, tree nuts, soybean, milk, dairy, eggs, fish, shellfish, wheat, sesame. •</t>
  </si>
  <si>
    <t>SP-052</t>
  </si>
  <si>
    <t>Basil Pesto Parmesan Seasoning</t>
  </si>
  <si>
    <t>Basil Pesto
Parmesan Seasoning</t>
  </si>
  <si>
    <t>Basil Pesto Parmesan Seasoning Ingredients:
parmesan cheese ([part-skim milk, cheese culture, salt enzymes], whey, buttermilk solids, sodium phosphate, salt), basil, garlic, salt
• ALLERGY ALERT: contains milk •
• Packed in a facility and/or equipment that produces products containing peanuts, tree nuts, soybean, milk, dairy, eggs, fish, shellfish, wheat, sesame. •</t>
  </si>
  <si>
    <t>• Vendor Spice Name:
Pesto Parmesan Olive Oil Dip</t>
  </si>
  <si>
    <t>SS-051</t>
  </si>
  <si>
    <t>Basil Sea Salt</t>
  </si>
  <si>
    <t>Basil
Sea Salt</t>
  </si>
  <si>
    <t>Basil Sea Salt Ingredients:
sea salt and basil
• Packed in a facility and/or equipment that produces products containing peanuts, tree nuts, soybean, milk, dairy, eggs, fish, shellfish, wheat, sesame. •</t>
  </si>
  <si>
    <t>PS-027</t>
  </si>
  <si>
    <t>BBQ  Bacon Popcorn Seasoning</t>
  </si>
  <si>
    <t>BBQ Bacon
Popcorn Seasoning</t>
  </si>
  <si>
    <t>BBQ Bacon Popcorn Seasoning Ingredients:
sugar, salt, onion powder, torula yeast, tomato powder, natural bacon flavor (bacon fat), spices, natural smoke flavor, garlic powder, disodium inosinate and disodium guanylate, citric acid, extractive of paprika, less than 2% silicon dioxide added to prevent caking
• Packed in a facility and/or equipment that produces products containing peanuts, tree nuts, soybean, milk, dairy, eggs, fish, shellfish, wheat, sesame. •</t>
  </si>
  <si>
    <t>PS-016</t>
  </si>
  <si>
    <t>BBQ  Popcorn Seasoning</t>
  </si>
  <si>
    <t>BBQ
Popcorn Seasoning</t>
  </si>
  <si>
    <t>BBQ Popcorn Seasoning Ingredients:
sugar, salt, onion powder, tortula yeast, tomato powder, natural bacon flavor (bacon fat) spices, natural smoke flavor, garlic powder, disodium inosinate, disodium  guanylate, citric acid, extractive of paprika, &lt;2% silicon dioxide (anti caking)
• Packed in a facility and/or equipment that produces products containing peanuts, tree nuts, soybean, milk, dairy, eggs, fish, shellfish, wheat, sesame. •</t>
  </si>
  <si>
    <t>GS-055</t>
  </si>
  <si>
    <t>Beer Can Chicken</t>
  </si>
  <si>
    <t>Beer Can Chicken Seasoning Ingredients:
chicken seasoning (sea salt, raw cane sugar, dextrose, paprika, onion, annatto, garlic, red pepper, canola oil, natural hickory smoke flavor (w/ salt &amp; sunflower oil) celery, chili powder (chili peppers, spices, salt, garlic, silicon dioxide)natural hickory smoke flavor, black pepper, silicon diozide, paprika extract) chicken broth (sugar, hydrolyzed corn protein, salt, gelatin, maltodextrin, modified food starch, onion, chicken fat, chicken powder, parsley, garlic , oleoresin turmeric, disodium inosinate &amp;glutamate, natural flavor) beer powder (maltodextrin, dried beer (malted barley, corn syrup, hops, yeast) &lt;2% grill flavor (gum arabic, tricalcium phosphate) 
• Packed in a facility and/or equipment that produces products containing peanuts, tree nuts, soybean, milk, dairy, eggs, fish, shellfish, wheat, sesame. •</t>
  </si>
  <si>
    <t>SS-056</t>
  </si>
  <si>
    <t>Beer Sea Salt</t>
  </si>
  <si>
    <t>Beer
Sea Salt</t>
  </si>
  <si>
    <t>CNC-081</t>
  </si>
  <si>
    <t>Bewitching Green Tea</t>
  </si>
  <si>
    <t>Bewitching
Green Tea</t>
  </si>
  <si>
    <t>Bewitching Green Tea Ingredients:
green tea
• Packed in a facility and/or equipment that produces products containing peanuts, tree nuts, soybean, milk, dairy, eggs, fish, shellfish, wheat, sesame. •</t>
  </si>
  <si>
    <t>• Client: Salem Witch Museum
• Original SKU: LT-008 - Panfired Green Tea
• Customer request: The word "panfired" be removed from ingredients.</t>
  </si>
  <si>
    <t>CNC-043</t>
  </si>
  <si>
    <t>Billy Club Rub</t>
  </si>
  <si>
    <t>Billy Club Rub Ingredients:
brown sugar, salt, spices, pecan meal, dehydrated garlic, paprika, onion powder
• ALLERGY ALERT: contains pecans •
• Packed in a facility and/or equipment that produces products containing peanuts, tree nuts, soybean, milk, dairy, eggs, fish, shellfish, wheat, sesame. •</t>
  </si>
  <si>
    <t>• Client: Olive Branch, The
• Original SKU: GS-012 - Blue Ribbon Pecan Rub</t>
  </si>
  <si>
    <t>CNC-013</t>
  </si>
  <si>
    <t>Birmingham Bam Bam Shrimp Seasoning</t>
  </si>
  <si>
    <t>Birmingham Bam Bam
Shrimp Seasoning</t>
  </si>
  <si>
    <t>Birmingham Bam Bam Shrimp Seasoning Ingredients:
onion, garlic, pepper, oregano, basil, thyme
• Packed in a facility and/or equipment that produces products containing peanuts, tree nuts, soybean, milk, dairy, eggs, fish, shellfish, wheat, sesame. •</t>
  </si>
  <si>
    <t>• Client: Mountain Brook
• Original SKU: SF-010 - Bam-Bam Spicy Shrimp Seasoning</t>
  </si>
  <si>
    <t>GS-016</t>
  </si>
  <si>
    <t>Black Angus Steak Seasoning</t>
  </si>
  <si>
    <t>Black Angus
Steak Seasoning</t>
  </si>
  <si>
    <t>Black Angus Steak Seasoning Ingredients:
salt, paprika, garlic, mustard, sugar, spices
• Packed in a facility and/or equipment that produces products containing peanuts, tree nuts, soybean, milk, dairy, eggs, fish, shellfish, wheat, sesame. •</t>
  </si>
  <si>
    <t>• Vendor Spice Name:
Szedges Steak</t>
  </si>
  <si>
    <t>LT-049</t>
  </si>
  <si>
    <t>Black Bourbon Tea</t>
  </si>
  <si>
    <t>Black
Bourbon Tea</t>
  </si>
  <si>
    <t>Black Bourbon Tea Ingredients:
black tea, almond pieces, cocoa, sweet blackberry leaves, and flavoring
• Packed in a facility and/or equipment that produces products containing peanuts, tree nuts, soybean, milk, dairy, eggs, fish, shellfish, wheat, sesame. •</t>
  </si>
  <si>
    <t>PP-021</t>
  </si>
  <si>
    <t>Black Cracked Pepper</t>
  </si>
  <si>
    <t>Black Cracked Pepper Ingredients:
black pepper
• Packed in a facility and/or equipment that produces products containing peanuts, tree nuts, soybean, milk, dairy, eggs, fish, shellfish, wheat, sesame. •</t>
  </si>
  <si>
    <t>Webstaurant</t>
  </si>
  <si>
    <t>LT-040</t>
  </si>
  <si>
    <t>Black Currant Tea</t>
  </si>
  <si>
    <t>Black
Currant Tea</t>
  </si>
  <si>
    <t>Black Currant Tea Ingredients:
black tea, blackberry leaf, artificial flavoring
• Packed in a facility and/or equipment that produces products containing peanuts, tree nuts, soybean, milk, dairy, eggs, fish, shellfish, wheat, sesame. •</t>
  </si>
  <si>
    <t>SS-068</t>
  </si>
  <si>
    <t>Black Garlic Sea Salt</t>
  </si>
  <si>
    <t>Black Garlic
Sea Salt</t>
  </si>
  <si>
    <t>Black Garlic Sea Salt Ingredients:
sea salt, black garlic
• Packed in a facility and/or equipment that produces products containing peanuts, tree nuts, soybean, milk, dairy, eggs, fish, shellfish, wheat, sesame. •</t>
  </si>
  <si>
    <t>SS-015</t>
  </si>
  <si>
    <t>Black Lava Sea Salt</t>
  </si>
  <si>
    <t>Black Lava
Sea Salt</t>
  </si>
  <si>
    <t>Hawaiian Black Lava Sea Salt Ingredients:
salt
• Packed in a facility and/or equipment that produces products containing peanuts, tree nuts, soybean, milk, dairy, eggs, fish, shellfish, wheat, sesame. •</t>
  </si>
  <si>
    <t>PP-011</t>
  </si>
  <si>
    <t>Black Peppercorns</t>
  </si>
  <si>
    <t>Black Peppercorn Ingredients:
black peppercorns
• Packed in a facility and/or equipment that produces products containing peanuts, tree nuts, soybean, milk, dairy, eggs, fish, shellfish, wheat, sesame. •</t>
  </si>
  <si>
    <t>Spices Inc</t>
  </si>
  <si>
    <t>GS-087</t>
  </si>
  <si>
    <t>Black Truffle Grill Dust Seasoning</t>
  </si>
  <si>
    <t>Black Truffle 
Grill Dust Seasoning</t>
  </si>
  <si>
    <t>Black Truffle Grill Dust Seasoning Ingredients:
black truffle salt (salt, truffle flavor (natural and artificial flavors), truffles, canola oil), garlic, onion, black peppercorn, cornstarch, cocoa powder, sugar
• Packed in a facility and/or equipment that produces products containing peanuts, tree nuts, soybean, milk, dairy, eggs, fish, shellfish, wheat, sesame. •</t>
  </si>
  <si>
    <t>• Vendor Spice Name:
Black Truffle Steak Crust</t>
  </si>
  <si>
    <t>SF-019</t>
  </si>
  <si>
    <t>Blackened Seasoning</t>
  </si>
  <si>
    <t>Blackened Seasoning Ingredients:
salt, spices, chili pepper, dehydrated garlic, dehydrated onion, silicon dioxide (anti caking)
• Packed in a facility and/or equipment that produces products containing peanuts, tree nuts, soybean, milk, dairy, eggs, fish, shellfish, wheat, sesame. •</t>
  </si>
  <si>
    <t>Red Goose Spice Co</t>
  </si>
  <si>
    <t>CH-006</t>
  </si>
  <si>
    <t>Bleu Cheese Powder</t>
  </si>
  <si>
    <t>Bleu
Cheese Powder</t>
  </si>
  <si>
    <t>Bleu Cheese Powder Ingredients:
dehydrated blend of blue &amp; cheddar cheeses (pasteurized milk, cheese cultures, salt, enzymes) whey, sodium phosphate salt, lactic acid 
• ALLERGY ALERT: contains dairy •
• Packed in a facility and/or equipment that produces products containing peanuts, tree nuts, soybean, milk, dairy, eggs, fish, shellfish, wheat, sesame. •</t>
  </si>
  <si>
    <t>AL-006</t>
  </si>
  <si>
    <t>Bloodthirsty Mary Infuser</t>
  </si>
  <si>
    <t>Bloodthirsty Mary Infuser Ingredients:
cane sugar, sun dried tomato, peppercorn, de arbol chilis, lemon peel, celery, garlic, horseradish, salt, bay leaf
• DIRECTIONS: Take off lid and add your favorite alcohol - return lid and place in fridge overnight. Strain spices and enjoy your infused alcohol. Drink right out of the mug jar. •
• Packed in a facility and/or equipment that produces products containing peanuts, tree nuts, soybean, milk, dairy, eggs, fish, shellfish, wheat, sesame. •</t>
  </si>
  <si>
    <t>rokz</t>
  </si>
  <si>
    <t>SP-050</t>
  </si>
  <si>
    <t>Bloody Mary Mix</t>
  </si>
  <si>
    <t>Bloody Mary Mix Ingredients:
beef broth mix (salt, autolyzed yeast, dextrose, monosodium glutamate, potato flour, lactose, caramel powder, soybean oil, celery, onion, garlic, corn starch, spices), seasoned salt (salt, sugar, onion, spices, cornstarch, garlic, serrano pepper and extractives of serrano pepper, turmeric, natural flavors, &lt;2% silicon dioxide), spices, Worcestershire powder [corn syrup solids, salt, caramel color, garlic, sugar, spices, soy sauce solids (naturally fermented from wheat &amp; soybeans, salt, maltodextrin, caramel color), palm oil, támarind, natural flavor, sulfiting], &lt;2% smoked serrano pepper
• ALLERGY ALERT: contains milk, wheat &amp; soy •
• DIRECTIONS: Shake together - 1 cup tomato juice, 1 shot of vodka, and 2 tsp bloody mary mix. Pour over ice and serve. Don't forget to garnish absurdly! •
• Packed in a facility and/or equipment that produces products containing peanuts, tree nuts, soybean, milk, dairy, eggs, fish, shellfish, wheat, sesame. •</t>
  </si>
  <si>
    <t>WS-019</t>
  </si>
  <si>
    <t>Blue Raspberry Wine Slush</t>
  </si>
  <si>
    <t>Blue Raspberry
Wine Slush</t>
  </si>
  <si>
    <t>Blue Raspberry Wine Slush Ingredients:
cane sugar, less than 2% of the following: citric acid, color/flavor powder (sugar, blue #1. artificial flavor), flavored oil (propylene glycol, water, artificial flavors, red 40, blue 1)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t>
  </si>
  <si>
    <t>GS-012</t>
  </si>
  <si>
    <t>Blue Ribbon Pecan Rub</t>
  </si>
  <si>
    <t>Blue Ribbon
Pecan Rub</t>
  </si>
  <si>
    <t>Blue Ribbon Pecan Rub Ingredients:
brown sugar, salt, spices, pecan meal, dehydrated garlic, paprika, onion powder
• ALLERGY ALERT: contains pecan •
• Packed in a facility and/or equipment that produces products containing peanuts, tree nuts, soybean, milk, dairy, eggs, fish, shellfish, wheat, sesame. •</t>
  </si>
  <si>
    <t>Big Poppa's Smokers</t>
  </si>
  <si>
    <t>GS-041</t>
  </si>
  <si>
    <t>Blue Ridge Mountain Seasoning</t>
  </si>
  <si>
    <t>Blue Ridge
Mountain Seasoning</t>
  </si>
  <si>
    <t>Blue Ridge Mountain Seasoning Ingredients:
salt, spices (including black pepper, dill seed, coriander, and red pepper), dehydrated garlic, cocoa powder, coffee, soybean oil and extractives of paprika, dill, garlic and black pepper
• Packed in a facility and/or equipment that produces products containing peanuts, tree nuts, soybean, milk, dairy, eggs, fish, shellfish, wheat, sesame. •</t>
  </si>
  <si>
    <t>AL-002</t>
  </si>
  <si>
    <t>Blueberry Fields Infuser</t>
  </si>
  <si>
    <t>Blueberry Fields
Infuser</t>
  </si>
  <si>
    <t>Blueberry Fields Infuser Ingredients:
sugar, blueberries, natural blueberry and lemon flavor, lemon peel, sunflower oil
• DIRECTIONS: Take off lid and add your favorite alcohol - return lid and place in fridge overnight. Strain spices and enjoy your infused alcohol. Drink right out of the mug jar. •
• Packed in a facility and/or equipment that produces products containing peanuts, tree nuts, soybean, milk, dairy, eggs, fish, shellfish, wheat, sesame. •</t>
  </si>
  <si>
    <t>WS-015</t>
  </si>
  <si>
    <t>Blueberry Wine Slush</t>
  </si>
  <si>
    <t>Blueberry
Wine Slush</t>
  </si>
  <si>
    <t>Blueberry Wine Slush Ingredients:
cane sugar, less than 2% of the following: citric acid, color/flavor powder (sugar, fd&amp;c blue #1, artificial flavor), blueberry flavoring (propylene glycol, natural flavors, benzyl alcohol, red #40, blue #1)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t>
  </si>
  <si>
    <t>SF-015</t>
  </si>
  <si>
    <t>Boardwalk Seafood Seasoning</t>
  </si>
  <si>
    <t>Boardwalk
Seafood Seasoning</t>
  </si>
  <si>
    <t>Boardwalk Seafood Ingredients:
sea salt, garlic, onion, paprika
• Packed in a facility and/or equipment that produces products containing peanuts, tree nuts, soybean, milk, dairy, eggs, fish, shellfish, wheat, sesame. •</t>
  </si>
  <si>
    <t>GS-022</t>
  </si>
  <si>
    <t>Bold &amp; Savory Grill Seasoning</t>
  </si>
  <si>
    <t>Bold &amp; Savory
Grill Seasoning</t>
  </si>
  <si>
    <t>Bold &amp; Savory Grill Seasoning Ingredients:
brown sugar, paprika, smoked mesquite salt, garlic, onion, black pepper, cloves, cayenne
• Packed in a facility and/or equipment that produces products containing peanuts, tree nuts, soybean, milk, dairy, eggs, fish, shellfish, wheat, sesame. •</t>
  </si>
  <si>
    <t>GS-067</t>
  </si>
  <si>
    <t>Bold Heat Grill Seasoning</t>
  </si>
  <si>
    <t>Bold Heat
Grill Seasoning</t>
  </si>
  <si>
    <t>Bold Heat Grill Seasoning Ingredients:
salt, spices, dextrose, sugar, spice extractives, tricalcium phosphate (anti-caking)
• Packed in a facility and/or equipment that produces products containing peanuts, tree nuts, soybean, milk, dairy, eggs, fish, shellfish, wheat, sesame. •</t>
  </si>
  <si>
    <t>BD-038</t>
  </si>
  <si>
    <t>Bold Onion &amp; Garlic Bread Dip</t>
  </si>
  <si>
    <t>Bold Onion &amp; Garlic
Bread Dip</t>
  </si>
  <si>
    <t>Bold Onion &amp; Garlic Bread Dip Ingredients:
salt, shallots, black pepper, parsley, coriander, dill weed, chives, garlic
• Packed in a facility and/or equipment that produces products containing peanuts, tree nuts, soybean, milk, dairy, eggs, fish, shellfish, wheat, sesame. •</t>
  </si>
  <si>
    <t>• Vendor Spice Name:
High Peaks Seasoning</t>
  </si>
  <si>
    <t>CNC-048</t>
  </si>
  <si>
    <t>Bold Onion &amp; Garlic Seasoning</t>
  </si>
  <si>
    <t>Bold Onion &amp; 
Garlic Seasoning</t>
  </si>
  <si>
    <t>Bold Onion &amp; Garlic Seasoning Ingredients:
salt, shallots, black pepper, parsley, coriander, dill weed, chives, garlic
• Packed in a facility and/or equipment that produces products containing peanuts, tree nuts, soybean, milk, dairy, eggs, fish, shellfish, wheat, sesame. •</t>
  </si>
  <si>
    <t>• Client: Kitchen Kettle
• Original SKU: BD-038 - Bold Onion &amp; Garlic Bread Dip</t>
  </si>
  <si>
    <t>CNC-087</t>
  </si>
  <si>
    <t>Bone Rattling Garlic &amp; Pepper Seasoning</t>
  </si>
  <si>
    <t>Bone Rattling
Garlic &amp; Pepper
Seasoning</t>
  </si>
  <si>
    <t>Bone Rattling Garlic &amp; Pepper Seasoning Ingredients:
salt, spices (including black peppercorn, dill, ginger), garlic, red pepper, contains 2% or less of oleoresin paprika, natural flavors and canola oil
• Packed in a facility and/or equipment that produces products containing peanuts, tree nuts, soybean, milk, dairy, eggs, fish, shellfish, wheat, sesame. •</t>
  </si>
  <si>
    <t>Woodland Foods</t>
  </si>
  <si>
    <t>• Client: Salem Witch Museum
• Original SKU: GS-047 - Garlic Pepper Steak Seasoning</t>
  </si>
  <si>
    <t>GS-066</t>
  </si>
  <si>
    <t>Born To Grill Seasoning</t>
  </si>
  <si>
    <t>Born To Grill Seasoning Ingredients:
salt, dehydrated garlic, dehydrated onion, dehydrated chicken and beef fat with broth (powdered chicken and beef fats, chicken broth, corn syrup solids, sodium caseinate, mono and diglycerides, tbhq) spices, modified food starch, msg, dehydrated lime juice, citric acid
• Packed in a facility and/or equipment that produces products containing peanuts, tree nuts, soybean, milk, dairy, eggs, fish, shellfish, wheat, sesame. •</t>
  </si>
  <si>
    <t>SS-016</t>
  </si>
  <si>
    <t>Bourbon Sea Salt</t>
  </si>
  <si>
    <t>Bourbon
Sea Salt</t>
  </si>
  <si>
    <t>Bourbon Sea Salt Ingredients:
salt flaked smoked over bourbon barrel wood
• Packed in a facility and/or equipment that produces products containing peanuts, tree nuts, soybean, milk, dairy, eggs, fish, shellfish, wheat, sesame. •</t>
  </si>
  <si>
    <t>PP-020</t>
  </si>
  <si>
    <t>Bourbon Smoked Pepper</t>
  </si>
  <si>
    <t>Bourbon Smoked Pepper Ingredients:
black pepper smoked over bourbon barrel wood
• Packed in a facility and/or equipment that produces products containing peanuts, tree nuts, soybean, milk, dairy, eggs, fish, shellfish, wheat, sesame. •</t>
  </si>
  <si>
    <t>• Vendor Spice Name:
Bourbon Barrel Smoked</t>
  </si>
  <si>
    <t>BS-005</t>
  </si>
  <si>
    <t>Brew Master Marinade Beer Seasoning</t>
  </si>
  <si>
    <t>Brew Master Marinade
Beer Seasoning</t>
  </si>
  <si>
    <t>Brew Master Marinade Beer Seasoning Ingredients:
garlic, coarse sea salt, black peppercorn, onion, red pepper, domestic paprika, orange peel, coriander, hops
• DIRECTIONS: Add 1 oz Brew Master Marinade, ½ cup beer or water, 2 tbsp. oil, 2 tbsp. white or apple cider vinegar, and 2 lbs. chicken, beef, pork, or shrimp. Mix and marinade meat in refrigerator for 15 minutes or longer for extra flavor. •
• Packed in a facility and/or equipment that produces products containing peanuts, tree nuts, soybean, milk, dairy, eggs, fish, shellfish, wheat, sesame. •</t>
  </si>
  <si>
    <t>• Vendor Spice Name:
Backyard Brew</t>
  </si>
  <si>
    <t>BS-006</t>
  </si>
  <si>
    <t>Brew Salt Beer Seasoning</t>
  </si>
  <si>
    <t>Brew Salt
Beer Seasoning</t>
  </si>
  <si>
    <t>Brew Salt Beer Seasoning Ingredients:
salt, beer extract (grain, yeast, hops) 
• ALLERGY ALERT: contains wheat •
• Packed in a facility and/or equipment that produces products containing peanuts, tree nuts, soybean, milk, dairy, eggs, fish, shellfish, wheat, sesame. •</t>
  </si>
  <si>
    <t>• Vendor Spice Name:
Beer Salt</t>
  </si>
  <si>
    <t>SS-032</t>
  </si>
  <si>
    <t>Brown Sugar Bacon Sea Salt</t>
  </si>
  <si>
    <t>Brown Sugar
Bacon Sea Salt</t>
  </si>
  <si>
    <t>Brown Sugar Bacon Salt Ingredients:
sea salt, organic cane sugar, organic dehydrated onion, organic dehydrated garlic, organic smoked paprika, organic red bell pepper granules, organic black pepper, natural hickory smoke flavor (maltodextrin, sunflower oil, silicon dioxide (anti caking agent), natural smoke flavor), paprika oleoresin, organic rice concentrate (as a flow agent), bacon flavor (organic sunflower oil, natural flavor, high oleic sunflower oil, natural smoke flavor)
• Packed in a facility and/or equipment that produces products containing peanuts, tree nuts, soybean, milk, dairy, eggs, fish, shellfish, wheat, sesame. •</t>
  </si>
  <si>
    <t>San Francisco Salt Co</t>
  </si>
  <si>
    <t>BD-001</t>
  </si>
  <si>
    <t>Bruschetta Bread Dip</t>
  </si>
  <si>
    <t>Bruschetta
Bread Dip</t>
  </si>
  <si>
    <t>Bruschetta Bread Dip Ingredients:
tomato flakes, onion, chives, garlic, basil, celery seed, salt, oregano, parsley, red pepper flakes, paprika, black pepper, ginger, thyme, yellow mustard and cloves
• Packed in a facility and/or equipment that produces products containing peanuts, tree nuts, soybean, milk, dairy, eggs, fish, shellfish, wheat, sesame. •</t>
  </si>
  <si>
    <t>CNC-069</t>
  </si>
  <si>
    <t>Bruschetta Rustic Dipping Herbs</t>
  </si>
  <si>
    <t>Bruschetta Rustic
Dipping Herbs</t>
  </si>
  <si>
    <t>Bruschetta Rustic Dipping Herbs Ingredients:
tomato flakes, onion, chives, garlic, basil, celery seed, salt, oregano, parsley, red pepper flakes, paprika, black pepper, ginger, thyme, yellow mustard and cloves
• Packed in a facility and/or equipment that produces products containing peanuts, tree nuts, soybean, milk, dairy, eggs, fish, shellfish, wheat, sesame. •</t>
  </si>
  <si>
    <t>• Client: Sassy Olive, The
• Original SKU: BD-001 - Bruschetta Bread Dip</t>
  </si>
  <si>
    <t>CNC-018</t>
  </si>
  <si>
    <t>Bruschetta Seasoning</t>
  </si>
  <si>
    <t>Bruschetta Seasoning Ingredients:
tomato flakes, onion, chives, garlic, basil, celery seed, salt, oregano, parsley, red pepper flakes, paprika, black pepper, ginger, thyme, yellow mustard and cloves
• Packed in a facility and/or equipment that produces products containing peanuts, tree nuts, soybean, milk, dairy, eggs, fish, shellfish, wheat, sesame. •</t>
  </si>
  <si>
    <t>• Client: Vines &amp; Branches
• Original SKU: BD-001 - Bruschetta Bread Dip</t>
  </si>
  <si>
    <t>CNC-109</t>
  </si>
  <si>
    <t xml:space="preserve">Burning Candle Chili Lime Sea Salt </t>
  </si>
  <si>
    <t xml:space="preserve">Burning Candle
Chili Lime
Sea Salt </t>
  </si>
  <si>
    <t>Burning Candle Chili Lime Sea Salt  Ingredients:
sea salt, red chili pepper flakes, lime peel, smoked paprika
• Packed in a facility and/or equipment that produces products containing peanuts, tree nuts, soybean, milk, dairy, eggs, fish, shellfish, wheat, sesame. •</t>
  </si>
  <si>
    <t>• Client: Salem Witch Museum
• Original SKU: SS-027 - Chili Lime Sea Salt</t>
  </si>
  <si>
    <t>GS-013</t>
  </si>
  <si>
    <t>Burnt End Brisket Rub</t>
  </si>
  <si>
    <t>Burnt End
Brisket Rub</t>
  </si>
  <si>
    <t>Burnt End Brisket Rub Ingredients:
salt, spices, black pepper, Chile powder, lemon granules, dehydrated garlic, dehydrated onion, sugar, calcium silicate (a free flow agent)
• Packed in a facility and/or equipment that produces products containing peanuts, tree nuts, soybean, milk, dairy, eggs, fish, shellfish, wheat, sesame. •</t>
  </si>
  <si>
    <t>PP-002</t>
  </si>
  <si>
    <t>Butcher Blend Black Pepper</t>
  </si>
  <si>
    <t>Butcher Blend
Black Pepper</t>
  </si>
  <si>
    <t>Butcher Blend Black Pepper Ingredients:
cracked black pepper
• Packed in a facility and/or equipment that produces products containing peanuts, tree nuts, soybean, milk, dairy, eggs, fish, shellfish, wheat, sesame. •</t>
  </si>
  <si>
    <t>• Vendor Spice Name:
Cracked Blacked Pepper</t>
  </si>
  <si>
    <t>GS-062</t>
  </si>
  <si>
    <t>Butcher Blend Grill Seasoning</t>
  </si>
  <si>
    <t>Butcher Blend
Grill Seasoning</t>
  </si>
  <si>
    <t>Butcher Blend Grill Seasoning Ingredients:
salt, sugar, corn flour, garlic, onion, spices, worcestershire, caramel color, soybean oil
• Packed in a facility and/or equipment that produces products containing peanuts, tree nuts, soybean, milk, dairy, eggs, fish, shellfish, wheat, sesame. •</t>
  </si>
  <si>
    <t>PC-002</t>
  </si>
  <si>
    <t>Butterfly Popcorn Kernels</t>
  </si>
  <si>
    <t>Butterfly
Popcorn Kernels</t>
  </si>
  <si>
    <t>Butterfly Popcorn Kernels Ingredients:
blue butterfly popcorn kernels (NON GMO)
• Packed in a facility and/or equipment that produces products containing peanuts, tree nuts, soybean, milk, dairy, eggs, fish, shellfish, wheat, sesame. •</t>
  </si>
  <si>
    <t>Formerly: Blue Butterfly Popcorn Kernels</t>
  </si>
  <si>
    <t>GS-076</t>
  </si>
  <si>
    <t>Buttery Garlic Steak Seasoning</t>
  </si>
  <si>
    <t>Buttery Garlic
Steak Seasoning</t>
  </si>
  <si>
    <t>Buttery Garlic Steak Seasoning Ingredients:
butter (nonfat dry milk, natural flavor, buttermilk solids, milk solids) salt, pepper, garlic, onion
• ALLERGY ALERT: contains milk •
• Packed in a facility and/or equipment that produces products containing peanuts, tree nuts, soybean, milk, dairy, eggs, fish, shellfish, wheat, sesame. •</t>
  </si>
  <si>
    <t>• Vendor Spice Name:
Buttery Garlic Steak Rub</t>
  </si>
  <si>
    <t>CNC-047</t>
  </si>
  <si>
    <t>Cajun Creole</t>
  </si>
  <si>
    <t>Cajun Creole Ingredients:
paprika, garlic, onion, spices, &lt;1% calcium stearate (anti caking)
• Packed in a facility and/or equipment that produces products containing peanuts, tree nuts, soybean, milk, dairy, eggs, fish, shellfish, wheat, sesame. •</t>
  </si>
  <si>
    <t>• Client: Oliver's Olive Oil
• Original: SKU: PZ-009 - Pepperoni Kick Pizza Seasoning</t>
  </si>
  <si>
    <t>PS-017</t>
  </si>
  <si>
    <t>Cajun Popcorn Seasoning</t>
  </si>
  <si>
    <t>Cajun
Popcorn Seasoning</t>
  </si>
  <si>
    <t>Cajun Popcorn Seasoning Ingredients:
corn flour, spices, onion powder, tomato powder, salt, msg, yeast extract, paprika extratives, garlic powder, hydrolyized soy protein, caramel color, &lt;2% silicon dioxide to prevent caking
• Packed in a facility and/or equipment that produces products containing peanuts, tree nuts, soybean, milk, dairy, eggs, fish, shellfish, wheat, sesame. •</t>
  </si>
  <si>
    <t>GS-021</t>
  </si>
  <si>
    <t>Canadian Chicken Blend</t>
  </si>
  <si>
    <t>Canadian
Chicken Blend</t>
  </si>
  <si>
    <t>Canadian Chicken Seasoning Ingredients:
salt, spices, dehydrated garlic, dehydrated onion, parsley, mustard seed, paprika, black pepper
• Packed in a facility and/or equipment that produces products containing peanuts, tree nuts, soybean, milk, dairy, eggs, fish, shellfish, wheat, sesame. •</t>
  </si>
  <si>
    <t>GS-014</t>
  </si>
  <si>
    <t>Canadian Steak Seasoning</t>
  </si>
  <si>
    <t>Canadian
Steak Seasoning</t>
  </si>
  <si>
    <t>Canadian Steak Seasoning Ingredients:
salt, spice (including black pepper, dill seed, coriander and red pepper), dehydrated garlic, soybean oil and extractives of paprika, dill, garlic and black pepper
• Packed in a facility and/or equipment that produces products containing peanuts, tree nuts, soybean, milk, dairy, eggs, fish, shellfish, wheat, sesame. •</t>
  </si>
  <si>
    <t>SF-011</t>
  </si>
  <si>
    <t>Cape Cod Seafood Seasoning</t>
  </si>
  <si>
    <t>Cape Cod
Seafood Seasoning</t>
  </si>
  <si>
    <t>Cape Cod Seafood Ingredients:
celery salt (approx. 47%), mustard, red pepper, black pepper, bay leaves, cloves, allspice, ginger, mace, cardamom, cinnamon, paprika
• Packed in a facility and/or equipment that produces products containing peanuts, tree nuts, soybean, milk, dairy, eggs, fish, shellfish, wheat, sesame. •</t>
  </si>
  <si>
    <t>SU-018</t>
  </si>
  <si>
    <t>Cappuccino Sugar</t>
  </si>
  <si>
    <t>Cappuccino Sugar Ingredients:
pure cane sugar, natural flavor, yellow #5, titanium dioxide, red #40, blue #1
• Packed in a facility and/or equipment that produces products containing peanuts, tree nuts, soybean, milk, dairy, eggs, fish, shellfish, wheat, sesame. •</t>
  </si>
  <si>
    <t>Pepper Creek Farms</t>
  </si>
  <si>
    <t>PS-021</t>
  </si>
  <si>
    <t>Caramel Apple Popcorn Seasoning</t>
  </si>
  <si>
    <t>Caramel Apple
Popcorn Seasoning</t>
  </si>
  <si>
    <t>Caramel Apple Popcorn Seasoning Ingredients:
sugar, brown sugar, dark molasses, granules (cane sugar, molasses, caramel color)  natural &amp; artificial flavors, salt, soy lecithin, fd&amp;c red #40, blue #1, yellow #5
• Packed in a facility and/or equipment that produces products containing peanuts, tree nuts, soybean, milk, dairy, eggs, fish, shellfish, wheat, sesame. •</t>
  </si>
  <si>
    <t>WS-021</t>
  </si>
  <si>
    <t>Caramel Apple Wine Slush</t>
  </si>
  <si>
    <t>Caramel Apple
Wine Slush</t>
  </si>
  <si>
    <t>Caramel Apple Wine Slush Ingredients:
caramel sugar (sugar, brown sugar, molasses, artificial flavors, soy lecithin, salt, yellow #5, red #40, blue #1), apple powder, less than 2% of: citric acid, apple flavoring (propylene glycol, natural and artificial flavors)
• ALLERGY ALERT: contains soy •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t>
  </si>
  <si>
    <t>PS-002</t>
  </si>
  <si>
    <t>Caramel Popcorn Glaze</t>
  </si>
  <si>
    <t>Caramel
Popcorn Glaze</t>
  </si>
  <si>
    <t>Caramel Popcorn Glaze Ingredients:
sugar, molasses, brown sugar, natural/artificial flavors, artificial colors, soy lecithin
• Packed in a facility and/or equipment that produces products containing peanuts, tree nuts, soybean, milk, dairy, eggs, fish, shellfish, wheat, sesame. •</t>
  </si>
  <si>
    <t>PS-003</t>
  </si>
  <si>
    <t>Caramels &amp; Cream Popcorn Seasoning</t>
  </si>
  <si>
    <t>Caramels &amp; Cream
Popcorn Seasoning</t>
  </si>
  <si>
    <t>Caramels &amp; Cream Popcorn Ingredients:
sugar, brown sugar, nonfat dry milk, natural flavor (including caramel, cream, butter) modified food starch, salt, caramel color, silicon dioxide (anticaking)
• ALLERGY ALERT: contains soybean milk •
• Packed in a facility and/or equipment that produces products containing peanuts, tree nuts, soybean, milk, dairy, eggs, fish, shellfish, wheat, sesame. •</t>
  </si>
  <si>
    <t>GS-057</t>
  </si>
  <si>
    <t>Caribbean Island Jerk Seasoning</t>
  </si>
  <si>
    <t>Caribbean Island
Jerk Seasoning</t>
  </si>
  <si>
    <t>Caribbean Island Jerk Ingredients:
salt, cayenne pepper, garlic, onion, cinnamon, ginger, black pepper, dark chili powder, citric acid, sugar
• Packed in a facility and/or equipment that produces products containing peanuts, tree nuts, soybean, milk, dairy, eggs, fish, shellfish, wheat, sesame. •</t>
  </si>
  <si>
    <t>CNC-096</t>
  </si>
  <si>
    <t>Cauldron Classic Sundried Tomato &amp; Basil Bread Dip</t>
  </si>
  <si>
    <t>Cauldron Classic
Sundried Tomato 
&amp; Basil Bread Dip</t>
  </si>
  <si>
    <t>Cauldron Classic Sundried Tomato &amp; Basil Bread Dip Ingredients:
salt, spices, dehydrated garlic, onion powder, red bell pepper, tomato, canola, silicone dioxide (anti-caking)
• ALLERGY ALERT: contains soybean oil •
• Packed in a facility and/or equipment that produces products containing peanuts, tree nuts, soybean, milk, dairy, eggs, fish, shellfish, wheat, sesame. •</t>
  </si>
  <si>
    <t>• Client: Salem Witch Museum
• Original SKU: BD-006 - Sundried Tomato &amp; Basil Bread Dip</t>
  </si>
  <si>
    <t>CNC-080</t>
  </si>
  <si>
    <t>Cauldron Court Bourbon Black Tea</t>
  </si>
  <si>
    <t>Cauldron Court
Bourbon Black Tea</t>
  </si>
  <si>
    <t>Cauldron Court Bourbon Black Tea Ingredients:
black tea, almond pieces, cocoa, sweet blackberry leaves, and flavoring
• Packed in a facility and/or equipment that produces products containing peanuts, tree nuts, soybean, milk, dairy, eggs, fish, shellfish, wheat, sesame. •</t>
  </si>
  <si>
    <t>• Client: Salem Witch Museum
• Original SKU: LT-049 -Black Bourbon Tea</t>
  </si>
  <si>
    <t>CNC-086</t>
  </si>
  <si>
    <t>Cauldron Kettle Six Pepper Blend</t>
  </si>
  <si>
    <t>Cauldron Kettle
Six Pepper Blend</t>
  </si>
  <si>
    <t>Cauldron Kettle Six Pepper Blend Ingredients:
salt, chili pepper, black pepper, white pepper, dehydrated garlic, dehydrated onion, dehydrated red bell pepper, dehydrated green bell pepper, spices
• Packed in a facility and/or equipment that produces products containing peanuts, tree nuts, soybean, milk, dairy, eggs, fish, shellfish, wheat, sesame. •</t>
  </si>
  <si>
    <t>• Client: Salem Witch Museum
• Original SKU: PP-015 - 6 Pepper Blend</t>
  </si>
  <si>
    <t>PP-003</t>
  </si>
  <si>
    <t>SS-022</t>
  </si>
  <si>
    <t>Celery Salt</t>
  </si>
  <si>
    <t>Celery Salt Ingredients:
ground celery seeds, salt
• Packed in a facility and/or equipment that produces products containing peanuts, tree nuts, soybean, milk, dairy, eggs, fish, shellfish, wheat, sesame. •</t>
  </si>
  <si>
    <t>SS-072</t>
  </si>
  <si>
    <t>Celtic Sea Salt</t>
  </si>
  <si>
    <t>Celtic
Sea Salt</t>
  </si>
  <si>
    <t>Celtic Sea Salt Ingredients:
sea salt
• Packed in a facility and/or equipment that produces products containing peanuts, tree nuts, soybean, milk, dairy, eggs, fish, shellfish, wheat, sesame. •</t>
  </si>
  <si>
    <t>ST-003</t>
  </si>
  <si>
    <t>Ceylon Cinnamon</t>
  </si>
  <si>
    <t>Ceylon Cinnamon Ingredients:
ceylon organic cinnamon
• Packed in a facility and/or equipment that produces products containing peanuts, tree nuts, soybean, milk, dairy, eggs, fish, shellfish, wheat, sesame. •</t>
  </si>
  <si>
    <t>LT-021</t>
  </si>
  <si>
    <t>Chai Black Turmeric Tea</t>
  </si>
  <si>
    <t>Chai Black
Turmeric Tea</t>
  </si>
  <si>
    <t>Chai Black Turmeric Tea Ingredients:
black tea, turmeric, ginger, cinnamon, cloves, cardamom, black pepper, cassia oil
• Packed in a facility and/or equipment that produces products containing peanuts, tree nuts, soybean, milk, dairy, eggs, fish, shellfish, wheat, sesame. •</t>
  </si>
  <si>
    <t>LT-022</t>
  </si>
  <si>
    <t>Chai Herbal Turmeric Tea</t>
  </si>
  <si>
    <t>Chai Herbal
Turmeric Tea</t>
  </si>
  <si>
    <t>Chai Herbal Turmeric Tea Ingredients:
turmeric, ginger, cinnamon, cloves, cardamom, licorice root, black pepper, cassia oil 
• Packed in a facility and/or equipment that produces products containing peanuts, tree nuts, soybean, milk, dairy, eggs, fish, shellfish, wheat, sesame. •</t>
  </si>
  <si>
    <t>LT-024</t>
  </si>
  <si>
    <t>Chai Tea</t>
  </si>
  <si>
    <t>Chai Tea Ingredients:
black tea, cinnamon, ginger, cardamom, cloves, and black pepper
• Packed in a facility and/or equipment that produces products containing peanuts, tree nuts, soybean, milk, dairy, eggs, fish, shellfish, wheat, sesame. •</t>
  </si>
  <si>
    <t>LT-017</t>
  </si>
  <si>
    <t>Chamomile Tea</t>
  </si>
  <si>
    <t>Chamomile Tea Ingredients:
chamomile flowers ground, calendula flowers
• Packed in a facility and/or equipment that produces products containing peanuts, tree nuts, soybean, milk, dairy, eggs, fish, shellfish, wheat, sesame. •</t>
  </si>
  <si>
    <t>PD-011</t>
  </si>
  <si>
    <t>Cheddar &amp; Beer Dip Mix</t>
  </si>
  <si>
    <t>Cheddar &amp; Beer
Dip Mix</t>
  </si>
  <si>
    <t>Cheddar &amp; Beer Dip Mix Ingredients:
cheese powder [a dehydrated blend of whey, buttermilk solids, cheeses (granular &amp; cheddar [pasteurized milk, cheese culture, salt, enzymes]), whey protein concentrate, salt, sodium phosphate, citric acid, yellow 5 &amp; 6, lactic acid, enzyme], beer powder [maltodextrin, dried beer (barley malt, corn syrup, hops, yeast)], onion, salt, garlic, spices
• ALLERGY ALERT: contains milk &amp; gluten•
• DIRECTIONS: Beat 1/3 cup dip mix with 8 oz. room temperature Cream Cheese &amp; 1/3 cup milk. Chill for at least 2 hours before serving. •
• Packed in a facility and/or equipment that produces products containing peanuts, tree nuts, soybean, milk, dairy, eggs, fish, shellfish, wheat, sesame. •</t>
  </si>
  <si>
    <t>• Vendor Spice Name:
Cheddar Beer Dip &amp; Spread Mix</t>
  </si>
  <si>
    <t>PS-004</t>
  </si>
  <si>
    <t>Cheddar Cheese Popcorn Seasoning</t>
  </si>
  <si>
    <t>Cheddar Cheese
Popcorn Seasoning</t>
  </si>
  <si>
    <t>Cheddar Cheese Popcorn Seasoning Ingredients:
maltodextrin, whey powder cheddar cheese (pasteurized cultured milk, salt, enzymes) salt, sugar, natural flavor, sodium phosphate, lactic acid, fd&amp;c and yellow #5, citric acid, fd&amp;c yellow #6, soybean oil, silicon dioxide (anti-caking agent)
• ALLERGY ALERT: contains milk &amp; soy •
• Packed in a facility and/or equipment that produces products containing peanuts, tree nuts, soybean, milk, dairy, eggs, fish, shellfish, wheat, sesame. •</t>
  </si>
  <si>
    <t>CH-001</t>
  </si>
  <si>
    <t>Cheddar Cheese Powder</t>
  </si>
  <si>
    <t>Cheddar
Cheese Powder</t>
  </si>
  <si>
    <t>Cheddar Cheese Powder Ingredients:
granular cheese (milk, cheese culture, salt, enzymes) whey, sunflower oil, whey protein concentrate, lactose, 
maltodextrin, salt, blue cheese (milk, cheese culture, salt, enzymes) sodium phosphate, &lt;2% citric acid, lactic acid, yellow 5 &amp; 6
• ALLERGY ALERT: contains dairy •
• Packed in a facility and/or equipment that produces products containing peanuts, tree nuts, soybean, milk, dairy, eggs, fish, shellfish, wheat, sesame. •</t>
  </si>
  <si>
    <t>PD-003</t>
  </si>
  <si>
    <t>Cheddar Ranch Dip Mix</t>
  </si>
  <si>
    <t>Cheddar Ranch
Dip Mix</t>
  </si>
  <si>
    <t>Cheddar Ranch Dip Mix Ingredients:
buttermilk solids, (whey solids, buttermilk powder, nonfat dry milk) cheddar cheese powder (maltodextrin, whey(from milk)cheddar cheese (milk, cheese culture, salt enzymes) sunflower oil, salt sodium phosphate, blue cheese (milk, cheese culture, salt, enzymes) ,2% citric acid, yellow 5&amp;6 lactic acid) dextrose, whole milk, sea salt, dried onion, msg, dried garlic whey, chicken flavoring (dextrose, salt, msg, lactose  (milk) potato flour, pure vegetable oil, (sunflower oil) celery turmeric, onion powder, culsunflower lecithin, parsley, herbs) dried sour cream, (sour cream(cultured  cream, nonfat milk)) non gmo corn starch, dried roasted garlic, parsley nonfat dry milk, silicon diozide, lactic acid powder, maltodextrin, natural swiss cheese flavor, butter powder (butter(creamsalt) dry buttermilk) ascorbic acid, natural &amp; artificial sour cream flavor, natural &amp; artificial sour cream &amp; onion flavor (soy) natural butter flavor, canola oil, natural colors
• ALLERGY ALERT: contains soy, dairy •
• Packed in a facility and/or equipment that produces products containing peanuts, tree nuts, soybean, milk, dairy, eggs, fish, shellfish, wheat, sesame. •</t>
  </si>
  <si>
    <t>PS-022</t>
  </si>
  <si>
    <t>Cheddar Ranch Popcorn Seasoning</t>
  </si>
  <si>
    <t>Cheddar Ranch
Popcorn Seasoning</t>
  </si>
  <si>
    <t>Cheddar Ranch Popcorn Seasoning Ingredients:
white cheddar cheese powder, onion, sea salt, herbs and spices, garlic, yeast extract, vinegar powder
• ALLERGY ALERT: contains milk •
• Packed in a facility and/or equipment that produces products containing peanuts, tree nuts, soybean, milk, dairy, eggs, fish, shellfish, wheat, sesame. •</t>
  </si>
  <si>
    <t>SP-053</t>
  </si>
  <si>
    <t>Cheesy Parmesan Bagel Seasoning</t>
  </si>
  <si>
    <t>Cheesy Parmesan
Bagel Seasoning</t>
  </si>
  <si>
    <t>Cheesy Parmesan Bagel Seasoning Ingredients:
poppy seed, salt, sesame seed, minced garlic, parmesan cheese  ([part-skim milk, cheese culture, salt enzymes], whey, buttermilk solids, sodium phosphate, salt), minced onion
• ALLERGY ALERT: contains milk, sesame •
• Packed in a facility and/or equipment that produces products containing peanuts, tree nuts, soybean, milk, dairy, eggs, fish, shellfish, wheat, sesame. •</t>
  </si>
  <si>
    <t>• Vendor Spice Name:
Parmesan Everything Bagel</t>
  </si>
  <si>
    <t>PZ-005</t>
  </si>
  <si>
    <t>Cheesy Pizza Seasoning</t>
  </si>
  <si>
    <t>Cheesy
Pizza Seasoning</t>
  </si>
  <si>
    <t>Cheesy Pizza Seasoning Ingredients:
cheese powder, tomato, garlic, onion, beer powder, herbs, silicon dioxide
• ALLERGY ALERT: contains milk &amp; gluten •
• Packed in a facility and/or equipment that produces products containing peanuts, tree nuts, soybean, milk, dairy, eggs, fish, shellfish, wheat, sesame. •</t>
  </si>
  <si>
    <t>GS-046</t>
  </si>
  <si>
    <t>Chef Master Grill Seasoning</t>
  </si>
  <si>
    <t>Chef Master
Grill Seasoning</t>
  </si>
  <si>
    <t>Chef Master Grill Seasoning Ingredients:
sea salt, dehydrated onion, dehydrated garlic, black pepper, spices, dehydrated red bell pepper
• Packed in a facility and/or equipment that produces products containing peanuts, tree nuts, soybean, milk, dairy, eggs, fish, shellfish, wheat, sesame. •</t>
  </si>
  <si>
    <t>WS-018</t>
  </si>
  <si>
    <t>Cherry Lime Wine Slush</t>
  </si>
  <si>
    <t>Cherry Lime
Wine Slush</t>
  </si>
  <si>
    <t>Cherry Lime Kiss Slush Ingredients:
cane sugar, &lt;2% citric acid, color/flavor powder (sugar, artificial flavor, yellow #5, blue #1, silicon dioxide, citric acid) cherry flavoring (ethyl alcohol, natural &amp; artificial flavors, propylene glycol, water, red 40, blue 1)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t>
  </si>
  <si>
    <t>SS-014</t>
  </si>
  <si>
    <t>Cherrywood Sea Salt</t>
  </si>
  <si>
    <t>Cherrywood
Sea Salt</t>
  </si>
  <si>
    <t>Cherrywood Sea Salt Ingredients:
sea salt, &lt;2% cherrywood smoke flavor
• Packed in a facility and/or equipment that produces products containing peanuts, tree nuts, soybean, milk, dairy, eggs, fish, shellfish, wheat, sesame. •</t>
  </si>
  <si>
    <t>CNC-040</t>
  </si>
  <si>
    <t>Chicago Steak Seasoning</t>
  </si>
  <si>
    <t>Chicago
Steak Seasoning</t>
  </si>
  <si>
    <t>Chicago Steak Seasoning Ingredients:
salt, spice (including black pepper, dill seed, coriander and red pepper), dehydrated garlic, soybean oil and extractives of paprika, dill, garlic and black pepper
• Packed in a facility and/or equipment that produces products containing peanuts, tree nuts, soybean, milk, dairy, eggs, fish, shellfish, wheat, sesame. •</t>
  </si>
  <si>
    <t>• Client: HideAway Farms
• Original SKU: GS-014 - Canadian Steak Seasoning</t>
  </si>
  <si>
    <t>PZ-002</t>
  </si>
  <si>
    <t>Chicago Style Pizza Seasoning</t>
  </si>
  <si>
    <t>Chicago Style
Pizza Seasoning</t>
  </si>
  <si>
    <t>Chicago Style Pizza Seasoning Ingredients:
salt, fennel, sugar, romano cheese, parmesan cheese (milk, cheese cultures, salt, enzymes) spices, cayenne pepper, accent flavor enhancer (msg) sodium erythobate, oregano
• ALLERGY ALERT: contains dairy •
• Packed in a facility and/or equipment that produces products containing peanuts, tree nuts, soybean, milk, dairy, eggs, fish, shellfish, wheat, sesame. •</t>
  </si>
  <si>
    <t>Pittsburg Spice Co</t>
  </si>
  <si>
    <t>SS-027</t>
  </si>
  <si>
    <t>Chili Lime Sea Salt</t>
  </si>
  <si>
    <t>Chili Lime
Sea Salt</t>
  </si>
  <si>
    <t>Chili Lime Sea Salt Ingredients:
sea salt, red chili pepper flakes, lime peel, smoked paprika
• Packed in a facility and/or equipment that produces products containing peanuts, tree nuts, soybean, milk, dairy, eggs, fish, shellfish, wheat, sesame. •</t>
  </si>
  <si>
    <t>SP-038</t>
  </si>
  <si>
    <t>Chimichurri</t>
  </si>
  <si>
    <t>Chimichurri Ingredients:
paprika, black pepper, parsley, garlic, basil, lemon, oregano, thyme, and chili powder
• Packed in a facility and/or equipment that produces products containing peanuts, tree nuts, soybean, milk, dairy, eggs, fish, shellfish, wheat, sesame. •</t>
  </si>
  <si>
    <t>LT-005</t>
  </si>
  <si>
    <t>China Black Tea</t>
  </si>
  <si>
    <t>China
Black Tea</t>
  </si>
  <si>
    <t>China Black Tea Ingredients:
black tea
• Packed in a facility and/or equipment that produces products containing peanuts, tree nuts, soybean, milk, dairy, eggs, fish, shellfish, wheat, sesame. •</t>
  </si>
  <si>
    <t>SP-003</t>
  </si>
  <si>
    <t>Chinese 5 Spice</t>
  </si>
  <si>
    <t>Chinese 5 Spice Ingredients:
allspice, black pepper, coriander, anise, caraway, cinnamon, ginger, marjoram, nutmeg, cumin, cardamom, cloves
• Packed in a facility and/or equipment that produces products containing peanuts, tree nuts, soybean, milk, dairy, eggs, fish, shellfish, wheat, sesame. •</t>
  </si>
  <si>
    <t>• Vendor Spice Name:
Regal 5 Spice</t>
  </si>
  <si>
    <t>SS-047</t>
  </si>
  <si>
    <t>Chipotle &amp; Smoked Serrano Sea Salt</t>
  </si>
  <si>
    <t>Chipotle &amp; Smoked
Serrano Sea Salt</t>
  </si>
  <si>
    <t>SP-021</t>
  </si>
  <si>
    <t>Chipotle Morita Powder</t>
  </si>
  <si>
    <t>Chipotle Morita Powder Ingredients:
dried chipotle chiles
• Packed in a facility and/or equipment that produces products containing peanuts, tree nuts, soybean, milk, dairy, eggs, fish, shellfish, wheat, sesame. •</t>
  </si>
  <si>
    <t>PD-016</t>
  </si>
  <si>
    <t>Chipotle Ranch Dip Mix</t>
  </si>
  <si>
    <t>Chipotle Ranch
Dip Mix</t>
  </si>
  <si>
    <t>Chipotle Ranch Dip Mix Ingredients:
onion, sea salt, herbs &amp; spices, garlic, chipotle pepper, yeast extract, vinegar powder (maltodextrin, white distilled vinegar, modified food starch)
• ALLERGY ALERT: contains milk •
• DIRECTIONS: 1/8 cup dip mix with 1 cup Sour Cream &amp; 1 cup Real Mayonnaise. •
• Packed in a facility and/or equipment that produces products containing peanuts, tree nuts, soybean, milk, dairy, eggs, fish, shellfish, wheat, sesame. •</t>
  </si>
  <si>
    <t>SS-006</t>
  </si>
  <si>
    <t>Chipotle Sea Salt</t>
  </si>
  <si>
    <t>Chipotle
Sea Salt</t>
  </si>
  <si>
    <t>Chipotle Sea Salt Ingredients:
sea salt, chipotle
• Packed in a facility and/or equipment that produces products containing peanuts, tree nuts, soybean, milk, dairy, eggs, fish, shellfish, wheat, sesame. •</t>
  </si>
  <si>
    <t>PD-012</t>
  </si>
  <si>
    <t>Chive &amp; Onion Dip Mix</t>
  </si>
  <si>
    <t>Chive &amp; Onion
Dip Mix</t>
  </si>
  <si>
    <t>Chive &amp; Onion Dip Mix Ingredients:
dried onion, sea salt, maltodextrin, corn starch, chives, canola oil, dried roasted garlic, butter powder (butter (cream, salt), dry buttermilk), buttermilk solids (whey solids, buttermilk powder, nonfat dry milk), coriander, white pepper, natural butter flavor, natural colors
• ALLERGY ALERT: contains milk •
• DIRECTIONS: 16oz sour cream, 1/4 cup dip mix, mix well, and refrigerate for 1 hour. •
• Packed in a facility and/or equipment that produces products containing peanuts, tree nuts, soybean, milk, dairy, eggs, fish, shellfish, wheat, sesame. •</t>
  </si>
  <si>
    <t>• Vendor Spice Name:
Natural Chives &amp; Onion Dip</t>
  </si>
  <si>
    <t>SP-004</t>
  </si>
  <si>
    <t>Chocolate Mexican Mole’</t>
  </si>
  <si>
    <t>Chocolate 
Mexican Mole’</t>
  </si>
  <si>
    <t>Chocolate Mexican Mole' Ingredients:
ground chiles, paprika, brown sugar, spices, salt, cocoa powder, molasses powder (refiners syrup, cane molasses), granulated garlic, and silicon dioxide (anti-caking agent)
• Packed in a facility and/or equipment that produces products containing peanuts, tree nuts, soybean, milk, dairy, eggs, fish, shellfish, wheat, sesame. •</t>
  </si>
  <si>
    <t>PS-032</t>
  </si>
  <si>
    <t>Chocolate Peanut Banana Popcorn Seasoning</t>
  </si>
  <si>
    <t>Chocolate Peanut Banana
Popcorn Seasoning</t>
  </si>
  <si>
    <t>Chocolate Peanut Banana Popcorn Seasoning Ingredients:
banana sugar (sugar, artificial flavors, soy, lecithin, yellow #5 lake), partially defatted peanut powder, cocoa processed with alkai, banana powder, &lt; 2% sea salt and vanilla powder (dextrose, natural and artificial flavors, corn starch, alcohol, modified food starch, silicon dioxide)
• ALLERGY ALERT: contains soy and peanuts •
• Packed in a facility and/or equipment that produces products containing peanuts, tree nuts, soybean, milk, dairy, eggs, fish, shellfish, wheat, sesame. •</t>
  </si>
  <si>
    <t>ST-007</t>
  </si>
  <si>
    <t>Cilantro</t>
  </si>
  <si>
    <t>Cilantro Ingredients:
cilantro
• Packed in a facility and/or equipment that produces products containing peanuts, tree nuts, soybean, milk, dairy, eggs, fish, shellfish, wheat, sesame. •</t>
  </si>
  <si>
    <t>PS-010</t>
  </si>
  <si>
    <t>Cinnamon Roll Popcorn Seasoning</t>
  </si>
  <si>
    <t>Cinnamon Roll
Popcorn Seasoning</t>
  </si>
  <si>
    <t>Cinnamon Roll Popcorn Seasoning Ingredients:
sugar, brown sugar, cinnamon, natural flavors including butter, salt, less than 2% silicon dioxide added to prevent caking
• ALLERGY ALERT: contains milk •
• Packed in a facility and/or equipment that produces products containing peanuts, tree nuts, soybean, milk, dairy, eggs, fish, shellfish, wheat, sesame. •</t>
  </si>
  <si>
    <t>AL-001</t>
  </si>
  <si>
    <t>Cinnamon Spice Infuser</t>
  </si>
  <si>
    <t>Cinnamon
Spice Infuser</t>
  </si>
  <si>
    <t>Cinnamon Spice Infuser Ingredients:
sugar, cassia cinnamon, sweet cinnamon, spices, lemon peel, orange pee
• DIRECTIONS: Take off lid and add your favorite alcohol - return lid and place in fridge overnight. Strain spices and enjoy your infused alcohol. Drink right out of the mug jar. •
• Packed in a facility and/or equipment that produces products containing peanuts, tree nuts, soybean, milk, dairy, eggs, fish, shellfish, wheat, sesame. •</t>
  </si>
  <si>
    <t>SU-001</t>
  </si>
  <si>
    <t>Cinnamon Sugar</t>
  </si>
  <si>
    <t>Cinnamon Sugar Ingredients:
cinnamon, sugar
• Packed in a facility and/or equipment that produces products containing peanuts, tree nuts, soybean, milk, dairy, eggs, fish, shellfish, wheat, sesame. •</t>
  </si>
  <si>
    <t>LT-048</t>
  </si>
  <si>
    <t>Citrus Chamomile Tea</t>
  </si>
  <si>
    <t>Citrus
Chamomile Tea</t>
  </si>
  <si>
    <t>Citrus Chamomile Tea Ingredients:
chamomile, orange peel, hibiscus petals, fruit flavor
• Packed in a facility and/or equipment that produces products containing peanuts, tree nuts, soybean, milk, dairy, eggs, fish, shellfish, wheat, sesame. •</t>
  </si>
  <si>
    <t>CNC-030</t>
  </si>
  <si>
    <t>Citrus Sea Salt</t>
  </si>
  <si>
    <t>Citrus
Sea Salt</t>
  </si>
  <si>
    <t>Citrus Sea Salt Ingredients:
sea salt, orange, lemon, black pepper, smoked hickory salt, lime, ginger
• Packed in a facility and/or equipment that produces products containing peanuts, tree nuts, soybean, milk, dairy, eggs, fish, shellfish, wheat, sesame. •</t>
  </si>
  <si>
    <t>• Client: Vines &amp; Branches
• Original SKU: SS-023 - Florida Citrus Sea Salt</t>
  </si>
  <si>
    <t>CNC-065</t>
  </si>
  <si>
    <t>Citrus Sneeze</t>
  </si>
  <si>
    <t>Citrus Sneeze Ingredients:
salt, citric acid, garlic, onion, pepper, turmeric
• Packed in a facility and/or equipment that produces products containing peanuts, tree nuts, soybean, milk, dairy, eggs, fish, shellfish, wheat, sesame. •</t>
  </si>
  <si>
    <t>• Client: Olive &amp; Vinnies
• Original SKU: PP-006 - Lively Lemon Pepper</t>
  </si>
  <si>
    <t>CNC-072</t>
  </si>
  <si>
    <t>Classic Italian Blend</t>
  </si>
  <si>
    <t>Classic 
Italian Blend</t>
  </si>
  <si>
    <t>Classic Italian Blend Ingredients:
salt, garlic, black pepper, onion, red pepper flakes, rosemary, basil, mediterranean oregano, and parsley
• Packed in a facility and/or equipment that produces products containing peanuts, tree nuts, soybean, milk, dairy, eggs, fish, shellfish, wheat, sesame. •</t>
  </si>
  <si>
    <t>• Client: Sassy Olive, The
• Original SKU: BD-007 - Tuscan Bread Dip</t>
  </si>
  <si>
    <t>SD-003</t>
  </si>
  <si>
    <t>Classic Italian Salad Dressing Mix</t>
  </si>
  <si>
    <t>Classic Italian Salad
Dressing Mix</t>
  </si>
  <si>
    <t>Classic Italian Dressing Ingredients:
garlic, carrots, salt, dried red bell peppers, onion, maltodextrin, non gmo corn starch, citric acid, natural lemon juice, black pepper, oregano, crushed red pepper, parsley
• Packed in a facility and/or equipment that produces products containing peanuts, tree nuts, soybean, milk, dairy, eggs, fish, shellfish, wheat, sesame. •</t>
  </si>
  <si>
    <t>SP-036</t>
  </si>
  <si>
    <t>Coconut Curry Seasoning</t>
  </si>
  <si>
    <t>Coconut Curry Seasoning Ingredients:
coconut milk powder (coconut milk, maltodextrin, sodium caseinate) curry powder, sea salt, coriander, turmeric, fenugreek, red pepper, cumin, roasted garlic, ginger, star anise, silicon dioxide, canola oil, cardamom, natural colors, sugar, corn starch
• Packed in a facility and/or equipment that produces products containing peanuts, tree nuts, soybean, milk, dairy, eggs, fish, shellfish, wheat, sesame. •</t>
  </si>
  <si>
    <t>GS-060</t>
  </si>
  <si>
    <t>Coffee Rub Blend</t>
  </si>
  <si>
    <t>Coffee Rub Blend Ingredients:
coffee grinds, spices, sugar, garlic, salt, extracts of paprika
• Packed in a facility and/or equipment that produces products containing peanuts, tree nuts, soybean, milk, dairy, eggs, fish, shellfish, wheat, sesame. •</t>
  </si>
  <si>
    <t>• Vendor Spice Name:
Robust Coffee Rub</t>
  </si>
  <si>
    <t>LT-042</t>
  </si>
  <si>
    <t>Cornflower Blue Tea</t>
  </si>
  <si>
    <t>Cornflower
Blue Tea</t>
  </si>
  <si>
    <t>Cornflower Blue Tea Ingredients:
apple, hibiscus, rose hips, orange peel, cornflower, artificial flavoring
• Packed in a facility and/or equipment that produces products containing peanuts, tree nuts, soybean, milk, dairy, eggs, fish, shellfish, wheat, sesame. •</t>
  </si>
  <si>
    <t>• Vendor Spice Name: Blue Eyes Fruit</t>
  </si>
  <si>
    <t>SF-002</t>
  </si>
  <si>
    <t>Crackin’ Crab &amp; Shrimp Spice</t>
  </si>
  <si>
    <t>Crackin’ Crab
&amp; Shrimp Spice</t>
  </si>
  <si>
    <t>Crackin' Crab &amp; Shrimp Spice Ingredients:
salt, spices, paprika
• Packed in a facility and/or equipment that produces products containing peanuts, tree nuts, soybean, milk, dairy, eggs, fish, shellfish, wheat, sesame. •</t>
  </si>
  <si>
    <t>AL-003</t>
  </si>
  <si>
    <t>Cranberry Breeze Infuser</t>
  </si>
  <si>
    <t>Cranberry Breeze Infuser Ingredients:
cranberries, sugar, natural cranberry flavor, sunflower oil
• DIRECTIONS: Take off lid and add your favorite alcohol - return lid and place in fridge overnight. Strain spices and enjoy your infused alcohol. Drink right out of the mug jar. •
• Packed in a facility and/or equipment that produces products containing peanuts, tree nuts, soybean, milk, dairy, eggs, fish, shellfish, wheat, sesame. •</t>
  </si>
  <si>
    <t>WS-016</t>
  </si>
  <si>
    <t>Crangrape Wine Slush</t>
  </si>
  <si>
    <t>Crangrape
Wine Slush</t>
  </si>
  <si>
    <t>Cranberry Grape Slush Ingredients:
cane sugar, ,2% citric acid, color/flavor powder, (sugar, red #40, blue #1) artificial flavor) cranberry flavoring (propylene glycol, glycerin, natural cranberry with other natural flavors, water, alcohol)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t>
  </si>
  <si>
    <t>CH-002</t>
  </si>
  <si>
    <t>Cream Cheese Powder</t>
  </si>
  <si>
    <t>Cream
Cheese Powder</t>
  </si>
  <si>
    <t>Cream Cheese Powder Ingredients:
dehydrated blend of cream cheese (pasteurized milk and cream, cheese culture, salt, carob bean gum) non -fat milk, sodium phosphate
• ALLERGY ALERT: contains milk •
• No artificial flavors or colors •
• Packed in a facility and/or equipment that produces products containing peanuts, tree nuts, soybean, milk, dairy, eggs, fish, shellfish, wheat, sesame. •</t>
  </si>
  <si>
    <t>WS-020</t>
  </si>
  <si>
    <t>Creamsicle Wine Slush</t>
  </si>
  <si>
    <t>Creamsicle
Wine Slush</t>
  </si>
  <si>
    <t>Creamsicle Wine Slush Ingredients:
cane sugar, orange juice powder (corn syrup solids, orange juice with added orange oil), less than 2% of the following: citric acid, color/flavor powder (sugar, yellow #6, artificial flavor, red #40), vanilla powder (dextrose, natural &amp; artificial flavor, corn starch, alcohol, modified food starch, silicon dioxide), orange cream flavoring (propylene glycol, triagetin, natural &amp; artificial flavors, water, alcohol natural tocopherols)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t>
  </si>
  <si>
    <t>PS-014</t>
  </si>
  <si>
    <t>Creamy Dill Popcorn Seasoning</t>
  </si>
  <si>
    <t>Creamy Dill
Popcorn Seasoning</t>
  </si>
  <si>
    <t>Creamy Dill Popcorn Seasoning Ingredients:
buttermilk solids, garlic powder, salt, whey, maltodextrin, msg, citric acid, natural flavor, dill weed (may contain sunflower oil and silicon dioxide as processing aids)
• ALLERGY ALERT: buttermilk, sunflower oil •
• Packed in a facility and/or equipment that produces products containing peanuts, tree nuts, soybean, milk, dairy, eggs, fish, shellfish, wheat, sesame. •</t>
  </si>
  <si>
    <t>SP-041</t>
  </si>
  <si>
    <t>Creamy Parmesan Truffle Couscous</t>
  </si>
  <si>
    <t>Creamy Parmesan
Truffle Couscous</t>
  </si>
  <si>
    <t>Creamy Parmesan Truffle Couscous Ingredients:
couscous (wheat flour), parmesan truffle seasoning (non-fat dried milk, dried mushrooms, truffle salt (salt, truffles), salt, parmesan cheese flavor (maltodextrin, whey solids, natural parmesan cheese flavor, salt), butter flavor (whey solids, enzyme modified butter, maltodextrin, salt, dehydrated butter, guar gum, annatto, turmeric), natural cream flavor, natural mushroom flavor, truffle flavor (maltodextrin, natural &amp; artificial flavors, corn syrup solids), spices, onion, garlic, dried truffles, arrowroot, dried mushrooms, canola oil
• ALLERGY ALERT: contains wheat, milk •
• DIRECTIONS: Bring 2-1/2 cups water and 1 tablespoon butter to boil. Slowly stir in 1 package(1 cup) Creamy Parmesan Truffle Couscous. Reduce heat and simmer until water is mostly absorbed and couscous thickens slightly. Remove from heat and let stand, uncovered, for 3 minutes. Fold in 1 tablespoon grated Parmesan cheese and let stand for 3 minutes longer. Stir gently and serve immediately. •
• Packed in a facility and/or equipment that produces products containing peanuts, tree nuts, soybean, milk, dairy, eggs, fish, shellfish, wheat, sesame. •</t>
  </si>
  <si>
    <t>SP-012</t>
  </si>
  <si>
    <t>Creole Seasoning</t>
  </si>
  <si>
    <t>CNC-014</t>
  </si>
  <si>
    <t>Crestline Crustacean Sensation Seafood Seasoning</t>
  </si>
  <si>
    <t>Crestline Crustacean Sensation
Seafood Seasoning</t>
  </si>
  <si>
    <t>Crestline Crustacean Sensation Seafood Seasoning Ingredients:
paprika, lemon, salt, spices
• Packed in a facility and/or equipment that produces products containing peanuts, tree nuts, soybean, milk, dairy, eggs, fish, shellfish, wheat, sesame. •</t>
  </si>
  <si>
    <t>• Client: Mountain Brook
• Original SKU: SF-001 - Crustacean Sensation</t>
  </si>
  <si>
    <t>PP-004</t>
  </si>
  <si>
    <t>Crushed Red Pepper</t>
  </si>
  <si>
    <t>Crushed Red Pepper Ingredients:
red peppers (crushed)
• Packed in a facility and/or equipment that produces products containing peanuts, tree nuts, soybean, milk, dairy, eggs, fish, shellfish, wheat, sesame. •</t>
  </si>
  <si>
    <t>SF-001</t>
  </si>
  <si>
    <t>Crustacean Sensation</t>
  </si>
  <si>
    <t>Crustacean Sensation Seasoning Ingredients:
paprika, lemon, salt, spices
• Packed in a facility and/or equipment that produces products containing peanuts, tree nuts, soybean, milk, dairy, eggs, fish, shellfish, wheat, sesame. •</t>
  </si>
  <si>
    <t>SP-047</t>
  </si>
  <si>
    <t>Cuban Seasoning</t>
  </si>
  <si>
    <t>Cuban Seasoning Ingredients:
garlic, cumin, black pepper, orange and lime
• Packed in a facility and/or equipment that produces products containing peanuts, tree nuts, soybean, milk, dairy, eggs, fish, shellfish, wheat, sesame. •</t>
  </si>
  <si>
    <t>• Client: Olive Branch, The
• Original: Mojo Seasoning</t>
  </si>
  <si>
    <t>PD-005</t>
  </si>
  <si>
    <t>Cucumber Dill Dip Mix</t>
  </si>
  <si>
    <t>Cucumber Dill
Dip Mix</t>
  </si>
  <si>
    <t>Cucumber Dill Dip Mix Ingredients:
cane sugar, maltodextrin, dried onion, sea salt, citric acid (acidifier), corn starch, dill weed, salt, parsley, silicon dioxide (flow agent), dried garlic
• DIRECTIONS: 8 oz. Sour Cream, 1/4 cup Cucumber Dill Dip Mix. Mix together well. Refrigerate for 30 or more minutes. •
• Packed in a facility and/or equipment that produces products containing peanuts, tree nuts, soybean, milk, dairy, eggs, fish, shellfish, wheat, sesame. •</t>
  </si>
  <si>
    <t>ST-010</t>
  </si>
  <si>
    <t>Cumin</t>
  </si>
  <si>
    <t>Cumin Ingredients:
cumin
• Packed in a facility and/or equipment that produces products containing peanuts, tree nuts, soybean, milk, dairy, eggs, fish, shellfish, wheat, sesame. •</t>
  </si>
  <si>
    <t>ST-006</t>
  </si>
  <si>
    <t>Curry</t>
  </si>
  <si>
    <t>Curry Ingredients:
curry
• Packed in a facility and/or equipment that produces products containing peanuts, tree nuts, soybean, milk, dairy, eggs, fish, shellfish, wheat, sesame. •</t>
  </si>
  <si>
    <t>LT-016</t>
  </si>
  <si>
    <t>Darjeeling Tea</t>
  </si>
  <si>
    <t>Darjeeling Tea Ingredients:
darjeeling black tea
• Packed in a facility and/or equipment that produces products containing peanuts, tree nuts, soybean, milk, dairy, eggs, fish, shellfish, wheat, sesame. •</t>
  </si>
  <si>
    <t>SS-059</t>
  </si>
  <si>
    <t>Dark Chocolate Sea Salt</t>
  </si>
  <si>
    <t>Dark Chocolate
Sea Salt</t>
  </si>
  <si>
    <t>Dark Chocolate Sea Salt Ingredients: 
salt, cocoa powder, sugar, vanilla extract
• Packed in a facility and/or equipment that produces products containing peanuts, tree nuts, soybean, milk, dairy, eggs, fish, shellfish, wheat, sesame. •</t>
  </si>
  <si>
    <t>BS-001</t>
  </si>
  <si>
    <t>Dark Lager Beer Seasoning</t>
  </si>
  <si>
    <t>Dark Lager
Beer Seasoning</t>
  </si>
  <si>
    <t>Dark Lager Beer Seasoning Ingredients:
sugar, salt, beer extract powder (grain, yeast, hops), cocoa powder, ancho chile, onion,  caramel flavoring (propylene glycol, water, natural &amp; artificial flavors, caramel color), hops and garlic
• ALLERGY ALERT: contains wheat •
• Packed in a facility and/or equipment that produces products containing peanuts, tree nuts, soybean, milk, dairy, eggs, fish, shellfish, wheat, sesame. •</t>
  </si>
  <si>
    <t>• Vendor Spice Name:
Dunkel Hopped Up Seasoning</t>
  </si>
  <si>
    <t>PZ-003</t>
  </si>
  <si>
    <t>Deep Dish Pizza Seasoning</t>
  </si>
  <si>
    <t>Deep Dish
Pizza Seasoning</t>
  </si>
  <si>
    <t>Deep Dish Pizza Seasoning Ingredients:
salt, garlic, oregano, parsley, onion, black pepper, basil, paprika
• Packed in a facility and/or equipment that produces products containing peanuts, tree nuts, soybean, milk, dairy, eggs, fish, shellfish, wheat, sesame. •</t>
  </si>
  <si>
    <t>Marshall Creek</t>
  </si>
  <si>
    <t>GS-007</t>
  </si>
  <si>
    <t>Deli BBQ Seasoning</t>
  </si>
  <si>
    <t>Deli BBQ Seasoning Ingredients:
salt, paprika, spices, sugar, msg, onion, garlic, spice extract, and &lt;2% tricalcium phosphate
• Packed in a facility and/or equipment that produces products containing peanuts, tree nuts, soybean, milk, dairy, eggs, fish, shellfish, wheat, sesame. •</t>
  </si>
  <si>
    <t>PS-023</t>
  </si>
  <si>
    <t>Dill Pickle Popcorn Seasoning</t>
  </si>
  <si>
    <t>Dill Pickle
Popcorn Seasoning</t>
  </si>
  <si>
    <t>Dill Pickle Popcorn Seasoning Ingredients:
whey, sodium diacetate, salt, msg, garlic powder, citric acid, malic acid, spice, onion, spice extractive, less than 2% silicon dioxide to prevent caking
• ALLERGY ALERT: contains milk •
• Packed in a facility and/or equipment that produces products containing peanuts, tree nuts, soybean, milk, dairy, eggs, fish, shellfish, wheat, sesame. •</t>
  </si>
  <si>
    <t>SP-040</t>
  </si>
  <si>
    <t>Dilly Dilly</t>
  </si>
  <si>
    <t>Dilly Dilly Ingredients:
vinegar powder, sea salt, garlic, herbs, spices
• Packed in a facility and/or equipment that produces products containing peanuts, tree nuts, soybean, milk, dairy, eggs, fish, shellfish, wheat, sesame. •</t>
  </si>
  <si>
    <t>CNC-097</t>
  </si>
  <si>
    <t>Double Double Popcorn Trouble</t>
  </si>
  <si>
    <t>Double Double
Popcorn Trouble</t>
  </si>
  <si>
    <t>Double Double Popcorn Trouble Ingredients:
mushroom popcorn kernels (NON GMO)
• Packed in a facility and/or equipment that produces products containing peanuts, tree nuts, soybean, milk, dairy, eggs, fish, shellfish, wheat, sesame. •</t>
  </si>
  <si>
    <t>• Client: Salem Witch Museum
• Original SKU: PC-005 - Movie Theater Popcorn Kernels</t>
  </si>
  <si>
    <t>SF-018</t>
  </si>
  <si>
    <t>Down by the Bay Seasoning</t>
  </si>
  <si>
    <t>Down By The Bay Seafood Ingredients:
brown sugar, salt, dry honey(refinery syrup, honey) dehydrated peach, sugar, paprika, spices, dehydrated garlic, onion, oleoresin paprika, turmeric, &lt;2%silicon dioxide to prevent caking
• Packed in a facility and/or equipment that produces products containing peanuts, tree nuts, soybean, milk, dairy, eggs, fish, shellfish, wheat, sesame. •</t>
  </si>
  <si>
    <t>GS-037</t>
  </si>
  <si>
    <t>Down Home Beef &amp; Chop</t>
  </si>
  <si>
    <t>Down Home
Beef &amp; Chop</t>
  </si>
  <si>
    <t>Down Home Beef &amp; Chop Ingredients:
paprika, garlic, sea salt, sugar, coriander, cumin, mustard, black pepper, celery, thyme, sage, clove, and oregano
• Packed in a facility and/or equipment that produces products containing peanuts, tree nuts, soybean, milk, dairy, eggs, fish, shellfish, wheat, sesame. •</t>
  </si>
  <si>
    <t>• Vendor Spice Name:
Kansas City BBQ Rub</t>
  </si>
  <si>
    <t>AL-005</t>
  </si>
  <si>
    <t>Dragon Fire Infuser</t>
  </si>
  <si>
    <t>Dragon Fire Infuser Ingredients:
sugar, black, white, green and pink peppercorns, de arbol peppers, spices
• DIRECTIONS: Take off lid and add your favorite alcohol - return lid and place in fridge overnight. Strain spices and enjoy your infused alcohol. Drink right out of the mug jar. •
• Packed in a facility and/or equipment that produces products containing peanuts, tree nuts, soybean, milk, dairy, eggs, fish, shellfish, wheat, sesame. •</t>
  </si>
  <si>
    <t>SU-030</t>
  </si>
  <si>
    <t>Dragon Fruit Sugar</t>
  </si>
  <si>
    <t>Dragon Fruit Sugar Ingredients:
turbinado, dragon fruit, dragon fruit extract (ethyl alcohol, glycerin, natural flavors)
• Packed in a facility and/or equipment that produces products containing peanuts, tree nuts, soybean, milk, dairy, eggs, fish, shellfish, wheat, sesame. •</t>
  </si>
  <si>
    <t>SP-023</t>
  </si>
  <si>
    <t>Dukkah Spice</t>
  </si>
  <si>
    <t>Dukkah Spice Ingredients:
cinnamon, coriander, cumin, pepper, salt, sesame
• Packed in a facility and/or equipment that produces products containing peanuts, tree nuts, soybean, milk, dairy, eggs, fish, shellfish, wheat, sesame. •</t>
  </si>
  <si>
    <t>LT-011</t>
  </si>
  <si>
    <t>Earl Grey Blank Tea</t>
  </si>
  <si>
    <t>Earl Grey
Black Tea</t>
  </si>
  <si>
    <t>Earl Grey Black Tea Ingredients:
black tea
• Packed in a facility and/or equipment that produces products containing peanuts, tree nuts, soybean, milk, dairy, eggs, fish, shellfish, wheat, sesame. •</t>
  </si>
  <si>
    <t>BD-031</t>
  </si>
  <si>
    <t>Earth &amp; Garden Bread Dip</t>
  </si>
  <si>
    <t>Earth &amp; Garden
Bread Dip</t>
  </si>
  <si>
    <t>Earth &amp; Garden Bread Dip Ingredients:
rosemary, grains of paradise, sea salt, garlic
• Packed in a facility and/or equipment that produces products containing peanuts, tree nuts, soybean, milk, dairy, eggs, fish, shellfish, wheat, sesame. •</t>
  </si>
  <si>
    <t>SF-003</t>
  </si>
  <si>
    <t>Eastern Shore Crab Boil</t>
  </si>
  <si>
    <t>Eastern Shore
Crab Boil</t>
  </si>
  <si>
    <t>Eastern Shore Crab Boil Ingredients:
salt, celery, coriander, mustard, spices, chiles, black pepper, silicon dioxide (to prevent caking)
• Packed in a facility and/or equipment that produces products containing peanuts, tree nuts, soybean, milk, dairy, eggs, fish, shellfish, wheat, sesame. •</t>
  </si>
  <si>
    <t>SF-005</t>
  </si>
  <si>
    <t>Eastern Shore Seafood Seasoning</t>
  </si>
  <si>
    <t>Eastern Shore
Seafood Seasoning</t>
  </si>
  <si>
    <t>Eastern Shore Seafood Seasoning Ingredients:
celery salt (salt, ground celery), spices (including chili pepper), paprika, silicon dioxide (a free flow agent)
• Packed in a facility and/or equipment that produces products containing peanuts, tree nuts, soybean, milk, dairy, eggs, fish, shellfish, wheat, sesame. •</t>
  </si>
  <si>
    <t>LT-002</t>
  </si>
  <si>
    <t>English Breakfast Tea</t>
  </si>
  <si>
    <t>English
Breakfast Tea</t>
  </si>
  <si>
    <t>English Breakfast Tea Ingredients:
ceylon bop tea, kalgar bop tea
• Packed in a facility and/or equipment that produces products containing peanuts, tree nuts, soybean, milk, dairy, eggs, fish, shellfish, wheat, sesame. •</t>
  </si>
  <si>
    <t>AL-004</t>
  </si>
  <si>
    <t>Espresso Bean Infuser</t>
  </si>
  <si>
    <t>Espresso Bean Infuser Ingredients:
sugar, dark roast coffee beans, natural flavor, spices
• DIRECTIONS: Take off lid and add your favorite alcohol - return lid and place in fridge overnight. Strain spices and enjoy your infused alcohol. Drink right out of the mug jar. • 
• Packed in a facility and/or equipment that produces products containing peanuts, tree nuts, soybean, milk, dairy, eggs, fish, shellfish, wheat, sesame. •</t>
  </si>
  <si>
    <t>GS-056</t>
  </si>
  <si>
    <t>Espresso Coffee Rub</t>
  </si>
  <si>
    <t>Espresso Coffee Rub Ingredients:
harbinger coffee, kosher salt, garlic, pink peppercorns, brown sugar, cayenne, clove, cinnamon, mace
• Packed in a facility and/or equipment that produces products containing peanuts, tree nuts, soybean, milk, dairy, eggs, fish, shellfish, wheat, sesame. •</t>
  </si>
  <si>
    <t>SS-028</t>
  </si>
  <si>
    <t>Espresso Sea Salt</t>
  </si>
  <si>
    <t>Espresso
Sea Salt</t>
  </si>
  <si>
    <t>Espresso Sea Salt Ingredients:
sea salt, roasted Italian espresso beans
• Packed in a facility and/or equipment that produces products containing peanuts, tree nuts, soybean, milk, dairy, eggs, fish, shellfish, wheat, sesame. •</t>
  </si>
  <si>
    <t>Salt Works</t>
  </si>
  <si>
    <t>SU-002</t>
  </si>
  <si>
    <t>Espresso Sugar</t>
  </si>
  <si>
    <t>Espresso Sugar Ingredients:
cane sugar, ground espresso powder
• Packed in a facility and/or equipment that produces products containing peanuts, tree nuts, soybean, milk, dairy, eggs, fish, shellfish, wheat, sesame. •</t>
  </si>
  <si>
    <t>SP-032</t>
  </si>
  <si>
    <t>Every Veggie Seasoning</t>
  </si>
  <si>
    <t>Every Veggie Seasoning Ingredients:
spices, salt, dehydrated garlic, dehydrated onion, corn oil, herbs 
• Packed in a facility and/or equipment that produces products containing peanuts, tree nuts, soybean, milk, dairy, eggs, fish, shellfish, wheat, sesame. •</t>
  </si>
  <si>
    <t>SP-060</t>
  </si>
  <si>
    <t>Everything Louisiana No Salt Seasoning</t>
  </si>
  <si>
    <t>Everything Louisiana
No Salt Seasoning</t>
  </si>
  <si>
    <t>Everything Louisiana No Salt Seasoning Ingredients:
garlic, paprika, onion, black pepper, coriander, california chili pepper, basil, oregano, thyme, parsely
• Packed in a facility and/or equipment that produces products containing peanuts, tree nuts, soybean, milk, dairy, eggs, fish, shellfish, wheat, sesame. •</t>
  </si>
  <si>
    <t>• Vendor Spice Name:
Everything But The Salt
• Client: Deep South</t>
  </si>
  <si>
    <t>SP-061</t>
  </si>
  <si>
    <t>Everything Louisiana Seasoning</t>
  </si>
  <si>
    <t>Everything Louisiana
Seasoning</t>
  </si>
  <si>
    <t>Everything Louisiana Seasoning Ingredients:
onion, garlic, sea salt, california chili pepper, cumin, coriander, paprika, black pepper, basil leaves, parsley flakes
• Packed in a facility and/or equipment that produces products containing peanuts, tree nuts, soybean, milk, dairy, eggs, fish, shellfish, wheat, sesame. •</t>
  </si>
  <si>
    <t>• Vendor Spice Name:
Everything Seasoning
• Client: Deep South</t>
  </si>
  <si>
    <t>SP-062</t>
  </si>
  <si>
    <t>Everything Louisiana Spicy Seasoning</t>
  </si>
  <si>
    <t>Everything Louisiana
Spicy Seasoning</t>
  </si>
  <si>
    <t>Everything Louisiana Spicy Seasoning Ingredients:
onion, garlic, sea salt, california chili pepper, cayenne pepper, cumin, coriander, paprika, black pepper, basil leaves, parsley flakes
• Packed in a facility and/or equipment that produces products containing peanuts, tree nuts, soybean, milk, dairy, eggs, fish, shellfish, wheat, sesame. •</t>
  </si>
  <si>
    <t>• Vendor Spice Name:
Spicy Everything Seasoning
• Client: Deep South</t>
  </si>
  <si>
    <t>CH-008</t>
  </si>
  <si>
    <t>Extra Buttery Cheddar Cheese Powder</t>
  </si>
  <si>
    <t>Extra Buttery Cheddar
Cheese Powder</t>
  </si>
  <si>
    <t>Extra Buttery Cheddar Cheese Powder Ingredients:
whey (from milk), buttermilk solids, whey protein concentrate, granular cheese (milk, cheese culture, salt, enzymes), cheddar cheese (milk, cheese culture, salt, enzymes), salt, sodium phosphate, butter ((sweet cream, salt, annatto color), and nonfat milk solids), contains less than 2% of citric acid, paprika oleoresin (color), lactic acid, annatto (color)
• Packed in a facility and/or equipment that produces products containing peanuts, tree nuts, soybean, milk, dairy, eggs, fish, shellfish, wheat, sesame. •</t>
  </si>
  <si>
    <t>WS-001</t>
  </si>
  <si>
    <t>Fall Apple Harvest Wine Slush</t>
  </si>
  <si>
    <t>Fall Apple Harvest
Wine Slush</t>
  </si>
  <si>
    <t>Fall Apple Harvest Wine Slush Ingredients: 
cane sugar, apple powder (northern spy apples, rice flour, sunflower lecithin) &lt;2% vanilla powder (dextrose, natural &amp; artificial flavor, corn starch, alcohol, modified food starch, silicon dioxide) colored/flavored powder (sugar, artificial flavor, yellow #5 blue #1) red hot cinnamon powder (sugar, artificial &amp; natural cinnamon flavor, red #40) flavored oil (natural &amp; artificial flavors, carprylic/capric triglycerides, propylene glycol, triacetin)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t>
  </si>
  <si>
    <t>BD-015</t>
  </si>
  <si>
    <t>Farm Market Bread Dip</t>
  </si>
  <si>
    <t>Farm Market
Bread Dip</t>
  </si>
  <si>
    <t>Farm Market Bread Dip Ingredients:
sea salt, dehydrated garlic, spices, dehydrated red bell pepper, dehydrated lemon peel
• Packed in a facility and/or equipment that produces products containing peanuts, tree nuts, soybean, milk, dairy, eggs, fish, shellfish, wheat, sesame. •</t>
  </si>
  <si>
    <t>• Vendor Spice Name:
Mediterranean Spice Sea Salt </t>
  </si>
  <si>
    <t>BD-030</t>
  </si>
  <si>
    <t>Festival of Herbs Bread Dip</t>
  </si>
  <si>
    <t>Festival of Herbs
Bread Dip</t>
  </si>
  <si>
    <t>Festival of Herbs Bread Dip Ingredients:
dehydrated garlic, spices, lemon oil
• Packed in a facility and/or equipment that produces products containing peanuts, tree nuts, soybean, milk, dairy, eggs, fish, shellfish, wheat, sesame. •</t>
  </si>
  <si>
    <t>• Vendor Spice Name:
Garlic &amp; Rosemary </t>
  </si>
  <si>
    <t>GS-008</t>
  </si>
  <si>
    <t>Fiesta Fajita Seasoning</t>
  </si>
  <si>
    <t>Fiesta Fajita Seasoning Ingredients:
salt, garlic, onion, pepper, spices
• Packed in a facility and/or equipment that produces products containing peanuts, tree nuts, soybean, milk, dairy, eggs, fish, shellfish, wheat, sesame. •</t>
  </si>
  <si>
    <t>• Vendor Spice Name:
Regal Fajita Seasoning</t>
  </si>
  <si>
    <t>SF-021</t>
  </si>
  <si>
    <t>Fish Taco Seasoning</t>
  </si>
  <si>
    <t>Fish Taco Seasoning Ingredients:
paprika, dehydrated garlic &amp; onion, sea salt, cane sugar, rice flour, lime juice powder (lime juice, maltodextrin, lime oil), citric acid, spices, spice extractive, calcium sulfate (caking preventative)
• Packed in a facility and/or equipment that produces products containing peanuts, tree nuts, soybean, milk, dairy, eggs, fish, shellfish, wheat, sesame. •</t>
  </si>
  <si>
    <t>SF-017</t>
  </si>
  <si>
    <t>Fisherman’s Wharf Seafood Seasoning</t>
  </si>
  <si>
    <t>Fisherman’s Wharf
Seafood Seasoning</t>
  </si>
  <si>
    <t>Fisherman's Wharf Seafood Ingredients:
salt, spices, paprika, granulated garlic, granulated lemon peel, onion powder. contains 2% or less of red pepper, citric acid, sugar, fd&amp;c yellow #5
• CONTAINS: mustard •
• Packed in a facility and/or equipment that produces products containing peanuts, tree nuts, soybean, milk, dairy, eggs, fish, shellfish, wheat, sesame. •</t>
  </si>
  <si>
    <t>CNC-017</t>
  </si>
  <si>
    <t>Fisherman's Catch "Private Blend" Blackened Seasoning</t>
  </si>
  <si>
    <t>Fisherman's Catch
"Private Blend"
Blackened Seasoning</t>
  </si>
  <si>
    <t>Fisherman's Catch "Private Blend" Blackened Seasoning Ingredients:
salt, spices, chili pepper, dehydrated garlic, dehydrated onion, silicon dioxide (anti caking)
• Packed in a facility and/or equipment that produces products containing peanuts, tree nuts, soybean, milk, dairy, eggs, fish, shellfish, wheat, sesame. •</t>
  </si>
  <si>
    <t>• Client: Sizzle Fish
• Original SKU: SF-019 - Blackened Seasoning</t>
  </si>
  <si>
    <t>BD-034</t>
  </si>
  <si>
    <t>Flavors of Rome Bread Dip</t>
  </si>
  <si>
    <t>Flavors of Rome
Bread Dip</t>
  </si>
  <si>
    <t>Flavors of Rome Bread Dip Ingredients:
 dried tomato, sea salt, garlic, cane sugar, herbs, spices, &lt;2% silicon dioxide (anti cake)
• Packed in a facility and/or equipment that produces products containing peanuts, tree nuts, soybean, milk, dairy, eggs, fish, shellfish, wheat, sesame. •</t>
  </si>
  <si>
    <t>BD-013</t>
  </si>
  <si>
    <t>Flavors of Venice Bread Dip</t>
  </si>
  <si>
    <t>Flavors of Venice
Bread Dip</t>
  </si>
  <si>
    <t>Flavors of Venice Bread Dip Ingredients:
onion, garlic, oregano, anise seed, rosemary, bell pepper, basil
• Packed in a facility and/or equipment that produces products containing peanuts, tree nuts, soybean, milk, dairy, eggs, fish, shellfish, wheat, sesame. •</t>
  </si>
  <si>
    <t>• Vendor Spice Name:
Pizza Seasoning</t>
  </si>
  <si>
    <t>CNC-074</t>
  </si>
  <si>
    <t>Flavors of Venice Bread Dip &amp; Seasoning</t>
  </si>
  <si>
    <t>Flavors of Venice
Bread Dip &amp; Seasoning</t>
  </si>
  <si>
    <t>Flavors of Venice Bread Dip &amp; Seasoning Ingredients:
onion, garlic, oregano, anise seed, rosemary, bell pepper, basil
• Packed in a facility and/or equipment that produces products containing peanuts, tree nuts, soybean, milk, dairy, eggs, fish, shellfish, wheat, sesame. •</t>
  </si>
  <si>
    <t>• Client: Vines &amp; Branches
• Original SKU: BD-013 - Flavors of Venice Bread Dip</t>
  </si>
  <si>
    <t>GS-072</t>
  </si>
  <si>
    <t>Flipping the Bird Seasoning</t>
  </si>
  <si>
    <t>Flipping the Bird Ingredients:
paprika, onion, lemon, honey, sage, marjoram, ancho, black pepper, pasilla, celery, garlic, cumin
• Packed in a facility and/or equipment that produces products containing peanuts, tree nuts, soybean, milk, dairy, eggs, fish, shellfish, wheat, sesame. •</t>
  </si>
  <si>
    <t>• Vendor Spice Name:
Flippin' The Bird Seasoning</t>
  </si>
  <si>
    <t>SS-023</t>
  </si>
  <si>
    <t>Florida Citrus Sea Salt</t>
  </si>
  <si>
    <t>Florida Citrus
Sea Salt</t>
  </si>
  <si>
    <t>Florida Citrus Sea Salt Ingredients:
sea salt, orange, lemon, black pepper, smoked hickory salt, lime, ginger
• Packed in a facility and/or equipment that produces products containing peanuts, tree nuts, soybean, milk, dairy, eggs, fish, shellfish, wheat, sesame. •</t>
  </si>
  <si>
    <t>• Vendor Spice Name:
Smoky Citrus Salt</t>
  </si>
  <si>
    <t>GS-065</t>
  </si>
  <si>
    <t>For Every Grill Seasoning</t>
  </si>
  <si>
    <t>For Every
Grill Seasoning</t>
  </si>
  <si>
    <t>For Every Grill Seasoning Ingredients:
salt, paprika, natural spices, msg, garlic powder, red pepper, oleo resin paprika, tricalcium phosphate (anti-caking)
• Packed in a facility and/or equipment that produces products containing peanuts, tree nuts, soybean, milk, dairy, eggs, fish, shellfish, wheat, sesame. •</t>
  </si>
  <si>
    <t>BD-033</t>
  </si>
  <si>
    <t>French Flair Bread Dip</t>
  </si>
  <si>
    <t>French Flair
Bread Dip</t>
  </si>
  <si>
    <t>French Flair Bread Dip Ingredients:
tomato (tomato, &lt; 2% silicon dioxide (anti-caking agent)), onion, garlic, black pepper, tarragon, and basil
• Packed in a facility and/or equipment that produces products containing peanuts, tree nuts, soybean, milk, dairy, eggs, fish, shellfish, wheat, sesame. •</t>
  </si>
  <si>
    <t>• Vendor Spice Name:
Milan Bread Dip</t>
  </si>
  <si>
    <t>SS-054</t>
  </si>
  <si>
    <t>French Grey Sea Salt</t>
  </si>
  <si>
    <t>French Grey
Sea Salt</t>
  </si>
  <si>
    <t>French Grey Sea Salt Ingredients:
sea salt from Guerande, France
• Packed in a facility and/or equipment that produces products containing peanuts, tree nuts, soybean, milk, dairy, eggs, fish, shellfish, wheat, sesame. •</t>
  </si>
  <si>
    <t>PD-006</t>
  </si>
  <si>
    <t>French Onion Dip Mix</t>
  </si>
  <si>
    <t>French Onion
Dip Mix</t>
  </si>
  <si>
    <t>French Onion Dip Mix Ingredients:
dried onion, maltodextrin, instant beef style broth (salt, autolyzed yeast, dextrose, monosodium glutamate, potato flour, lactose (milk), caramel powder, pure vegetable oil (sunflower seed oil), celery, onion powder, garlic powder, com starch, and herbs), corn starch, non-gmo soy sauce powder (fermented soy sauce [contains soybean and wheat], maltodextrin, salt), cane sugar,  wine powder (maltodextrin, and sauterne wine solids (prepared with sulfur dioxide)), ses salt, dried roasted garlic,  butter powder (butter (cream, salt), dry buttermilk), buttermilk solids (whey solids, buttermilk powder, nonfat dry milk),  black pepper, ginger, natural lemon juice flavor, natural butter flavor, natural colors, canola oil
• DIRECTIONS: 8 oz. Sour Cream, 8 oz. Cream Cheese (softened), 2-3 Tbsp, French Onion Dip Mix. Mix together well. Refrigerate for at least 30 minutes. •
• Packed in a facility and/or equipment that produces products containing peanuts, tree nuts, soybean, milk, dairy, eggs, fish, shellfish, wheat, sesame. •</t>
  </si>
  <si>
    <t>CNC-091</t>
  </si>
  <si>
    <t>Frequent Flyer Espresso Sugar</t>
  </si>
  <si>
    <t>Frequent Flyer
Espresso Sugar</t>
  </si>
  <si>
    <t>Frequent Flyer Espresso Sugar Ingredients:
cane sugar, ground espresso powder
• Packed in a facility and/or equipment that produces products containing peanuts, tree nuts, soybean, milk, dairy, eggs, fish, shellfish, wheat, sesame. •</t>
  </si>
  <si>
    <t>• Client: Salem Witch Museum
• Original SKU: SU-002 - Espresso Sugar</t>
  </si>
  <si>
    <t>SF-006</t>
  </si>
  <si>
    <t>Friday Night Fish Rub</t>
  </si>
  <si>
    <t>Friday Night
Fish Rub</t>
  </si>
  <si>
    <t>Friday Night Fish Rub Ingredients:
paprika, pepper, salt, lemon juice, spices
• Packed in a facility and/or equipment that produces products containing peanuts, tree nuts, soybean, milk, dairy, eggs, fish, shellfish, wheat, sesame. •</t>
  </si>
  <si>
    <t>CNC-112</t>
  </si>
  <si>
    <t>Frightfully Inviting Bacon Salt</t>
  </si>
  <si>
    <t>Frightfully Inviting
Bacon Salt</t>
  </si>
  <si>
    <t>Frightfully Inviting Bacon Salt Ingredients:
salt, brown sugar, rendered bacon fat, natural applewood smoke flavor, and silicon dioxide added to prevent caking
• Packed in a facility and/or equipment that produces products containing peanuts, tree nuts, soybean, milk, dairy, eggs, fish, shellfish, wheat, sesame. •</t>
  </si>
  <si>
    <t>• Client: Salem Witch Museum
• Original SKU: SS-001 - Bacon Salt</t>
  </si>
  <si>
    <t>LT-001</t>
  </si>
  <si>
    <t>Fruit Tea</t>
  </si>
  <si>
    <t>Fruit Tea Ingredients:
rose hips, lemongrass, hibiscus, peppermint, orange peel
• Packed in a facility and/or equipment that produces products containing peanuts, tree nuts, soybean, milk, dairy, eggs, fish, shellfish, wheat, sesame. •</t>
  </si>
  <si>
    <t>CNC-092</t>
  </si>
  <si>
    <t>Full Moon Tempting Tuscan Bread Dip</t>
  </si>
  <si>
    <t>Full Moon
Tempting Tuscan
Bread Dip</t>
  </si>
  <si>
    <t>Full Moon Tempting Tuscan Bread Dip Ingredients:
salt, garlic, black pepper, onion, red pepper flakes, rosemary, basil, mediterranean oregano, and parsley
• Packed in a facility and/or equipment that produces products containing peanuts, tree nuts, soybean, milk, dairy, eggs, fish, shellfish, wheat, sesame. •</t>
  </si>
  <si>
    <t>• Client: Salem Witch Museum
• Original SKU: BD-007 - Tuscan Bread Dip</t>
  </si>
  <si>
    <t>SP-020</t>
  </si>
  <si>
    <t>Garam Marsala</t>
  </si>
  <si>
    <t>Garam Masala Ingredients:
coriander, cumin, chilies, cloves, bay leaves, cassia, ginger
• Packed in a facility and/or equipment that produces products containing peanuts, tree nuts, soybean, milk, dairy, eggs, fish, shellfish, wheat, sesame. •</t>
  </si>
  <si>
    <t>BD-009</t>
  </si>
  <si>
    <t>Garden Delight Bread Dip</t>
  </si>
  <si>
    <t>Garden Delight
Bread Dip</t>
  </si>
  <si>
    <t>Garden Delight Bread Dip Ingredients:
vegetable seasoning, onion, sea salt, garlic, tomato powder, and herbs
• Packed in a facility and/or equipment that produces products containing peanuts, tree nuts, soybean, milk, dairy, eggs, fish, shellfish, wheat, sesame. •</t>
  </si>
  <si>
    <t>• Vendor Spice Name:
Zesty Garden</t>
  </si>
  <si>
    <t>PD-004</t>
  </si>
  <si>
    <t>Garden Veggie Dip Mix</t>
  </si>
  <si>
    <t>Garden Veggie
Dip Mix</t>
  </si>
  <si>
    <t>Garden Veggie Dip Mix Ingredients:
cane sugar, maltodextrin, salt, dried onion, dried carrots, dried green bell peppers, dried red bell peppers, dried broccoli, chicken flavoring (dextrose, salt, monosodium glutamate, lactose (milk), potato flour, pure vegetable oil (sunflower oil), celery, turmeric (color), onion powder, sunflower lecithin, parsley, and herbs), citric acid (acidifier), monosodium glutamate, dried garlic, silicon dioxide (flow agent), black pepper, parsley, dill weed, natural lemon juice flavor, celery seed, canola oil, dried celery, natural flavors
• DIRECTIONS: 8 oz. Sour Cream, 1/4 cup Vegetable Dip Mix. Mix together until well blended. Refrigerate at least 30 minutes. •
• Packed in a facility and/or equipment that produces products containing peanuts, tree nuts, soybean, milk, dairy, eggs, fish, shellfish, wheat, sesame. •</t>
  </si>
  <si>
    <t>• Vendor Spice Name:
Vegetable Dip Mix</t>
  </si>
  <si>
    <t>CNC-003</t>
  </si>
  <si>
    <t>Garlic &amp; Herb Bread Dip &amp; Seasoning</t>
  </si>
  <si>
    <t>Garlic &amp; Herb 
Bread Dip &amp; Seasoning</t>
  </si>
  <si>
    <t>Garlic &amp; Herb Bread Dip &amp; Seasoning Ingredients:
garlic, onion, pepper, spices
• Packed in a facility and/or equipment that produces products containing peanuts, tree nuts, soybean, milk, dairy, eggs, fish, shellfish, wheat, sesame. •</t>
  </si>
  <si>
    <t>• Client: Olive Branch, The
• Original SKU: BD-021 - Savory Garlic &amp; Herb Bread Dip</t>
  </si>
  <si>
    <t>PD-014</t>
  </si>
  <si>
    <t>Garlic &amp; Herb Dip Mix</t>
  </si>
  <si>
    <t>Garlic &amp; Herb
Dip Mix</t>
  </si>
  <si>
    <t>Garlic &amp; Herb Dip Mix Ingredients:
maltodextrin, raw cane sugar, cane sugar, sea salt, dried garlic, dried onion, whole milk, dried roasted garlic, parsley, canola oil, black pepper, silicon dioxide (flow agent). butter powder (butter (cream, salt), dry buttermilk), buttermilk solids (whey solids, buttermilk powder, nonfat dry milk), lactic acid (acidifier), corn starch, chives, non-gmo sov sauce powder (fermented sov sauce [contains soybean and wheat], maltodextrin, salt), oregano, natural butter flavor, nutritional yeast flakes (dried yeast, niacin, pyridoxine hydrochloride, thiamin hydrochloride, riboflavin, folic acid, cyanocobalamin [b12 produced by natural fermentation- not synthetic or animal source]), carrot powder, tomato powder (tomato, silicon dioxide [anticaking agent]), dried celery, paprika, sweet potato powder, pea protein, coriander, red beet powder (beets, silicon dioxide (anticaking agent)), natural colors, organic kale powder, citric acid (acidifier), organic caramel color, sage
• DIRECTIONS: 8oz sour cream 8oz cream cheese softened, 1/4 cup dip mix, mix well and refrigerate for 20 mins. •
• Packed in a facility and/or equipment that produces products containing peanuts, tree nuts, soybean, milk, dairy, eggs, fish, shellfish, wheat, sesame. •</t>
  </si>
  <si>
    <t>• Vendor Spice Name:
Natural Garlic &amp; Herb Dip</t>
  </si>
  <si>
    <t>BD-012</t>
  </si>
  <si>
    <t>Garlic &amp; Parmesan Bread Dip</t>
  </si>
  <si>
    <t>Garlic &amp; Parmesan
Bread Dip</t>
  </si>
  <si>
    <t>Garlic &amp; Parmesan Bread Dip Ingredients:
dehydrated vegetables (garlic, red bell pepper, onion, parsley), salt, spices, maltodextrin, natural flavor, parmesan cheese [(pasteurized milk cheese cultures, salt, enzymes), cultured nonfat milk, partially hydrogenated soybean oil, whey, sodium citrate, natural flavor, salt], silicon dioxide added to prevent caking
• ALLERGY ALERT: contains milk •
• Packed in a facility and/or equipment that produces products containing peanuts, tree nuts, soybean, milk, dairy, eggs, fish, shellfish, wheat, sesame. •</t>
  </si>
  <si>
    <t>• Vendor Spice Name:
Parmesan Garlic</t>
  </si>
  <si>
    <t>BD-014</t>
  </si>
  <si>
    <t>Garlic &amp; Thyme Bread Dip</t>
  </si>
  <si>
    <t>Garlic &amp; Thyme
Bread Dip</t>
  </si>
  <si>
    <t>Garlic &amp; Thyme Bread Dip Ingredients:
sea salt, spices, herbs, red and green bell peppers, oleoresin of paprika
• Packed in a facility and/or equipment that produces products containing peanuts, tree nuts, soybean, milk, dairy, eggs, fish, shellfish, wheat, sesame. •</t>
  </si>
  <si>
    <t>BD-003</t>
  </si>
  <si>
    <t>Garlic &amp; Tomato Bread Dip</t>
  </si>
  <si>
    <t>Garlic &amp; Tomato
Bread Dip</t>
  </si>
  <si>
    <t>Garlic &amp; Tomato Bread Dip Ingredients:
salt, spices, dehydrated garlic, onion powder, red bell pepper, tomato, canola, silicon dioxide (anti-caking) 
• Packed in a facility and/or equipment that produces products containing peanuts, tree nuts, soybean, milk, dairy, eggs, fish, shellfish, wheat, sesame. •</t>
  </si>
  <si>
    <t>CNC-019</t>
  </si>
  <si>
    <t>Garlic &amp; Tomato Seasoning</t>
  </si>
  <si>
    <t>Garlic &amp; Tomato Seasoning Ingredients:
salt, spices, dehydrated garlic, onion powder, red bell pepper, tomato, canola, silicon dioxide (anti-caking)
• Packed in a facility and/or equipment that produces products containing peanuts, tree nuts, soybean, milk, dairy, eggs, fish, shellfish, wheat, sesame. •</t>
  </si>
  <si>
    <t>• Client: Vines &amp; Branches
• Original SKU: BD-003 - Garlic &amp; Tomato Bread Dip</t>
  </si>
  <si>
    <t>BD-002</t>
  </si>
  <si>
    <t>Garlic Bread Dip</t>
  </si>
  <si>
    <t>Garlic
Bread Dip</t>
  </si>
  <si>
    <t>Garlic Bread Dip Ingredients:
garlic, salt, parsley, oregano, spices
• Packed in a facility and/or equipment that produces products containing peanuts, tree nuts, soybean, milk, dairy, eggs, fish, shellfish, wheat, sesame. •</t>
  </si>
  <si>
    <t>• Vendor Spice Name:
Garlic Bread Spread</t>
  </si>
  <si>
    <t>BD-018</t>
  </si>
  <si>
    <t>Garlic Butter Bread Dip</t>
  </si>
  <si>
    <t>Garlic Butter
Bread Dip</t>
  </si>
  <si>
    <t>Garlic Butter Bread Dip Ingredients:
butter powder (maltodextrin, modified butter oil, salt, dehydrated butter, guar gum, sodium bicarbonate, annatto, turmeric) garlic, butter salt (salt, artificial flavor, fd&amp;c yellow #5, #6) onion, yeast extract, herbs 
• ALLERGY ALERT: contains milk •
• Packed in a facility and/or equipment that produces products containing peanuts, tree nuts, soybean, milk, dairy, eggs, fish, shellfish, wheat, sesame. •</t>
  </si>
  <si>
    <t>CNC-070</t>
  </si>
  <si>
    <t>Garlic Parmesan Dipping Herbs</t>
  </si>
  <si>
    <t>Garlic Parmesan
Dipping Herbs</t>
  </si>
  <si>
    <t>Garlic Parmesan Dipping Herbs Ingredients:
dehydrated vegetables (garlic, red bell pepper, onion, parsley), salt, spices, maltodextrin, natural flavor, parmesan cheese [(pasteurized milk cheese cultures, salt, enzymes), cultured nonfat milk, partially hydrogenated soybean oil, whey, sodium citrate, natural flavor, salt], silicon dioxide added to prevent caking
• ALLERGY ALERT: contains milk •
• Packed in a facility and/or equipment that produces products containing peanuts, tree nuts, soybean, milk, dairy, eggs, fish, shellfish, wheat, sesame. •</t>
  </si>
  <si>
    <t>• Client: Sassy Olive, The
• Original SKU: BD-012 - Garlic &amp; Parmesan Bread Dip</t>
  </si>
  <si>
    <t>GS-047</t>
  </si>
  <si>
    <t>Garlic Pepper Steak Grill Seasoning</t>
  </si>
  <si>
    <t>Garlic Pepper Steak
Grill Seasoning</t>
  </si>
  <si>
    <t>Garlic Pepper Steak Grill Seasoning Ingredients:
salt, spices (including black peppercorn, dill, ginger), garlic, red pepper, contains 2% or less of oleoresin paprika, natural flavors and canola oil
• Packed in a facility and/or equipment that produces products containing peanuts, tree nuts, soybean, milk, dairy, eggs, fish, shellfish, wheat, sesame. •</t>
  </si>
  <si>
    <t>• Vendor Spice Name:
Garlic Pepper Steak</t>
  </si>
  <si>
    <t>SS-019</t>
  </si>
  <si>
    <t>Garlic Salt</t>
  </si>
  <si>
    <t>Garlic Salt Ingredients:
garlic, salt, parsley, carrot for color, modified corn starch, sugar, natural flavor
• Packed in a facility and/or equipment that produces products containing peanuts, tree nuts, soybean, milk, dairy, eggs, fish, shellfish, wheat, sesame. •</t>
  </si>
  <si>
    <t>LT-013</t>
  </si>
  <si>
    <t>Genmai Tea</t>
  </si>
  <si>
    <t>Genmai Tea Ingredients:
green tea, toasted / puffed rice
• Packed in a facility and/or equipment that produces products containing peanuts, tree nuts, soybean, milk, dairy, eggs, fish, shellfish, wheat, sesame. •</t>
  </si>
  <si>
    <t>• Vendor Spice Name:
Genmai Cha Green Tea</t>
  </si>
  <si>
    <t>BS-002</t>
  </si>
  <si>
    <t>German Brauhaus Beer Seasoning</t>
  </si>
  <si>
    <t>German Brauhaus
Beer Seasoning</t>
  </si>
  <si>
    <t>German Brauhaus Ingredients:
molasses powder (refiners syrup, cane molasses), smoked paprika, smoked salt, beer extract powder (grain, yeast, hops), garlic, mustard, pepper, onion, caraway,  hickory powder (maltodextrin, smoke flavor, silicon dioxide (anti-caking agent), hops
• ALLERGY ALERT: contains wheat •
• Packed in a facility and/or equipment that produces products containing peanuts, tree nuts, soybean, milk, dairy, eggs, fish, shellfish, wheat, sesame. •</t>
  </si>
  <si>
    <t>• Vendor Spice Name:
Rauchbier Hopped Up Seasoning</t>
  </si>
  <si>
    <t>SS-065</t>
  </si>
  <si>
    <t>Ghost Pepper Sea Salt</t>
  </si>
  <si>
    <t>Ghost Pepper
Sea Salt</t>
  </si>
  <si>
    <t>Ghost Pepper Sea Salt Ingredients:
sea salt, ground ghost peppers (naga jolikia)
• Packed in a facility and/or equipment that produces products containing peanuts, tree nuts, soybean, milk, dairy, eggs, fish, shellfish, wheat, sesame. •</t>
  </si>
  <si>
    <t>CNC-111</t>
  </si>
  <si>
    <t>Ghostly Pleasure Himalayan &amp; Ghost Chili Sea Salt</t>
  </si>
  <si>
    <t>Ghostly Pleasure
Himalayan &amp; Ghost
Chili Sea Salt</t>
  </si>
  <si>
    <t>Ghostly Pleasure Himalayan &amp; Ghost Chili Sea Salt Ingredients:
pink Himalayan salt w/ smoked ghost chili peppers
• Packed in a facility and/or equipment that produces products containing peanuts, tree nuts, soybean, milk, dairy, eggs, fish, shellfish, wheat, sesame. •</t>
  </si>
  <si>
    <t>• Client: Salem Witch Museum
• Original SKU: SS-044 - Pink Himalayan &amp; Ghost Chili Sea Salt</t>
  </si>
  <si>
    <t>CNC-101</t>
  </si>
  <si>
    <t>Ghostly Tale White Cheddar Popcorn Seasoning</t>
  </si>
  <si>
    <t>Ghostly Tale
White Cheddar
Popcorn Seasoning</t>
  </si>
  <si>
    <t>Ghostly Tale White Cheddar Popcorn Seasoning Ingredients:
buttermilk powder, cheddar cheese powder (cultured pasteurized milk, salt, enzymes) whey, salt, natural flavor, disodium phosphate
• ALLERGY ALERT: contains milk •
• Packed in a facility and/or equipment that produces products containing peanuts, tree nuts, soybean, milk, dairy, eggs, fish, shellfish, wheat, sesame. •</t>
  </si>
  <si>
    <t>Katom</t>
  </si>
  <si>
    <t>• Client: Salem Witch Museum
• Original SKU: PS-008 - White Cheddar Popcorn Seasoning</t>
  </si>
  <si>
    <t>AL-007</t>
  </si>
  <si>
    <t>Gin &amp; Tonic Cocktail Infuser</t>
  </si>
  <si>
    <t>Gin &amp; Tonic
Cocktail Infuser</t>
  </si>
  <si>
    <t>Gin &amp; Tonic Cocktail Infuser Ingredients:
cane sugar, rose petals and buds, fennel, black peppercorns, lemon peel, orange peel
• DIRECTIONS: Take off lid and add your favorite alcohol - return lid and place in fridge overnight. Strain spices and enjoy your infused alcohol. Drink right out of the mug jar. •
• Packed in a facility and/or equipment that produces products containing peanuts, tree nuts, soybean, milk, dairy, eggs, fish, shellfish, wheat, sesame. •</t>
  </si>
  <si>
    <t>LT-025</t>
  </si>
  <si>
    <t>Ginger Lemon Herbal Tea</t>
  </si>
  <si>
    <t>Ginger Lemon
Herbal Tea</t>
  </si>
  <si>
    <t>Ginger Lemon Herbal Tea Ingredients:
ginger pieces, lemongrass, lemon peel, licorice, spearmint
• Packed in a facility and/or equipment that produces products containing peanuts, tree nuts, soybean, milk, dairy, eggs, fish, shellfish, wheat, sesame. •</t>
  </si>
  <si>
    <t>SU-011</t>
  </si>
  <si>
    <t>Ginger Sugar</t>
  </si>
  <si>
    <t>Ginger Sugar Ingredients:
pure cane organic sugar, ginger powder
• Packed in a facility and/or equipment that produces products containing peanuts, tree nuts, soybean, milk, dairy, eggs, fish, shellfish, wheat, sesame. •</t>
  </si>
  <si>
    <t>SP-019</t>
  </si>
  <si>
    <t>Gingerbread Spice</t>
  </si>
  <si>
    <t>Gingerbread Spice Ingredients:
ginger, cinnamon, cloves, nutmeg, black pepper, allspice
• Packed in a facility and/or equipment that produces products containing peanuts, tree nuts, soybean, milk, dairy, eggs, fish, shellfish, wheat, sesame. •</t>
  </si>
  <si>
    <t>CNC-001</t>
  </si>
  <si>
    <t>Gloucester Citrus Sea Salt</t>
  </si>
  <si>
    <t>Gloucester Citrus
Sea Salt</t>
  </si>
  <si>
    <t>Gloucester Citrus Sea Salt Ingredients:
sea salt, orange, lemon, black pepper, smoked hickory salt, lime, ginger
• Packed in a facility and/or equipment that produces products containing peanuts, tree nuts, soybean, milk, dairy, eggs, fish, shellfish, wheat, sesame. •</t>
  </si>
  <si>
    <t>• Client: Cape Ann Olive Oil
• Original SKU: SS-023 - Florida Citrus Sea Salt</t>
  </si>
  <si>
    <t>CSB-001</t>
  </si>
  <si>
    <t>Gloucester Seasoning</t>
  </si>
  <si>
    <t>Gloucester
Seasoning</t>
  </si>
  <si>
    <t xml:space="preserve">Gloucester Seasoning Ingredients:
sage, oregano, sea salt, rosemary, garlic, black pepper
• Packed in a facility and/or equipment that produces products containing peanuts, tree nuts, soybean, milk, dairy, eggs, fish, shellfish, wheat, sesame. • </t>
  </si>
  <si>
    <t>• Client: Cape Ann Olive Oil</t>
  </si>
  <si>
    <t>SS-018</t>
  </si>
  <si>
    <t>Gochujang Sea Salt</t>
  </si>
  <si>
    <t>Gochujang
Sea Salt</t>
  </si>
  <si>
    <t>BD-019</t>
  </si>
  <si>
    <t>Golden Greek Bread Dip</t>
  </si>
  <si>
    <t>Golden Greek
Bread Dip</t>
  </si>
  <si>
    <t>Golden Greek Bread Dip Ingredients:
dehydrated vegetables (garlic, tomato, bell pepper, green onion, parsley) spices, salt, orange peel, natural flavors
• Packed in a facility and/or equipment that produces products containing peanuts, tree nuts, soybean, milk, dairy, eggs, fish, shellfish, wheat, sesame. •</t>
  </si>
  <si>
    <t>• Vendor Spice Name:
Classic Greek</t>
  </si>
  <si>
    <t>CNC-046</t>
  </si>
  <si>
    <t>Gourmet Burger Seasoning</t>
  </si>
  <si>
    <t>Gourmet Burger Seasoning Ingredients:
salt, maltodextrin, garlic, natural flavors, spices, less than 2% of sunflower oil
• Packed in a facility and/or equipment that produces products containing peanuts, tree nuts, soybean, milk, dairy, eggs, fish, shellfish, wheat, sesame. •</t>
  </si>
  <si>
    <t>• Client: Kitchen Kettle
• Original SKU: GS-001 - Any Kind of Burger</t>
  </si>
  <si>
    <t>SP-006</t>
  </si>
  <si>
    <t>Granulated Honey</t>
  </si>
  <si>
    <t>Granulated Honey Ingredients:
sugar and honey
• Packed in a facility and/or equipment that produces products containing peanuts, tree nuts, soybean, milk, dairy, eggs, fish, shellfish, wheat, sesame. •</t>
  </si>
  <si>
    <t>SP-008</t>
  </si>
  <si>
    <t>Grated Lemon Peel</t>
  </si>
  <si>
    <t>Grated
Lemon Peel</t>
  </si>
  <si>
    <t>Grated Lemon Peel Ingredients:
greated lemon peel
• Packed in a facility and/or equipment that produces products containing peanuts, tree nuts, soybean, milk, dairy, eggs, fish, shellfish, wheat, sesame. •</t>
  </si>
  <si>
    <t>SP-007</t>
  </si>
  <si>
    <t>Grated Orange Peel</t>
  </si>
  <si>
    <t>Grated
Orange Peel</t>
  </si>
  <si>
    <t>Grated Orange Peel Ingredients:
orange peel
• Packed in a facility and/or equipment that produces products containing peanuts, tree nuts, soybean, milk, dairy, eggs, fish, shellfish, wheat, sesame. •</t>
  </si>
  <si>
    <t>BD-011</t>
  </si>
  <si>
    <t>Greek Bread Dip</t>
  </si>
  <si>
    <t>Greek
Bread Dip</t>
  </si>
  <si>
    <t>Greek Bread Dip Ingredients:
dehydrated garlic, dehydrated onion, dehydrated bell pepper, spices, sesame seeds, lemon oil
• Packed in a facility and/or equipment that produces products containing peanuts, tree nuts, soybean, milk, dairy, eggs, fish, shellfish, wheat, sesame. •</t>
  </si>
  <si>
    <t>• Vendor Spice Name:
Greek Isle</t>
  </si>
  <si>
    <t>CNC-071</t>
  </si>
  <si>
    <t>Greek Dipping Herbs</t>
  </si>
  <si>
    <t>Greek
Dipping Herbs</t>
  </si>
  <si>
    <t>Greek Dipping Herbs Ingredients:
dehydrated garlic, dehydrated onion, dehydrated bell pepper, spices, sesame seeds, lemon oil
• Packed in a facility and/or equipment that produces products containing peanuts, tree nuts, soybean, milk, dairy, eggs, fish, shellfish, wheat, sesame. •</t>
  </si>
  <si>
    <t>• Client: Sassy Olive, The
• Original SKU: BD-011 - Greek Bread Dip</t>
  </si>
  <si>
    <t>SP-034</t>
  </si>
  <si>
    <t>Greek Marinade Seasoning</t>
  </si>
  <si>
    <t>Greek Marinade Seasoning Ingredients:
alt, spices, maltodextrin, sugar, dehydrated onion, soybean oil, silicon dioxide as anti-caking agent
• DIRECTIONS: Add 1/2 jar to 1 cup of water to make marinade. •
• Packed in a facility and/or equipment that produces products containing peanuts, tree nuts, soybean, milk, dairy, eggs, fish, shellfish, wheat, sesame. •</t>
  </si>
  <si>
    <t>SP-035</t>
  </si>
  <si>
    <t>Greek Seasoning</t>
  </si>
  <si>
    <t xml:space="preserve"> Greek Seasoning</t>
  </si>
  <si>
    <t>Greek Seasoning Ingredients:
salt, oregano, garlic, basil, onion, mint
• Packed in a facility and/or equipment that produces products containing peanuts, tree nuts, soybean, milk, dairy, eggs, fish, shellfish, wheat, sesame. •</t>
  </si>
  <si>
    <t>CNC-020</t>
  </si>
  <si>
    <t xml:space="preserve">Greek Seasoning </t>
  </si>
  <si>
    <t>Greek Seasoning  Ingredients:
dehydrated garlic, dehydrated onion, dehydrated bell pepper, spices, sesame seeds, lemon oil
• Packed in a facility and/or equipment that produces products containing peanuts, tree nuts, soybean, milk, dairy, eggs, fish, shellfish, wheat, sesame. •</t>
  </si>
  <si>
    <t>• Client: Vines &amp; Branches
• Original SKU: BD-011 - Greek Bread Dip</t>
  </si>
  <si>
    <t>CNC-042</t>
  </si>
  <si>
    <t>Greek Seasoning &amp; Bread Dip</t>
  </si>
  <si>
    <t>Greek Seasoning &amp; Bread Dip Ingredients:
salt, oregano, garlic, basil, onion, mint
• Packed in a facility and/or equipment that produces products containing peanuts, tree nuts, soybean, milk, dairy, eggs, fish, shellfish, wheat, sesame. •</t>
  </si>
  <si>
    <t>• Client: Soultana's
• Original SKU: SP-035 - Greek Seasoning</t>
  </si>
  <si>
    <t>LT-015</t>
  </si>
  <si>
    <t>Green Dragon Tea</t>
  </si>
  <si>
    <t>Green
Dragon Tea</t>
  </si>
  <si>
    <t>Green Dragon Tea Ingredients:
panfired green tea
• Packed in a facility and/or equipment that produces products containing peanuts, tree nuts, soybean, milk, dairy, eggs, fish, shellfish, wheat, sesame. •</t>
  </si>
  <si>
    <t>LT-018</t>
  </si>
  <si>
    <t>Green Sencha Tea</t>
  </si>
  <si>
    <t>Green
Sencha Tea</t>
  </si>
  <si>
    <t>Green Sencha Tea Ingredients:
green sencha leaves
• Packed in a facility and/or equipment that produces products containing peanuts, tree nuts, soybean, milk, dairy, eggs, fish, shellfish, wheat, sesame. •</t>
  </si>
  <si>
    <t>GS-029</t>
  </si>
  <si>
    <t>Griller Thriller</t>
  </si>
  <si>
    <t>Griller Thriller Ingredients:
sugar, brown sugar, salt, dry honey (refinery syrup, honey), dehydrated peach, paprika and other spices, dehydrated garlic and onion, oleoresin paprika and turmeric added for color and not more than 1.0% silicone dioxide added to prevent caking
• Packed in a facility and/or equipment that produces products containing peanuts, tree nuts, soybean, milk, dairy, eggs, fish, shellfish, wheat, sesame. •</t>
  </si>
  <si>
    <t>GS-053</t>
  </si>
  <si>
    <t>Grillin’ w/ Heat Seasoning</t>
  </si>
  <si>
    <t>Grillin’ with
Heat Seasoning</t>
  </si>
  <si>
    <t>Grillin' with Heat Seasoning Ingredients:
black pepper, chili powder, paprika, salt, brown sugar, spices, dehydrated garlic, onion, sugar, worchestershire powder, turmeric, oregano, disodium inosinate, guanylate (natural sodium salt) &lt;2% calcium stearate (anti caking)
• Packed in a facility and/or equipment that produces products containing peanuts, tree nuts, soybean, milk, dairy, eggs, fish, shellfish, wheat, sesame. •</t>
  </si>
  <si>
    <t>ST-056</t>
  </si>
  <si>
    <t>Ground Cinnamon</t>
  </si>
  <si>
    <t>Ground Cinnamon Ingredients:
cinnamon
• Packed in a facility and/or equipment that produces products containing peanuts, tree nuts, soybean, milk, dairy, eggs, fish, shellfish, wheat, sesame. •</t>
  </si>
  <si>
    <t>ST-009</t>
  </si>
  <si>
    <t>Ground Ginger</t>
  </si>
  <si>
    <t>Ground Ginger Ingredients:
ground ginger
• Packed in a facility and/or equipment that produces products containing peanuts, tree nuts, soybean, milk, dairy, eggs, fish, shellfish, wheat, sesame. •</t>
  </si>
  <si>
    <t>SP-048</t>
  </si>
  <si>
    <t>Guacamole Seasoning</t>
  </si>
  <si>
    <t>Guacamole Seasoning Ingredients:
onion, salt, crushed red pepper, garlic, citric acid, lime juice powder, cilantro and cumin
• Packed in a facility and/or equipment that produces products containing peanuts, tree nuts, soybean, milk, dairy, eggs, fish, shellfish, wheat, sesame. •</t>
  </si>
  <si>
    <t>LT-004</t>
  </si>
  <si>
    <t>Gun Powder Green Tea</t>
  </si>
  <si>
    <t>Gun Powder
Green Tea</t>
  </si>
  <si>
    <t>SP-033</t>
  </si>
  <si>
    <t>Gyro Seasoning</t>
  </si>
  <si>
    <t>Gyro Seasoning Ingredients:
onion, garlic, sea salt, oregano, marjoram, black pepper and rosemary
• Packed in a facility and/or equipment that produces products containing peanuts, tree nuts, soybean, milk, dairy, eggs, fish, shellfish, wheat, sesame. •</t>
  </si>
  <si>
    <t>SS-005</t>
  </si>
  <si>
    <t>Habanero Sea Salt</t>
  </si>
  <si>
    <t>Habanero
Sea Salt</t>
  </si>
  <si>
    <t>Habanero Sea Salt Ingredients:
sea salt, habanero Chile powder
• Packed in a facility and/or equipment that produces products containing peanuts, tree nuts, soybean, milk, dairy, eggs, fish, shellfish, wheat, sesame. •</t>
  </si>
  <si>
    <t>CNC-110</t>
  </si>
  <si>
    <t>Haunted History Bourbon Sea Salt</t>
  </si>
  <si>
    <t>Haunted History
Bourbon Sea Salt</t>
  </si>
  <si>
    <t>Haunted History Bourbon Sea Salt Ingredients:
salt flaked smoked over bourbon barrel wood
• Packed in a facility and/or equipment that produces products containing peanuts, tree nuts, soybean, milk, dairy, eggs, fish, shellfish, wheat, sesame. •</t>
  </si>
  <si>
    <t>• Client: Salem Witch Museum
• Original SKU: SS-016 - Bourbon Sea Salt</t>
  </si>
  <si>
    <t>BD-036</t>
  </si>
  <si>
    <t>Herbal Country Bread Dip</t>
  </si>
  <si>
    <t>Herbal Country
Bread Dip</t>
  </si>
  <si>
    <t>Herbal Country Bread Dip Ingredients:
onion, garlic, parsley, basil, oregano, chili pepper &amp; fennel
• Packed in a facility and/or equipment that produces products containing peanuts, tree nuts, soybean, milk, dairy, eggs, fish, shellfish, wheat, sesame. •</t>
  </si>
  <si>
    <t>All Bulk Foods</t>
  </si>
  <si>
    <t>GS-026</t>
  </si>
  <si>
    <t>Herbal Grill Seasoning</t>
  </si>
  <si>
    <t>Herbal
Grill Seasoning</t>
  </si>
  <si>
    <t>Herbal Grill Seasoning Ingredients:
dehydrated garlic, onion, spices, herbs, salt, corn oil
• Packed in a facility and/or equipment that produces products containing peanuts, tree nuts, soybean, milk, dairy, eggs, fish, shellfish, wheat, sesame. •</t>
  </si>
  <si>
    <t>CNC-075</t>
  </si>
  <si>
    <t>Herbs &amp; Lemon Bread Dip &amp; Seasoning</t>
  </si>
  <si>
    <t>Herbs &amp; Lemon
Bread Dip &amp; Seasoning</t>
  </si>
  <si>
    <t>Herbs &amp; Lemon Bread Dip &amp; Seasoning Ingredients:
dehydrated garlic, spices, lemon oil
• Packed in a facility and/or equipment that produces products containing peanuts, tree nuts, soybean, milk, dairy, eggs, fish, shellfish, wheat, sesame. •</t>
  </si>
  <si>
    <t>• Client: Vines &amp; Branches
• Original SKU: BD-030 - Festival of Herbs Bread Dip</t>
  </si>
  <si>
    <t>CNC-004</t>
  </si>
  <si>
    <t>Herbs de Provence Bread Dip &amp; Seasoning</t>
  </si>
  <si>
    <t>Herbs de Provence
Bread Dip &amp; Seasoning</t>
  </si>
  <si>
    <t>Herbs de Provence Bread Dip &amp; Seasoning Ingredients:
thyme, marjoram, rosemary, savory, fennel, lavender buds, corn oil
• Packed in a facility and/or equipment that produces products containing peanuts, tree nuts, soybean, milk, dairy, eggs, fish, shellfish, wheat, sesame. •</t>
  </si>
  <si>
    <t>• Client: Olive Branch, The
• Original SKU: SP-009 - Herbs de Provence with Lavender</t>
  </si>
  <si>
    <t>SP-009</t>
  </si>
  <si>
    <t>Herbs De Provence with Lavender Seasoning</t>
  </si>
  <si>
    <t>Herbs De Provence with
Lavender Seasoning</t>
  </si>
  <si>
    <t>Herbs De Provence with Lavender Seasoning Ingredients:
thyme, marjoram, rosemary, savory, fennel, lavender buds, corn oil
• Packed in a facility and/or equipment that produces products containing peanuts, tree nuts, soybean, milk, dairy, eggs, fish, shellfish, wheat, sesame. •</t>
  </si>
  <si>
    <t>SS-026</t>
  </si>
  <si>
    <t>Hibiscus Chili Lime Sea Salt</t>
  </si>
  <si>
    <t>Hibiscus Chili Lime
Sea Salt</t>
  </si>
  <si>
    <t>Hibiscus Chili Lime Sea Salt Ingredients:
salt, hibiscus, honey powder (sugar, honey) contains 2% or less of natural flavor, chili flakes, paprika, sunflower oil
• Packed in a facility and/or equipment that produces products containing peanuts, tree nuts, soybean, milk, dairy, eggs, fish, shellfish, wheat, sesame. •</t>
  </si>
  <si>
    <t>SS-057</t>
  </si>
  <si>
    <t>Hibiscus Sea Salt</t>
  </si>
  <si>
    <t>Hibiscus
Sea Salt</t>
  </si>
  <si>
    <t>Hibiscus Sea Salt Ingredients:
salt, hibiscus, orange peel
• Packed in a facility and/or equipment that produces products containing peanuts, tree nuts, soybean, milk, dairy, eggs, fish, shellfish, wheat, sesame. •</t>
  </si>
  <si>
    <t>LT-010</t>
  </si>
  <si>
    <t>Hibiscus Tea</t>
  </si>
  <si>
    <t>Hibiscus Tea Ingredients:
hibiscus flower
• Packed in a facility and/or equipment that produces products containing peanuts, tree nuts, soybean, milk, dairy, eggs, fish, shellfish, wheat, sesame. •</t>
  </si>
  <si>
    <t>SS-004</t>
  </si>
  <si>
    <t>Hickory Smoked Sea Salt</t>
  </si>
  <si>
    <t>Hickory Smoked
Sea Salt</t>
  </si>
  <si>
    <t>Hickory Smoked Sea Salt Ingredients:
pure pacific sea salt smoked over a hickorywood fire
• Packed in a facility and/or equipment that produces products containing peanuts, tree nuts, soybean, milk, dairy, eggs, fish, shellfish, wheat, sesame. •</t>
  </si>
  <si>
    <t>GS-009</t>
  </si>
  <si>
    <t>Hickory Wood Grill Seasoning</t>
  </si>
  <si>
    <t>Hickory Wood
Grill Seasoning</t>
  </si>
  <si>
    <t>Hickory Wood Grill Seasoning Ingredients:
garlic, onion, pepper, smoke flavor, salt
• Packed in a facility and/or equipment that produces products containing peanuts, tree nuts, soybean, milk, dairy, eggs, fish, shellfish, wheat, sesame. •</t>
  </si>
  <si>
    <t>• Vendor Spice Name:
Hickory Patty Seasoning</t>
  </si>
  <si>
    <t>CNC-079</t>
  </si>
  <si>
    <t>Highland Steak Rub</t>
  </si>
  <si>
    <t>Highland
Steak Rub</t>
  </si>
  <si>
    <t>Highland Steak Rub Ingredients:
salt, paprika, garlic, mustard, sugar, spices
• Packed in a facility and/or equipment that produces products containing peanuts, tree nuts, soybean, milk, dairy, eggs, fish, shellfish, wheat, sesame. •</t>
  </si>
  <si>
    <t>• Client: HideAway Farms
• Original SKU: GS-016 - Black Angus Steak Rub</t>
  </si>
  <si>
    <t>CAH-001</t>
  </si>
  <si>
    <t>Himalayan Salt w/ Grater</t>
  </si>
  <si>
    <t>Himalayan Salt
w/ Grater</t>
  </si>
  <si>
    <t>Himalayan Salt Ingredients:
coarse pink himalayan sea salt 
• Packed in a facility and/or equipment that produces products containing peanuts, tree nuts, soybean, milk, dairy, eggs, fish, shellfish, wheat, sesame. •</t>
  </si>
  <si>
    <t>GS-070</t>
  </si>
  <si>
    <t>Home Made Chili Blend</t>
  </si>
  <si>
    <t>Home Made
Chili Blend</t>
  </si>
  <si>
    <t>Home Made Chili Blend Ingredients:
chili pepper, salt, cumin, oregano, garlic, onion, enriched wheat flour (flour, iron, niacin, thiamine, riboflavin, folic acid
• Packed in a facility and/or equipment that produces products containing peanuts, tree nuts, soybean, milk, dairy, eggs, fish, shellfish, wheat, sesame. •</t>
  </si>
  <si>
    <t>PZ-004</t>
  </si>
  <si>
    <t>Home Style Pizza Seasoning</t>
  </si>
  <si>
    <t>Home Style
Pizza Seasoning</t>
  </si>
  <si>
    <t>Home Style Pizza Seasoning Ingredients:
salt, sugar, spices, dextrose, onion, garlic, parsley
• Packed in a facility and/or equipment that produces products containing peanuts, tree nuts, soybean, milk, dairy, eggs, fish, shellfish, wheat, sesame. •</t>
  </si>
  <si>
    <t>GS-079</t>
  </si>
  <si>
    <t>Honey BBQ Rub</t>
  </si>
  <si>
    <t>Honey BBQ Rub Ingredients:
sugar, salt, honey solids, Worcestershire sauce powder, spices, onion, garlic, xanthan gum, natural flavors, extractives of paprika, caramel color
• Packed in a facility and/or equipment that produces products containing peanuts, tree nuts, soybean, milk, dairy, eggs, fish, shellfish, wheat, sesame. •</t>
  </si>
  <si>
    <t>• Vendor Spice Name:
Honey BBQ Seasoning</t>
  </si>
  <si>
    <t>LT-026</t>
  </si>
  <si>
    <t>Honey Bush Tea</t>
  </si>
  <si>
    <t>Honey
Bush Tea</t>
  </si>
  <si>
    <t>Honey Brush Tea Ingredients:
honey bush flowers
• Packed in a facility and/or equipment that produces products containing peanuts, tree nuts, soybean, milk, dairy, eggs, fish, shellfish, wheat, sesame. •</t>
  </si>
  <si>
    <t>PS-011</t>
  </si>
  <si>
    <t>Honey Butter Popcorn Seasoning</t>
  </si>
  <si>
    <t>Honey Butter
Popcorn Seasoning</t>
  </si>
  <si>
    <t>Honey Butter Popcorn Seasoning Ingredients:
sugar, honey powder (maltodextrin, honey) salt, whey, natural flavors (butter, honey) &lt;2% silicon dioxide (to prevent caking)
• ALLERGY ALERT: contains dairy •
• Packed in a facility and/or equipment that produces products containing peanuts, tree nuts, soybean, milk, dairy, eggs, fish, shellfish, wheat, sesame. •</t>
  </si>
  <si>
    <t>SS-061</t>
  </si>
  <si>
    <t>Honey Chipotle Sea Salt</t>
  </si>
  <si>
    <t>Honey Chipotle
Sea Salt</t>
  </si>
  <si>
    <t>Honey Chipotle Sea Salt Ingredients:
honey, salt, onion, paprika, chipotle, rosemary, basil, sage, marjoram
• Packed in a facility and/or equipment that produces products containing peanuts, tree nuts, soybean, milk, dairy, eggs, fish, shellfish, wheat, sesame. •</t>
  </si>
  <si>
    <t>GS-010</t>
  </si>
  <si>
    <t>Honey Chipotle Seasoning</t>
  </si>
  <si>
    <t>Honey Chipotle Seasoning Ingredients:
honey, sea salt, onion, paprika, chipotle, rosemary, basil, oregano, sage and marjoram
• Packed in a facility and/or equipment that produces products containing peanuts, tree nuts, soybean, milk, dairy, eggs, fish, shellfish, wheat, sesame. •</t>
  </si>
  <si>
    <t>SP-010</t>
  </si>
  <si>
    <t>Honey Mustard Powder</t>
  </si>
  <si>
    <t>Honey Mustard Powder Ingredients:
mustard seed, sugar, salt, ground honey, worchestershire sauce, palm oil, tamarind, natural flavors
• Packed in a facility and/or equipment that produces products containing peanuts, tree nuts, soybean, milk, dairy, eggs, fish, shellfish, wheat, sesame. •</t>
  </si>
  <si>
    <t>AL-009</t>
  </si>
  <si>
    <t>Hop &amp; Vine Party Time Infuser</t>
  </si>
  <si>
    <t>Hop &amp; Vine
Party Time Infuser</t>
  </si>
  <si>
    <t>Hop &amp; Vine Party Time Infuser Ingredients:
sugar, hops, orange peel, vanilla, spices
• DIRECTIONS: Take off lid and add your favorite alcohol - return lid and place in fridge overnight. Strain spices and enjoy your infused alcohol. Drink right out of the mug jar. •
• Packed in a facility and/or equipment that produces products containing peanuts, tree nuts, soybean, milk, dairy, eggs, fish, shellfish, wheat, sesame. •</t>
  </si>
  <si>
    <t>PS-015</t>
  </si>
  <si>
    <t>Hot Jalapeno Popcorn Seasoning</t>
  </si>
  <si>
    <t>Hot Jalapeno
Popcorn Seasoning</t>
  </si>
  <si>
    <t>Hot Jalapeno Popcorn Seasoning Ingredients: 
salt, onion, jalapeno, garlic, cilantro, tomato powder, spices, not more than 2% silicon dioxide added to prevent caking
• Packed in a facility and/or equipment that produces products containing peanuts, tree nuts, soybean, milk, dairy, eggs, fish, shellfish, wheat, sesame. •</t>
  </si>
  <si>
    <t>• Vendor Spice Name:
Southwest Jalapeno</t>
  </si>
  <si>
    <t>PS-018</t>
  </si>
  <si>
    <t>Hot N Spicy Popcorn Seasoning</t>
  </si>
  <si>
    <t>Hot N Spicy
Popcorn Seasoning</t>
  </si>
  <si>
    <t>Hot &amp; Spicy Popcorn Seasoning Ingredients:
sugar, salt, maltodextrin, dextrose, tomato powder, brown sugar, hydrolyzed soy protein, dry molasses, onion powder, contains &lt;2% of dry hot sauce (red peppers, vinegar, salt) yeast extract, dry  Worcestershire sauce (corn syrup solids, salt, caramel color, garlic, sugar, sices, soy sauce solids (natural &amp; fermented soybean &amp; wheat) natural flavor, palm oil, tamarind, sour cream powder,(cultured cream, non fat milk) garlic powder, whey, spice, cheddar cheese (cultured pasteurized mild, salt, enzymes) sodium diacetate, disodium inosinate, disodium guanylate, dry vinegar
• ALLERGY ALERT: contains soy, wheat, and milk, palm oil, sour cream •
• Packed in a facility and/or equipment that produces products containing peanuts, tree nuts, soybean, milk, dairy, eggs, fish, shellfish, wheat, sesame. •</t>
  </si>
  <si>
    <t>GS-050</t>
  </si>
  <si>
    <t>Hot Off the Grill Seasoning</t>
  </si>
  <si>
    <t>Hot off the Grill Seasoning</t>
  </si>
  <si>
    <t>Hot Off the Grill Seasoning Ingredients:
dehydrated garlic, onion, sea salt, bell peppers, lemon, spices, sugar, paprika, brown sugar, citric acid, celery seed, turmeric, natural flavor, extractives of paprika
• Packed in a facility and/or equipment that produces products containing peanuts, tree nuts, soybean, milk, dairy, eggs, fish, shellfish, wheat, sesame. •</t>
  </si>
  <si>
    <t>BS-004</t>
  </si>
  <si>
    <t>Irish Ale Beer Seasoning</t>
  </si>
  <si>
    <t>Irish Ale
Beer Seasoning</t>
  </si>
  <si>
    <t>Irish Ale Beer Seasoning Ingredients:
sugar, beer extract powder (grain, yeast, hops),  salt, paprika, sumac, orange peel, molasses powder (refiners syrup, cane molasses), honey powder, grapefruit peel, onion, caramel flavoring (propylene glycol, water, natural &amp; artificial flavors, caramel color), hops
• ALLERGY ALERT: contains wheat •
• Packed in a facility and/or equipment that produces products containing peanuts, tree nuts, soybean, milk, dairy, eggs, fish, shellfish, wheat, sesame. •</t>
  </si>
  <si>
    <t>• Vendor Spice Name:
Irish Red Hopped Up Seasoning</t>
  </si>
  <si>
    <t>LT-007</t>
  </si>
  <si>
    <t>Irish Breakfast Tea</t>
  </si>
  <si>
    <t>Irish
Breakfast Tea</t>
  </si>
  <si>
    <t>Irish Breakfast Tea Ingredients:
assam gbop tea (40%), keemun op tea (40%), ceylon bop tea (20%)
• Packed in a facility and/or equipment that produces products containing peanuts, tree nuts, soybean, milk, dairy, eggs, fish, shellfish, wheat, sesame. •</t>
  </si>
  <si>
    <t>GS-036</t>
  </si>
  <si>
    <t>Irish Pub Seasoning</t>
  </si>
  <si>
    <t>Irish Pub Seasoning Ingredients:
sea salt, demerara sugar, dehydrated vegetables (onion, red bell peppers, garlic) spices, citric acid, natural hickory smoke, silicon dioxide
• Packed in a facility and/or equipment that produces products containing peanuts, tree nuts, soybean, milk, dairy, eggs, fish, shellfish, wheat, sesame. •</t>
  </si>
  <si>
    <t>• Vendor Spice Name:
KC Tavern House</t>
  </si>
  <si>
    <t>SP-039</t>
  </si>
  <si>
    <t>Irish Stew Seasoning</t>
  </si>
  <si>
    <t>Irish Stew Seasoning Ingredients:
marjoram, thyme, spices
• Packed in a facility and/or equipment that produces products containing peanuts, tree nuts, soybean, milk, dairy, eggs, fish, shellfish, wheat, sesame. •</t>
  </si>
  <si>
    <t>BD-027</t>
  </si>
  <si>
    <t>Italian Classic Bread Dip</t>
  </si>
  <si>
    <t>Italian Classic
Bread Dip</t>
  </si>
  <si>
    <t>Italian Classic Bread Dip Ingredients:
garlic, tomato (tomato, &lt; 2% silicon dioxide (anti-caking agent)), paprika, chipotle, basil, brown mustard, oregano, bay leaves, marjoram, thyme, and rosemary
• Packed in a facility and/or equipment that produces products containing peanuts, tree nuts, soybean, milk, dairy, eggs, fish, shellfish, wheat, sesame. •</t>
  </si>
  <si>
    <t>• Vendor Spice Name:
Sicilian Bread Dip</t>
  </si>
  <si>
    <t>CNC-076</t>
  </si>
  <si>
    <t>Italian Classic Bread Dip &amp; Seasoning</t>
  </si>
  <si>
    <t>Italian Classic
Bread Dip &amp; Seasoning</t>
  </si>
  <si>
    <t>Italian Classic Bread Dip &amp; Seasoning Ingredients:
garlic, tomato (tomato, &lt; 2% silicon dioxide (anti-caking agent)), paprika, chipotle, basil, brown mustard, oregano, bay leaves, marjoram, thyme, and rosemary
• Packed in a facility and/or equipment that produces products containing peanuts, tree nuts, soybean, milk, dairy, eggs, fish, shellfish, wheat, sesame. •</t>
  </si>
  <si>
    <t>• Client: Vines &amp; Branches
• Original SKU: BD-027 - Italian Classic Bread Dip</t>
  </si>
  <si>
    <t>CNC-077</t>
  </si>
  <si>
    <t>Italian Countryside Bread Dip &amp; Seasoning</t>
  </si>
  <si>
    <t>Italian Countryside
 Bread Dip &amp; Seasoning</t>
  </si>
  <si>
    <t>Italian Countryside Bread Dip &amp; Seasoning Ingredients:
onion, garlic, parsley, basil, oregano, chili pepper &amp; fennel
• Packed in a facility and/or equipment that produces products containing peanuts, tree nuts, soybean, milk, dairy, eggs, fish, shellfish, wheat, sesame. •</t>
  </si>
  <si>
    <t>• Client: Vines &amp; Branches
• Original SKU: BD-036 - Herbal Country Bread Dip</t>
  </si>
  <si>
    <t>BD-037</t>
  </si>
  <si>
    <t>Italian Cuisine Bread Dip</t>
  </si>
  <si>
    <t>Italian Cuisine
Bread Dip</t>
  </si>
  <si>
    <t>Italian Cuisine Bread Dip Ingredients:
oregano, rosemary, thyme, basil, marjoram, sage
• Packed in a facility and/or equipment that produces products containing peanuts, tree nuts, soybean, milk, dairy, eggs, fish, shellfish, wheat, sesame. •</t>
  </si>
  <si>
    <t>• Vendor Spice Name:
Rustico</t>
  </si>
  <si>
    <t>CNC-031</t>
  </si>
  <si>
    <t>Italian Lemon Herb Dressing Mix</t>
  </si>
  <si>
    <t>Italian Lemon Herb
Dressing Mix</t>
  </si>
  <si>
    <t>Italian Lemon Herb Dressing Mix Ingredients:
salt, sugar, garlic, black pepper, red pepper, msg, artificial flavors, xanthan gum, perservatives
• Packed in a facility and/or equipment that produces products containing peanuts, tree nuts, soybean, milk, dairy, eggs, fish, shellfish, wheat, sesame. •</t>
  </si>
  <si>
    <t>• Client: Vines &amp; Branches
• Original SKU: SD-001 - Italian Salad Dressing Mix</t>
  </si>
  <si>
    <t>SD-001</t>
  </si>
  <si>
    <t>Italian Salad Dressing Mix</t>
  </si>
  <si>
    <t>Italian Salad
Dressing Mix</t>
  </si>
  <si>
    <t>Italian Salad Dressing Mix Ingredients:
salt, sugar, garlic, black pepper, red pepper, msg, artificial flavors, xanthan gum, perservatives
• Packed in a facility and/or equipment that produces products containing peanuts, tree nuts, soybean, milk, dairy, eggs, fish, shellfish, wheat, sesame. •</t>
  </si>
  <si>
    <t>SS-007</t>
  </si>
  <si>
    <t>Jalapeno Sea Salt</t>
  </si>
  <si>
    <t>Jalapeno
Sea Salt</t>
  </si>
  <si>
    <t>Jalapeno Sea Salt Ingredients:
sea salt, jalapeno powder, garlic, onion, pepper, Mexican oregano
• Packed in a facility and/or equipment that produces products containing peanuts, tree nuts, soybean, milk, dairy, eggs, fish, shellfish, wheat, sesame. •</t>
  </si>
  <si>
    <t>CNC-051</t>
  </si>
  <si>
    <t>Jalapeno Seasoning</t>
  </si>
  <si>
    <t>Jalapeno Seasoning Ingredients: 
salt, onion, jalapeno, garlic, cilantro, tomato powder, spices, not more than 2% silicon dioxide added to prevent caking
• Packed in a facility and/or equipment that produces products containing peanuts, tree nuts, soybean, milk, dairy, eggs, fish, shellfish, wheat, sesame. •</t>
  </si>
  <si>
    <t>• Client: Kitchen Kettle
• Original SKU: PS-015 - Hot Jalapeno Seasoning</t>
  </si>
  <si>
    <t>LT-006</t>
  </si>
  <si>
    <t>Jasmine Tea</t>
  </si>
  <si>
    <t>Jasmine Tea Ingredients:
pouchong tea, jasmine petals
• Packed in a facility and/or equipment that produces products containing peanuts, tree nuts, soybean, milk, dairy, eggs, fish, shellfish, wheat, sesame. •</t>
  </si>
  <si>
    <t>CNC-098</t>
  </si>
  <si>
    <t>Just "Popped" Into Salem</t>
  </si>
  <si>
    <t>Just "Popped"
Into Salem</t>
  </si>
  <si>
    <t>Just "Popped" Into Salem Ingredients:
blue butterfly popcorn kernels (NON GMO)
• Packed in a facility and/or equipment that produces products containing peanuts, tree nuts, soybean, milk, dairy, eggs, fish, shellfish, wheat, sesame. •</t>
  </si>
  <si>
    <t>• Client: Salem Witch Museum
• Original SKU: PC-002 - Butterfly Popcorn Kernels</t>
  </si>
  <si>
    <t>WS-002</t>
  </si>
  <si>
    <t>Just Peachy Wine Slush</t>
  </si>
  <si>
    <t>Just Peachy
Wine Slush</t>
  </si>
  <si>
    <t>Just Peachy Ingredients:
cane sugar, orange juice powder, &lt;2% of the following: citric acid, colored/flavored powder (sugar, yellow #6, artificial flavor, red #40) flavored oil (propylene gycol, artificial flavors, yellow #5)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t>
  </si>
  <si>
    <t>LT-039</t>
  </si>
  <si>
    <t>Keemun Tea</t>
  </si>
  <si>
    <t>PS-005</t>
  </si>
  <si>
    <t>Kettle Corn Popcorn Seasoning</t>
  </si>
  <si>
    <t>Kettle Corn
Popcorn Seasoning</t>
  </si>
  <si>
    <t>Kettle Corn Popcorn Seasoning Ingredients:
sugar, salt, natural butter flavor, less than 2% tricalcium phosphate (anticaking)
• ALLERGY ALERT: contains milk •
• Packed in a facility and/or equipment that produces products containing peanuts, tree nuts, soybean, milk, dairy, eggs, fish, shellfish, wheat, sesame. •</t>
  </si>
  <si>
    <t>SS-036</t>
  </si>
  <si>
    <t>Kosher Salt</t>
  </si>
  <si>
    <t>Kosher Salt Ingredients:
kosher salt
• Packed in a facility and/or equipment that produces products containing peanuts, tree nuts, soybean, milk, dairy, eggs, fish, shellfish, wheat, sesame. •</t>
  </si>
  <si>
    <t>CNC-005</t>
  </si>
  <si>
    <t>Lagniappe Spice Blend</t>
  </si>
  <si>
    <t>Lagniappe
Spice Blend</t>
  </si>
  <si>
    <t>Lagniappe Spice Blend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Packed in a facility and/or equipment that produces products containing peanuts, tree nuts, soybean, milk, dairy, eggs, fish, shellfish, wheat, sesame. •</t>
  </si>
  <si>
    <t>• Client: Deep South
• Original SKU: GS-011 - Louisiana Bayou</t>
  </si>
  <si>
    <t>LT-038</t>
  </si>
  <si>
    <t>Lapsang Black Tea</t>
  </si>
  <si>
    <t>Lapsang
Black Tea</t>
  </si>
  <si>
    <t xml:space="preserve">NULL
</t>
  </si>
  <si>
    <t>SS-052</t>
  </si>
  <si>
    <t>Lavender Sea Salt</t>
  </si>
  <si>
    <t>Lavender
Sea Salt</t>
  </si>
  <si>
    <t>Lavender Sea Salt Ingredients:
fine sea salt, lavender buds 
• Packed in a facility and/or equipment that produces products containing peanuts, tree nuts, soybean, milk, dairy, eggs, fish, shellfish, wheat, sesame. •</t>
  </si>
  <si>
    <t>SS-063</t>
  </si>
  <si>
    <t>Lemon Basil Sea Salt</t>
  </si>
  <si>
    <t>Lemon Basil
Sea Salt</t>
  </si>
  <si>
    <t>Lemon Basil Sea Salt Ingredients:
sea salt, granulated lemon peel, basil
• Packed in a facility and/or equipment that produces products containing peanuts, tree nuts, soybean, milk, dairy, eggs, fish, shellfish, wheat, sesame. •</t>
  </si>
  <si>
    <t>PP-005</t>
  </si>
  <si>
    <t>Lemon Citrus Pepper</t>
  </si>
  <si>
    <t>Lemon Citrus Pepper Ingredients:
lemon, black coarse pepper, salt
• Packed in a facility and/or equipment that produces products containing peanuts, tree nuts, soybean, milk, dairy, eggs, fish, shellfish, wheat, sesame. •</t>
  </si>
  <si>
    <t>• Vendor Spice Name:
Regal Tangy Lemon Pepper</t>
  </si>
  <si>
    <t>SS-064</t>
  </si>
  <si>
    <t>Lemon Dill Sea Salt</t>
  </si>
  <si>
    <t>Lemon Dill
Sea Salt</t>
  </si>
  <si>
    <t>Lemon Dill Sea Salt Ingredients:
sea salt, lemon peel, dill
• Packed in a facility and/or equipment that produces products containing peanuts, tree nuts, soybean, milk, dairy, eggs, fish, shellfish, wheat, sesame. •</t>
  </si>
  <si>
    <t>SS-070</t>
  </si>
  <si>
    <t>Lemon Flake Sea Salt</t>
  </si>
  <si>
    <t>Lemon Flake
Sea Salt</t>
  </si>
  <si>
    <t>Lemon Flake Sea Salt Ingredients:
lemon flake salt
• Packed in a facility and/or equipment that produces products containing peanuts, tree nuts, soybean, milk, dairy, eggs, fish, shellfish, wheat, sesame. •</t>
  </si>
  <si>
    <t>SP-051</t>
  </si>
  <si>
    <t>Lemon Honey &amp; Thyme Seasoning</t>
  </si>
  <si>
    <t>Lemon Honey 
&amp; Thyme Seasoning</t>
  </si>
  <si>
    <t>Lemon Honey &amp; Thyme Seasoning Ingredients:
salt, honey powder, lemon peel, thyme, pepper
• Packed in a facility and/or equipment that produces products containing peanuts, tree nuts, soybean, milk, dairy, eggs, fish, shellfish, wheat, sesame. •</t>
  </si>
  <si>
    <t>• Vendor Spice Name:
Lemon Thyme Poultry Crust</t>
  </si>
  <si>
    <t>PP-013</t>
  </si>
  <si>
    <t>Lemon Pepper &amp; Herbs</t>
  </si>
  <si>
    <t>Lemon Pepper
&amp; Herbs</t>
  </si>
  <si>
    <t>Lemon Pepper &amp; Herbs Ingredients:
salt, black pepper, citric acid, dehydrated garlic, sugar, lemon peel, dehydrated onion, spice, natural flavor, fd&amp;c yellow #5 lake, calcium silicate added to prevent caking
• Packed in a facility and/or equipment that produces products containing peanuts, tree nuts, soybean, milk, dairy, eggs, fish, shellfish, wheat, sesame. •</t>
  </si>
  <si>
    <t>SS-031</t>
  </si>
  <si>
    <t>Lemon Rosemary Sea Salt</t>
  </si>
  <si>
    <t>Lemon Rosemary
Sea Salt</t>
  </si>
  <si>
    <t>Lemon Rosemary Sea Salt Ingredients:
sea salt, lemon zest, rosemary, garlic
• Packed in a facility and/or equipment that produces products containing peanuts, tree nuts, soybean, milk, dairy, eggs, fish, shellfish, wheat, sesame. •</t>
  </si>
  <si>
    <t>SS-050</t>
  </si>
  <si>
    <t>Lemon Sea Salt</t>
  </si>
  <si>
    <t>Lemon
Sea Salt</t>
  </si>
  <si>
    <t>Lemon Sea Salt Ingredients:
sea salt, lemon juice
• Packed in a facility and/or equipment that produces products containing peanuts, tree nuts, soybean, milk, dairy, eggs, fish, shellfish, wheat, sesame. •</t>
  </si>
  <si>
    <t>SS-073</t>
  </si>
  <si>
    <t>Lemon Seafood Seasoning</t>
  </si>
  <si>
    <t>Lemon
Seafood Seasoning</t>
  </si>
  <si>
    <t>Lemon Seafood Seasoning Ingredients:
salt, mustard, paprika, spices, citric acid, anyhdrous, onion, canola oil, sugar, garlic, cornstarch, lemon oil, fd&amp;c yellow #5
• ALLERGY ALERT: contains soy •
• Packed in a facility and/or equipment that produces products containing peanuts, tree nuts, soybean, milk, dairy, eggs, fish, shellfish, wheat, sesame. •</t>
  </si>
  <si>
    <t>Vendor Spice Name:
J.O. Lemony Seafood Seasoning</t>
  </si>
  <si>
    <t>WS-003</t>
  </si>
  <si>
    <t>Lemon Squeeze Wine Slush</t>
  </si>
  <si>
    <t>Lemon Squeeze
Wine Slush</t>
  </si>
  <si>
    <t xml:space="preserve"> Lemon Squeeze Wine Slush Ingredients:
cane sugar, lemon juice powder &lt;2% of the following: citric acid, colored/flavored powder (sugar, artificial flavors, yellow #5)  lemon oil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t>
  </si>
  <si>
    <t>SU-003</t>
  </si>
  <si>
    <t>Lemon Sugar</t>
  </si>
  <si>
    <t>Lemon Sugar Ingredients:
cane sugar, lemon powder
• Packed in a facility and/or equipment that produces products containing peanuts, tree nuts, soybean, milk, dairy, eggs, fish, shellfish, wheat, sesame. •</t>
  </si>
  <si>
    <t>LT-037</t>
  </si>
  <si>
    <t>Licorice Mint Tea</t>
  </si>
  <si>
    <t>Licorice
Mint Tea</t>
  </si>
  <si>
    <t>Licorice Mint Tea Ingredients:
licorice, spearmint, peppermint
• Packed in a facility and/or equipment that produces products containing peanuts, tree nuts, soybean, milk, dairy, eggs, fish, shellfish, wheat, sesame. •</t>
  </si>
  <si>
    <t>LT-036</t>
  </si>
  <si>
    <t>Licorice Spice Tea</t>
  </si>
  <si>
    <t>Licorice
Spice Tea</t>
  </si>
  <si>
    <t>Licorice Spice Tea Ingredients:
cinnamon chips, licorice root, orange peel, rooibos, cardamom, anise, cloves
• Packed in a facility and/or equipment that produces products containing peanuts, tree nuts, soybean, milk, dairy, eggs, fish, shellfish, wheat, sesame. •</t>
  </si>
  <si>
    <t>SS-049</t>
  </si>
  <si>
    <t>Lime Sea Salt</t>
  </si>
  <si>
    <t>Lime
Sea Salt</t>
  </si>
  <si>
    <t>Lime Sea Salt Ingredients:
sea salt &amp; lime powder
• Packed in a facility and/or equipment that produces products containing peanuts, tree nuts, soybean, milk, dairy, eggs, fish, shellfish, wheat, sesame. •</t>
  </si>
  <si>
    <t>WS-004</t>
  </si>
  <si>
    <t>Little Green Apple Wine Slush</t>
  </si>
  <si>
    <t>Little Green Apple
Wine Slush</t>
  </si>
  <si>
    <t>Little Green Apple Wine Slush Ingredients:
cane sugar, apple powder, &lt;2% of the following: citric acid, colored/flavored powder (sugar, artificial flavors, yellow #5, blue#1)  flavored oil (propylene glycol, natural &amp; artificial flavors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t>
  </si>
  <si>
    <t>PP-006</t>
  </si>
  <si>
    <t>Lively Lemon Pepper</t>
  </si>
  <si>
    <t>Lively
Lemon Pepper</t>
  </si>
  <si>
    <t>Lively Lemon Pepper Ingredients:
salt, citric acid, garlic, onion, pepper, turmeric
• Packed in a facility and/or equipment that produces products containing peanuts, tree nuts, soybean, milk, dairy, eggs, fish, shellfish, wheat, sesame. •</t>
  </si>
  <si>
    <t>GS-011</t>
  </si>
  <si>
    <t>Louisiana Bayou Blend</t>
  </si>
  <si>
    <t>Louisiana
Bayou Blend</t>
  </si>
  <si>
    <t>Louisiana Bayou Blend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Packed in a facility and/or equipment that produces products containing peanuts, tree nuts, soybean, milk, dairy, eggs, fish, shellfish, wheat, sesame. •</t>
  </si>
  <si>
    <t>GS-020</t>
  </si>
  <si>
    <t>Louisiana Cajun Style Blend</t>
  </si>
  <si>
    <t>Louisiana Cajun
Style Blend</t>
  </si>
  <si>
    <t>Louisiana Cajun Style Blend Ingredients:
paprika, salt, onion, garlic, cayenne pepper, black pepper, celery, thyme
• Packed in a facility and/or equipment that produces products containing peanuts, tree nuts, soybean, milk, dairy, eggs, fish, shellfish, wheat, sesame. •</t>
  </si>
  <si>
    <t>CNC-085</t>
  </si>
  <si>
    <t>Magia Smoked Applewood Sea Salt</t>
  </si>
  <si>
    <t>Magia Smoked 
Applewood Sea Salt</t>
  </si>
  <si>
    <t>Magia Smoked Applewood Sea Salt Ingredients:
sea salt smoked over applewood fire
• Packed in a facility and/or equipment that produces products containing peanuts, tree nuts, soybean, milk, dairy, eggs, fish, shellfish, wheat, sesame. •</t>
  </si>
  <si>
    <t>• Client: Salem Witch Museum
• Original SKU: SS-011 - Smoked Applewood Sea Salt</t>
  </si>
  <si>
    <t>AL-010</t>
  </si>
  <si>
    <t>Make Mine Margarita Infuser</t>
  </si>
  <si>
    <t>Make Mine
Margarita Infuser</t>
  </si>
  <si>
    <t>Make Mine Margarita Infusion Ingredients:
cane sugar, crystallized ginger, vanilla bean, lemon peel, orange peel
• DIRECTIONS: Take off lid and add your favorite alcohol - return lid and place in fridge overnight. Strain spices and enjoy your infused alcohol. Drink right out of the mug jar. •
• Packed in a facility and/or equipment that produces products containing peanuts, tree nuts, soybean, milk, dairy, eggs, fish, shellfish, wheat, sesame. •</t>
  </si>
  <si>
    <t>SS-062</t>
  </si>
  <si>
    <t>Mango Chipotle Sea Salt</t>
  </si>
  <si>
    <t>Mango Chipotle
Sea Salt</t>
  </si>
  <si>
    <t>LT-035</t>
  </si>
  <si>
    <t>Mango Tea</t>
  </si>
  <si>
    <t>Mango Tea Ingredients:
black tea, marigold petals, artificial flavoring
• Packed in a facility and/or equipment that produces products containing peanuts, tree nuts, soybean, milk, dairy, eggs, fish, shellfish, wheat, sesame. •</t>
  </si>
  <si>
    <t>PS-012</t>
  </si>
  <si>
    <t>Maple Butter Popcorn Seasoning</t>
  </si>
  <si>
    <t>Maple Butter
Popcorn Seasoning</t>
  </si>
  <si>
    <t>Maple Butter Popcorn Seasoning Ingredients:
natural maple and butter flavor, brown sugar, sugar, whey, salt, &lt;2% silicon dioxide to prevent caking
• ALLERGY ALERT: contains dairy •
• Packed in a facility and/or equipment that produces products containing peanuts, tree nuts, soybean, milk, dairy, eggs, fish, shellfish, wheat, sesame. •</t>
  </si>
  <si>
    <t>SU-008</t>
  </si>
  <si>
    <t>Maple Cinnamon Sugar</t>
  </si>
  <si>
    <t>Maple
Cinnamon Sugar</t>
  </si>
  <si>
    <t>Maple Cinnamon Sugar Ingredients:
cinnamon, pure maple syrup sugar granules
• Packed in a facility and/or equipment that produces products containing peanuts, tree nuts, soybean, milk, dairy, eggs, fish, shellfish, wheat, sesame. •</t>
  </si>
  <si>
    <t>CNC-035</t>
  </si>
  <si>
    <t>Maria's Mojito Wine Slush</t>
  </si>
  <si>
    <t>Maria's Mojito
Wine Slush</t>
  </si>
  <si>
    <t>Maria's Mojito Wine Slush Ingredients:
cane sugar, lime juice powder (corn syrup solids, lime juice with added lime oil)  &lt;2% of the following: citric acid, colored/flavored powder (sugar, artificial flavor. yellow #5, blue #1, silicon dioxide, citric acid) herbs, lime oil, peppermint oil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t>
  </si>
  <si>
    <t>• Client: Olive Branch, The
• Original SKU: WS-005 - Mint Mojito Wine Slush</t>
  </si>
  <si>
    <t>SS-053</t>
  </si>
  <si>
    <t>Maui Onion Sea Salt</t>
  </si>
  <si>
    <t>Maui Onion
Sea Salt</t>
  </si>
  <si>
    <t>BD-004</t>
  </si>
  <si>
    <t>Mediterranean Bread Dip</t>
  </si>
  <si>
    <t>Mediterranean
Bread Dip</t>
  </si>
  <si>
    <t>Mediterranean Bread Dip Ingredients:
salt, pepper, starch, garlic, monosodium, oregano, sugar, onion and parsley
• Packed in a facility and/or equipment that produces products containing peanuts, tree nuts, soybean, milk, dairy, eggs, fish, shellfish, wheat, sesame. •</t>
  </si>
  <si>
    <t>• Vendor Spice Name:
Regal Mediterranean</t>
  </si>
  <si>
    <t>CNC-078</t>
  </si>
  <si>
    <t>Mediterranean Bread Dip &amp; Seasoning</t>
  </si>
  <si>
    <t>Mediterranean
Bread Dip &amp; Seasoning</t>
  </si>
  <si>
    <t>Mediterranean Bread Dip &amp; Seasoning Ingredients:
sea salt, dehydrated garlic, spices, dehydrated red bell pepper, dehydrated lemon peel
• Packed in a facility and/or equipment that produces products containing peanuts, tree nuts, soybean, milk, dairy, eggs, fish, shellfish, wheat, sesame. •</t>
  </si>
  <si>
    <t>• Client: Vines &amp; Branches
• Original SKU: BD-015 - Farm Market Bread Dip</t>
  </si>
  <si>
    <t>BD-020</t>
  </si>
  <si>
    <t>Mediterranean Garden Bread Dip</t>
  </si>
  <si>
    <t>Mediterranean Garden
Bread Dip</t>
  </si>
  <si>
    <t>Mediterranean Garden Bread Dip Ingredients:
spices, onion &amp; garlic powders, salt, tomato powder, lime juice powder (corn syrup solids, lime juice solids, natural flavor), sugar, citric acid, and silicon dioxide (to prevent caking)
• Packed in a facility and/or equipment that produces products containing peanuts, tree nuts, soybean, milk, dairy, eggs, fish, shellfish, wheat, sesame. •</t>
  </si>
  <si>
    <t>• Vendor Spice Name:
Mediterranean Market Spice</t>
  </si>
  <si>
    <t>CNC-021</t>
  </si>
  <si>
    <t>Mediterranean Garden Seasoning</t>
  </si>
  <si>
    <t>Mediterranean Garden Seasoning Ingredients:
spices, onion &amp; garlic powders, salt, tomato powder, lime juice powder (corn syrup solids, lime juice solids, natural flavor), sugar, citric acid, and silicon dioxide (to prevent caking)
• Packed in a facility and/or equipment that produces products containing peanuts, tree nuts, soybean, milk, dairy, eggs, fish, shellfish, wheat, sesame. •</t>
  </si>
  <si>
    <t>• Client: Vines &amp; Branches
• Original SKU: BD-020 - Mediterranean Garden Bread Dip</t>
  </si>
  <si>
    <t>SS-043</t>
  </si>
  <si>
    <t>Mediterranean Sea Salt</t>
  </si>
  <si>
    <t>Mediterranean
Sea Salt</t>
  </si>
  <si>
    <t>Mediterranean Sea Salt Ingredients:
sea salt
• Packed in a facility and/or equipment that produces products containing peanuts, tree nuts, soybean, milk, dairy, eggs, fish, shellfish, wheat, sesame. •</t>
  </si>
  <si>
    <t>GS-049</t>
  </si>
  <si>
    <t>Memphis Grill Seasoning</t>
  </si>
  <si>
    <t>Memphis
Grill Seasoning</t>
  </si>
  <si>
    <t>Memphis Grill Seasoning Ingredients:
paprika, salt, sugar, dehydrated onion, dehydrated garlic, spices
• Packed in a facility and/or equipment that produces products containing peanuts, tree nuts, soybean, milk, dairy, eggs, fish, shellfish, wheat, sesame. •</t>
  </si>
  <si>
    <t>• Vendor Spice Name:
Memphis Dust</t>
  </si>
  <si>
    <t>SS-013</t>
  </si>
  <si>
    <t>Mesquite Smoked Sea Salt</t>
  </si>
  <si>
    <t>Mesquite Smoked
Sea Salt</t>
  </si>
  <si>
    <t>Mesquite Smoked Sea Salt Ingredients:
sea salt smoked over mesquite wood
• Packed in a facility and/or equipment that produces products containing peanuts, tree nuts, soybean, milk, dairy, eggs, fish, shellfish, wheat, sesame. •</t>
  </si>
  <si>
    <t>GS-006</t>
  </si>
  <si>
    <t>Mesquite Wood Grill Seasoning</t>
  </si>
  <si>
    <t>Mesquite Wood
Grill Seasoning</t>
  </si>
  <si>
    <t xml:space="preserve">Mesquite Wood Grill Seasoning Ingredients:
sugar, garlic, onion, chardex hickory, paprika, salt, cumin, cayenne, black pepper
• Packed in a facility and/or equipment that produces products containing peanuts, tree nuts, soybean, milk, dairy, eggs, fish, shellfish, wheat, sesame. •
</t>
  </si>
  <si>
    <t>HC-001</t>
  </si>
  <si>
    <t>Mexican Hot Chocolate</t>
  </si>
  <si>
    <t>Mexican
Hot Chocolate</t>
  </si>
  <si>
    <t>Mexican Hot Chocolate Ingredients:
sugar, maltodextrin, whey, non-dairy creamer [corn syrup solids, coconut oil, dipotassium phosphate,
sodium caseinate (a milk derivative), artificial colors, mono- and diglycerides, silicon dioxide, artificial flavors],
alkalized cocoa powder, natural and artificial flavors, silicon dioxide (anti-caking agent), cellulose gum,
sodium citrate
• Packed in a facility and/or equipment that produces products containing peanuts, tree nuts, soybean, milk, dairy, eggs, fish, shellfish, wheat, sesame. •</t>
  </si>
  <si>
    <t>Sunny Sky Products</t>
  </si>
  <si>
    <t>GS-064</t>
  </si>
  <si>
    <t>Mighty Meatloaf Seasoning</t>
  </si>
  <si>
    <t>Mighty Meatloaf
Seasoning</t>
  </si>
  <si>
    <t>Mighty Meatloaf Ingredients:
salt, dextrose, onion, spices, msg, garlic
• Packed in a facility and/or equipment that produces products containing peanuts, tree nuts, soybean, milk, dairy, eggs, fish, shellfish, wheat, sesame. •</t>
  </si>
  <si>
    <t>• Vendor Spice Name:
Homestyle Meatloaf Seasoning</t>
  </si>
  <si>
    <t>SP-045</t>
  </si>
  <si>
    <t>Minced Garlic</t>
  </si>
  <si>
    <t>Minced Garlic Ingredients:
garlic
• Packed in a facility and/or equipment that produces products containing peanuts, tree nuts, soybean, milk, dairy, eggs, fish, shellfish, wheat, sesame. •</t>
  </si>
  <si>
    <t>SP-046</t>
  </si>
  <si>
    <t>Minced Onion</t>
  </si>
  <si>
    <t>Minced Onion Ingredients:
onion
• Packed in a facility and/or equipment that produces products containing peanuts, tree nuts, soybean, milk, dairy, eggs, fish, shellfish, wheat, sesame. •</t>
  </si>
  <si>
    <t>CNC-011</t>
  </si>
  <si>
    <t>Miners Taco</t>
  </si>
  <si>
    <t>Miners Taco Ingredients:
paprika, salt, onion, corn meal, garlic, flour, cocoa, citric acid, spices
• Packed in a facility and/or equipment that produces products containing peanuts, tree nuts, soybean, milk, dairy, eggs, fish, shellfish, wheat, sesame. •</t>
  </si>
  <si>
    <t>• Client: Olive &amp; Vinnies
• Original SKU: GS-032 - Zesty Taco</t>
  </si>
  <si>
    <t>WS-005</t>
  </si>
  <si>
    <t>Mint Mojito Wine Slush</t>
  </si>
  <si>
    <t>Mint Mojito
Wine Slush</t>
  </si>
  <si>
    <t>Mint Mojito Wine Slush Ingredients: 
cane sugar, lime juice powder (corn syrup solids, lime juice with added lime oil)  &lt;2% of the following: citric acid, colored/flavored powder (sugar, artificial flavor. yellow #5, blue #1, silicon dioxide, citric acid) herbs, lime oil, peppermint oil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t>
  </si>
  <si>
    <t>CNC-066</t>
  </si>
  <si>
    <t>Montana "Big Sky" Steak Seasoning</t>
  </si>
  <si>
    <t>Montana
"Big Sky"
Steak Seasoning</t>
  </si>
  <si>
    <t>Montana "Big Sky" Steak Seasoning Ingredients:
salt, spices, dehydrated garlic, oleoresin paprika, natural flavor, &lt;2% soybean oil as a processing acid
• Packed in a facility and/or equipment that produces products containing peanuts, tree nuts, soybean, milk, dairy, eggs, fish, shellfish, wheat, sesame. •</t>
  </si>
  <si>
    <t>• Client: Something Wild Farms
• Original SKU: GS-038 - Oregon Trail Bold Steak Seasoning</t>
  </si>
  <si>
    <t>GS-059</t>
  </si>
  <si>
    <t>Montreal Chicken Seasoning</t>
  </si>
  <si>
    <t>Montreal Chicken Seasoning Ingredients:
granulated garlic, curry, crushed red pepper, oregano, sea salt flakes, sugar, spices, mustard seed, dehydrated garlic
• Packed in a facility and/or equipment that produces products containing peanuts, tree nuts, soybean, milk, dairy, eggs, fish, shellfish, wheat, sesame. •</t>
  </si>
  <si>
    <t>BD-017</t>
  </si>
  <si>
    <t>Moroccan Bread Dip</t>
  </si>
  <si>
    <t>Moroccan
Bread Dip</t>
  </si>
  <si>
    <t>Moroccan Bread Dip Ingredients:
salt, dehydrated garlic &amp; onion, spices (including mustard), paprika, yeast extract (contains salt), sugar, and silicon dioxide (to prevent caking)
• Packed in a facility and/or equipment that produces products containing peanuts, tree nuts, soybean, milk, dairy, eggs, fish, shellfish, wheat, sesame. •</t>
  </si>
  <si>
    <t>• Vendor Spice Name:
Middle Eastern Street Market Spice</t>
  </si>
  <si>
    <t>LT-003</t>
  </si>
  <si>
    <t>Moroccan Mint Tea</t>
  </si>
  <si>
    <t>Moroccan
Mint Tea</t>
  </si>
  <si>
    <t>Moroccan Mint Tea Ingredients:
gunpowder green tea, spearmint
• Packed in a facility and/or equipment that produces products containing peanuts, tree nuts, soybean, milk, dairy, eggs, fish, shellfish, wheat, sesame. •</t>
  </si>
  <si>
    <t>CNC-038</t>
  </si>
  <si>
    <t>Moroccan Seasoning</t>
  </si>
  <si>
    <t>Moroccan Seasoning Ingredients:
salt, dehydrated garlic &amp; onion, spices (including mustard), paprika, yeast extract (contains salt), sugar, and silicon dioxide (to prevent caking)
• Packed in a facility and/or equipment that produces products containing peanuts, tree nuts, soybean, milk, dairy, eggs, fish, shellfish, wheat, sesame. •</t>
  </si>
  <si>
    <t>• Client: Vines &amp; Branches
• Original SKU: BD-017 - Moroccan Bread Dip</t>
  </si>
  <si>
    <t>CNC-015</t>
  </si>
  <si>
    <t>Mountain Brook Mesquite Grill Seasoning</t>
  </si>
  <si>
    <t>Mountain Brook
Mesquite Grill Seasoning</t>
  </si>
  <si>
    <t>Mountain Brook Mesquite Grill Seasoning Ingredients:
sugar, garlic, onion, chardex hickory, paprika, salt, cumin, cayenne, black pepper
• Packed in a facility and/or equipment that produces products containing peanuts, tree nuts, soybean, milk, dairy, eggs, fish, shellfish, wheat, sesame. •</t>
  </si>
  <si>
    <t>• Client: Mountain Brook
• Original SKU: GS-006 - Mesquite Wood Grill Seasoning</t>
  </si>
  <si>
    <t>PS-009</t>
  </si>
  <si>
    <t>Movie Butter Popcorn Seasoning</t>
  </si>
  <si>
    <t>Movie Butter
Popcorn Seasoning</t>
  </si>
  <si>
    <t>Movie Butter Popcorn Seasoning Ingredients:
maltodextrin, salt, natural &amp; artificial flavors including butter, whey, dextrose, butter powder (butter (cream, salt), nonfat milk, bha (preservative)), buttermilk powder, xanthan gum, extractives of turmeric &amp; paprika. less than 2% silicon dioxide to prevent caking
• ALLERGY ALERT: contains milk •
• Packed in a facility and/or equipment that produces products containing peanuts, tree nuts, soybean, milk, dairy, eggs, fish, shellfish, wheat, sesame. •</t>
  </si>
  <si>
    <t>PC-005</t>
  </si>
  <si>
    <t>Movie Theater Popcorn Kernels</t>
  </si>
  <si>
    <t>Movie Theater
Popcorn Kernels</t>
  </si>
  <si>
    <t>Movie Theater Popcorn Kernels Ingredients:
mushroom popcorn kernels (NON GMO)
• Packed in a facility and/or equipment that produces products containing peanuts, tree nuts, soybean, milk, dairy, eggs, fish, shellfish, wheat, sesame. •</t>
  </si>
  <si>
    <t>Formerly: Mushroom Popcorn Kernels</t>
  </si>
  <si>
    <t>LT-050</t>
  </si>
  <si>
    <t>Mulled Wine Tea</t>
  </si>
  <si>
    <t>Mulled
Wine Tea</t>
  </si>
  <si>
    <t>Mulled Wine Tea Ingredients:
hibiscus, cinnamon, rosehip, clove, elderberry, orange peel, apple, and ginger
• Packed in a facility and/or equipment that produces products containing peanuts, tree nuts, soybean, milk, dairy, eggs, fish, shellfish, wheat, sesame. •</t>
  </si>
  <si>
    <t>SP-025</t>
  </si>
  <si>
    <t>Mulling Spices (Powder)</t>
  </si>
  <si>
    <t>Mulling Spices
(Powder)</t>
  </si>
  <si>
    <t>Mulling Spices Ingredients:
cinnamon, allspice, cloves, nutmeg, citric acid, asorbic acid, fructose
• Packed in a facility and/or equipment that produces products containing peanuts, tree nuts, soybean, milk, dairy, eggs, fish, shellfish, wheat, sesame. •</t>
  </si>
  <si>
    <t>SP-026</t>
  </si>
  <si>
    <t>Mulling Spices (Whole)</t>
  </si>
  <si>
    <t>Mulling Spices
(Whole)</t>
  </si>
  <si>
    <t>Mulling Spices (Whole) Ingredients:
cinnamon bark pieces, dried orange peel, cloves, all spice, canola oil, orange oil
• Packed in a facility and/or equipment that produces products containing peanuts, tree nuts, soybean, milk, dairy, eggs, fish, shellfish, wheat, sesame. •</t>
  </si>
  <si>
    <t>PS-019</t>
  </si>
  <si>
    <t>Nacho Cheese Popcorn Seasoning</t>
  </si>
  <si>
    <t>Nacho Cheese
Popcorn Seasoning</t>
  </si>
  <si>
    <t>Nacho Cheese Popcorn Seasoning Ingredients:
maltodextrin, salt, buttermilk powder, natural flavors, tomato powder, onion powder, garlic powder, sugar, extractives of turmeric and paprika, spices, disodium inosinate and guanylate, lactic acid, less than 2% silicon dioxide added to prevent caking
• ALLERGY ALERT: contains milk •
• Packed in a facility and/or equipment that produces products containing peanuts, tree nuts, soybean, milk, dairy, eggs, fish, shellfish, wheat, sesame. •</t>
  </si>
  <si>
    <t>SF-013</t>
  </si>
  <si>
    <t>Nantucket Seafood Blend</t>
  </si>
  <si>
    <t>Nantucket
Seafood Blend</t>
  </si>
  <si>
    <t>Nantucket Seafood Blend Ingredients:
salt, paprika, spices
• Packed in a facility and/or equipment that produces products containing peanuts, tree nuts, soybean, milk, dairy, eggs, fish, shellfish, wheat, sesame. •</t>
  </si>
  <si>
    <t>GS-084</t>
  </si>
  <si>
    <t>New England Maple Grill Seasoning</t>
  </si>
  <si>
    <t>New England Maple 
Grill Seasoning</t>
  </si>
  <si>
    <t>New England Maple Grill Seasoning Ingredients:
salt, paprika, maple sugar, turbinado, garlic, coriander, turmeric, onion, pepper, celery seed, worcestershire powder (worcestershire sauce (distilled vinegar, molasses, corn syrup, salt, caramel color, garlic powder, sugar, spices, tamarind, natural flavor, sulfiting agents), ip maltodextrin, silicon dioxide (anti-caking agent). contains sulfites.) , chili powder, cayenne, thyme
• Packed in a facility and/or equipment that produces products containing peanuts, tree nuts, soybean, milk, dairy, eggs, fish, shellfish, wheat, sesame. •</t>
  </si>
  <si>
    <t>• Vendor Spice Name:
Maple Garlic Beef Crust</t>
  </si>
  <si>
    <t>CNC-022</t>
  </si>
  <si>
    <t>North Fork Heat Seasoning</t>
  </si>
  <si>
    <t>North Fork
Heat Seasoning</t>
  </si>
  <si>
    <t>North Fork Heat Seasoning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Packed in a facility and/or equipment that produces products containing peanuts, tree nuts, soybean, milk, dairy, eggs, fish, shellfish, wheat, sesame. •</t>
  </si>
  <si>
    <t>• Client: Vines &amp; Branches
• Original SKU: GS-011 - Louisiana Bayou</t>
  </si>
  <si>
    <t>SP-013</t>
  </si>
  <si>
    <t>NY Style Everything Bagel</t>
  </si>
  <si>
    <t>NY Style
Everything Bagel</t>
  </si>
  <si>
    <t>NY Style Everything Bagel Ingredients:
sesame seeds, garlic, onion, poppy seeds, salt
• Packed in a facility and/or equipment that produces products containing peanuts, tree nuts, soybean, milk, dairy, eggs, fish, shellfish, wheat, sesame. •</t>
  </si>
  <si>
    <t>• Vendor Spice Name:
Regal Everything Bagel</t>
  </si>
  <si>
    <t>SF-012</t>
  </si>
  <si>
    <t>OBX Seafood Seasoning</t>
  </si>
  <si>
    <t>OBX
Seafood Seasoning</t>
  </si>
  <si>
    <t>OBX Seafood Seasoning Ingredients:
salt, spices, mustard, paprika, extractives of spice, &lt;2% tricalcium phosphate (anti cake)
• Packed in a facility and/or equipment that produces products containing peanuts, tree nuts, soybean, milk, dairy, eggs, fish, shellfish, wheat, sesame. •</t>
  </si>
  <si>
    <t>CNC-006</t>
  </si>
  <si>
    <t>OBX Sunshine Sea Salt</t>
  </si>
  <si>
    <t>OBX Sunshine
Sea Salt</t>
  </si>
  <si>
    <t>OBX Sunshine Sea Salt Ingredients:
sea salt, orange, lemon, black pepper, smoked hickory salt, lime, ginger
• Packed in a facility and/or equipment that produces products containing peanuts, tree nuts, soybean, milk, dairy, eggs, fish, shellfish, wheat, sesame. •</t>
  </si>
  <si>
    <t>• Client: Ella's Olive Oil
• Original SKU: SS-023 - Florida Citrus Sea Salt</t>
  </si>
  <si>
    <t>CNC-016</t>
  </si>
  <si>
    <t>Off the Hook Cajun Style Seasoning</t>
  </si>
  <si>
    <t>Off the Hook
Cajun Style Seasoning</t>
  </si>
  <si>
    <t>Off the Hook Cajun Style Seasoning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Packed in a facility and/or equipment that produces products containing peanuts, tree nuts, soybean, milk, dairy, eggs, fish, shellfish, wheat, sesame. •</t>
  </si>
  <si>
    <t>• Client: Sizzle Fish
• Original SKU: GS-011 - Louisiana Bayou</t>
  </si>
  <si>
    <t>SF-016</t>
  </si>
  <si>
    <t>Off the Hook Seafood Seasoning</t>
  </si>
  <si>
    <t>Off the Hook
Seafood Seasoning</t>
  </si>
  <si>
    <t>Off The Hook Seafood Ingredients:
salt, paprika, celery, peppers, spices, msg
• Packed in a facility and/or equipment that produces products containing peanuts, tree nuts, soybean, milk, dairy, eggs, fish, shellfish, wheat, sesame. •</t>
  </si>
  <si>
    <t>BD-029</t>
  </si>
  <si>
    <t>Olive &amp; Herb Bread Dip</t>
  </si>
  <si>
    <t>Olive &amp; Herb
Bread Dip</t>
  </si>
  <si>
    <t>Olive &amp; Herb Bread Dip Ingredients:
tomato, garlic, balsamic powder, basil, maltodextrin, balsamic vinegar, modified food starch, natural flavor, caramel color, molasses, oregano
• Packed in a facility and/or equipment that produces products containing peanuts, tree nuts, soybean, milk, dairy, eggs, fish, shellfish, wheat, sesame. •</t>
  </si>
  <si>
    <t>SP-011</t>
  </si>
  <si>
    <t>Olive Leaf Powder</t>
  </si>
  <si>
    <t>Olive Leaf Powder Ingredients:
ground leaves from olive tree
• Packed in a facility and/or equipment that produces products containing peanuts, tree nuts, soybean, milk, dairy, eggs, fish, shellfish, wheat, sesame. •</t>
  </si>
  <si>
    <t>GS-069</t>
  </si>
  <si>
    <t>On The Sweet Side Grill Seasoning</t>
  </si>
  <si>
    <t>On The Sweet Side
Grill Seasoning</t>
  </si>
  <si>
    <t>On The Sweet Side Grill Seasoning Ingredients:
salt, dextrose, brown sugar, spices, spice extractives, tricalcium phosphate (anti-caking)
• Packed in a facility and/or equipment that produces products containing peanuts, tree nuts, soybean, milk, dairy, eggs, fish, shellfish, wheat, sesame. •</t>
  </si>
  <si>
    <t>SS-071</t>
  </si>
  <si>
    <t>Onion Himalayan Sea Salt</t>
  </si>
  <si>
    <t>Onion Himalayan Sea Salt Ingredients:
Himalayan salt, organic dehydrated onion, organic rice concentrate (flow agent)
• Packed in a facility and/or equipment that produces products containing peanuts, tree nuts, soybean, milk, dairy, eggs, fish, shellfish, wheat, sesame. •</t>
  </si>
  <si>
    <t>Safran Salt</t>
  </si>
  <si>
    <t>ST-011</t>
  </si>
  <si>
    <t>Onion Powder</t>
  </si>
  <si>
    <t>Onion Powder Ingredients:
dehydrated powdered onion
• Packed in a facility and/or equipment that produces products containing peanuts, tree nuts, soybean, milk, dairy, eggs, fish, shellfish, wheat, sesame. •</t>
  </si>
  <si>
    <t>SS-020</t>
  </si>
  <si>
    <t>Onion Salt</t>
  </si>
  <si>
    <t>Onion Salt Ingredients:
onions, salt
• Packed in a facility and/or equipment that produces products containing peanuts, tree nuts, soybean, milk, dairy, eggs, fish, shellfish, wheat, sesame. •</t>
  </si>
  <si>
    <t>LT-014</t>
  </si>
  <si>
    <t>Oolong Tea</t>
  </si>
  <si>
    <t>Oolong Tea Ingredients:
oolong tea
• Packed in a facility and/or equipment that produces products containing peanuts, tree nuts, soybean, milk, dairy, eggs, fish, shellfish, wheat, sesame. •</t>
  </si>
  <si>
    <t>WS-006</t>
  </si>
  <si>
    <t>Orange Cranberry Wine Slush</t>
  </si>
  <si>
    <t>Orange Cranberry
Wine Slush</t>
  </si>
  <si>
    <t>Orange Cranberry Wine Slush Ingredients:
cane sugar, orange juice powder (corn syrup solids, orange juice with added orange oil), less than 2% of the following: citric acid, colored/flavored powder (sugar, artificial flavor, red #40, yellow #6), flavored oil (artificial flavor, fropylene glycol, (triacetin)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t>
  </si>
  <si>
    <t>SS-025</t>
  </si>
  <si>
    <t>Orange Ginger Sea Salt</t>
  </si>
  <si>
    <t>Orange Ginger
Sea Salt</t>
  </si>
  <si>
    <t>Orange Ginger Sea Salt Ingredients:
salt, onion, sugar, garlic, ginger powder, orange peel, tartaric acid, grapefruit juice powder (citric acid, grapefruit oil, grapefruit juice) silion dioxide
• Packed in a facility and/or equipment that produces products containing peanuts, tree nuts, soybean, milk, dairy, eggs, fish, shellfish, wheat, sesame. •</t>
  </si>
  <si>
    <t>LT-027</t>
  </si>
  <si>
    <t>Orange Spice Tea</t>
  </si>
  <si>
    <t>Orange
Spice Tea</t>
  </si>
  <si>
    <t>Orange Spice Tea Ingredients:
black op tea, orange peel, orange oil, clove bud oil
• Packed in a facility and/or equipment that produces products containing peanuts, tree nuts, soybean, milk, dairy, eggs, fish, shellfish, wheat, sesame. •</t>
  </si>
  <si>
    <t>GS-038</t>
  </si>
  <si>
    <t>Oregon Trail Bold Steak Seasoning</t>
  </si>
  <si>
    <t>Oregon Trail Bold
Steak Seasoning</t>
  </si>
  <si>
    <t>Oregon Trail Bold Steak Grilling Ingredients:
salt, spices, dehydrated garlic, oleoresin paprika, natural flavor, &lt;2% soybean oil as a processing acid
• Packed in a facility and/or equipment that produces products containing peanuts, tree nuts, soybean, milk, dairy, eggs, fish, shellfish, wheat, sesame. •</t>
  </si>
  <si>
    <t>PZ-008</t>
  </si>
  <si>
    <t>Oven Baked Pizza Seasoning</t>
  </si>
  <si>
    <t>Oven Baked
Pizza Seasoning</t>
  </si>
  <si>
    <t>Oven Baked Pizza Seasoning Ingredients:
oregano, garlic, crush red pepper, basil and marjoram
• Packed in a facility and/or equipment that produces products containing peanuts, tree nuts, soybean, milk, dairy, eggs, fish, shellfish, wheat, sesame. •</t>
  </si>
  <si>
    <t>GS-004</t>
  </si>
  <si>
    <t>PA Dutch Chicken Seasoning</t>
  </si>
  <si>
    <t>PA Dutch Chicken Seasoning Ingredients:
thyme, sage, marjoram, rosemary, pepper, nutmeg
• Packed in a facility and/or equipment that produces products containing peanuts, tree nuts, soybean, milk, dairy, eggs, fish, shellfish, wheat, sesame. •</t>
  </si>
  <si>
    <t>• Vendor Spice Name:
Regal Country Chicken</t>
  </si>
  <si>
    <t>SF-007</t>
  </si>
  <si>
    <t>Pacific Northwest Seafood Seasoning</t>
  </si>
  <si>
    <t>Pacific Northwest
Seafood Seasoning</t>
  </si>
  <si>
    <t>Pacific Northwest Ingredients:
garlic, minced onion, domestic paprika, black pepper, dill, celery seed, parsley, sea salt, lemon peel
• Packed in a facility and/or equipment that produces products containing peanuts, tree nuts, soybean, milk, dairy, eggs, fish, shellfish, wheat, sesame. •</t>
  </si>
  <si>
    <t>LT-008</t>
  </si>
  <si>
    <t>Panfired Green Tea</t>
  </si>
  <si>
    <t>Panfired
Green Tea</t>
  </si>
  <si>
    <t>Panfired Green Tea Ingredients:
panfired green tea
• Packed in a facility and/or equipment that produces products containing peanuts, tree nuts, soybean, milk, dairy, eggs, fish, shellfish, wheat, sesame. •</t>
  </si>
  <si>
    <t>ST-001</t>
  </si>
  <si>
    <t>Paprika</t>
  </si>
  <si>
    <t>Paprika Ingredients: 
paprika
• Packed in a facility and/or equipment that produces products containing peanuts, tree nuts, soybean, milk, dairy, eggs, fish, shellfish, wheat, sesame. •</t>
  </si>
  <si>
    <t>CNC-053</t>
  </si>
  <si>
    <t>Parmesan &amp; Garlic Seasoning</t>
  </si>
  <si>
    <t>Parmesan &amp; Garlic Seasoning Ingredients: 
parmesan cheese ([part-skim milk, cheese culture, salt enzymes], whey, buttermilk solids, sodium phosphate, salt), milk powder, salt, garlic and onion
• ALLERGY ALERT: contains milk •
• Packed in a facility and/or equipment that produces products containing peanuts, tree nuts, soybean, milk, dairy, eggs, fish, shellfish, wheat, sesame. •</t>
  </si>
  <si>
    <t>• Client: Kitchen Kettle
• Original SKU: PS-028 - Parmesan Garlic Popcorn Seasoning</t>
  </si>
  <si>
    <t>BD-025</t>
  </si>
  <si>
    <t>Parmesan &amp; Herb Bread Dip</t>
  </si>
  <si>
    <t>Parmesan &amp; Herb
Bread Dip</t>
  </si>
  <si>
    <t>Parmesan &amp; Herb Bread Dip Ingredients:
parmesan cheese ([part-skim milk, cheese culture, salt enzymes], whey, buttermilk solids, sodium phosphate, salt), salt, oregano, basil, garlic, crushed red pepper
• ALLERGY ALERT: contains milk •
• Packed in a facility and/or equipment that produces products containing peanuts, tree nuts, soybean, milk, dairy, eggs, fish, shellfish, wheat, sesame. •</t>
  </si>
  <si>
    <t>• Vendor Spice Name:
Rustic Parmesan &amp; Herb</t>
  </si>
  <si>
    <t>CNC-007</t>
  </si>
  <si>
    <t>Parmesan &amp; Herb Bread Dip &amp; Seasoning</t>
  </si>
  <si>
    <t>Parmesan &amp; Herb
Bread Dip &amp; Seasoning</t>
  </si>
  <si>
    <t>Parmesan &amp; Herb Bread Dip &amp; Seasoning Ingredients:
parmesan cheese ([part-skim milk, cheese culture, salt enzymes], whey, buttermilk solids, sodium phosphate, salt), salt, oregano, basil, garlic, crushed red pepper
• ALLERGY ALERT: contains milk •
• Packed in a facility and/or equipment that produces products containing peanuts, tree nuts, soybean, milk, dairy, eggs, fish, shellfish, wheat, sesame. •</t>
  </si>
  <si>
    <t>• Client: Olive Branch, The
• Original SKU: BD-025 - Parmesan &amp; Herb Bread Dip</t>
  </si>
  <si>
    <t>CNC-023</t>
  </si>
  <si>
    <t>Parmesan &amp; Herb Seasoning</t>
  </si>
  <si>
    <t>Parmesan &amp; Herb Seasoning Ingredients:
parmesan cheese ([part-skim milk, cheese culture, salt enzymes], whey, buttermilk solids, sodium phosphate, salt), salt, oregano, basil, garlic, crushed red pepper
• ALLERGY ALERT: contains milk •
• Packed in a facility and/or equipment that produces products containing peanuts, tree nuts, soybean, milk, dairy, eggs, fish, shellfish, wheat, sesame. •</t>
  </si>
  <si>
    <t>• Client: Vines &amp; Branches
• Original SKU: BD-025 - Parmesan &amp; Herb Bread Dip</t>
  </si>
  <si>
    <t>CH-003</t>
  </si>
  <si>
    <t>Parmesan Cheese Powder</t>
  </si>
  <si>
    <t>Parmesan
Cheese Powder</t>
  </si>
  <si>
    <t>Parmesan Cheese Powder Ingredients:
dehydrated parmesan cheese (part-skim milk, cheese culture, salt, enzymes), whey, buttermilk solids, sodium phosphate, and salt
• ALLERGY ALERT: contains milk •
• Packed in a facility and/or equipment that produces products containing peanuts, tree nuts, soybean, milk, dairy, eggs, fish, shellfish, wheat, sesame. •</t>
  </si>
  <si>
    <t>Hoosier Hill Co</t>
  </si>
  <si>
    <t>PS-028</t>
  </si>
  <si>
    <t>Parmesan Garlic Popcorn Seasoning</t>
  </si>
  <si>
    <t>Parmesan Garlic
Popcorn Seasoning</t>
  </si>
  <si>
    <t>Parmesan Garlic Popcorn Seasoning Ingredients: 
parmesan cheese ([part-skim milk, cheese culture, salt enzymes], whey, buttermilk solids, sodium phosphate, salt), milk powder, salt, garlic and onion
• ALLERGY ALERT: contains milk •
• Packed in a facility and/or equipment that produces products containing peanuts, tree nuts, soybean, milk, dairy, eggs, fish, shellfish, wheat, sesame. •</t>
  </si>
  <si>
    <t>PD-013</t>
  </si>
  <si>
    <t>Parmesan Peppercorn Dip Mix</t>
  </si>
  <si>
    <t>Parmesan Peppercorn
Dip Mix</t>
  </si>
  <si>
    <t>Parmesan Peppercorn Dip Mix Ingredients:
whey, cheese blend (parmesan and romano cheese [part skim milk, cheese culture, salt, enzymes], dried onion, sea salt, cane sugar, buttermilk solids (whey solids, buttermilk powder, nonfat dry milk), black pepper, maltodextrin, parsley
• Packed in a facility and/or equipment that produces products containing peanuts, tree nuts, soybean, milk, dairy, eggs, fish, shellfish, wheat, sesame. •</t>
  </si>
  <si>
    <t>ST-008</t>
  </si>
  <si>
    <t>Parsley</t>
  </si>
  <si>
    <t>Parsley Ingredients:
parsley
• Packed in a facility and/or equipment that produces products containing peanuts, tree nuts, soybean, milk, dairy, eggs, fish, shellfish, wheat, sesame. •</t>
  </si>
  <si>
    <t>LT-009</t>
  </si>
  <si>
    <t>Peach Passion Tea</t>
  </si>
  <si>
    <t>Peach 
Passion Tea</t>
  </si>
  <si>
    <t>Peach Passion Tea Ingredients:
black tea, orange blossom, safflower, elderberry, flower pollen, artificial flavoring
• Packed in a facility and/or equipment that produces products containing peanuts, tree nuts, soybean, milk, dairy, eggs, fish, shellfish, wheat, sesame. •</t>
  </si>
  <si>
    <t>SS-048</t>
  </si>
  <si>
    <t>Pecan Wood Smoked Sea Salt</t>
  </si>
  <si>
    <t>Pecan Wood
Smoked Sea Salt</t>
  </si>
  <si>
    <t>GS-061</t>
  </si>
  <si>
    <t>Pennsylvania Pork Rub</t>
  </si>
  <si>
    <t>Pennsylvania Pork Rub Ingredients:
chili powder, dehydrated garlic, spices, sea salt
• Packed in a facility and/or equipment that produces products containing peanuts, tree nuts, soybean, milk, dairy, eggs, fish, shellfish, wheat, sesame. •</t>
  </si>
  <si>
    <t>• Previously Virginia Pork Rub</t>
  </si>
  <si>
    <t>PP-022</t>
  </si>
  <si>
    <t>Pepper Sensation</t>
  </si>
  <si>
    <t>Pepper Sensation Ingredients:
dehydrated garlic, dehydrated red and green bell peppers, salt, black pepper, dehydrated onion, spices, hickory oil
• Packed in a facility and/or equipment that produces products containing peanuts, tree nuts, soybean, milk, dairy, eggs, fish, shellfish, wheat, sesame. •</t>
  </si>
  <si>
    <t>PP-007</t>
  </si>
  <si>
    <t>Peppercorn Medley</t>
  </si>
  <si>
    <t>Peppercorn Medley Ingredients:
black, white, green, pink, Jamaican allspice peppercorns
• Packed in a facility and/or equipment that produces products containing peanuts, tree nuts, soybean, milk, dairy, eggs, fish, shellfish, wheat, sesame. •</t>
  </si>
  <si>
    <t>LT-047</t>
  </si>
  <si>
    <t>Peppermint Tea</t>
  </si>
  <si>
    <t>Peppermint Tea Ingredients:
peppermint leaves
• Packed in a facility and/or equipment that produces products containing peanuts, tree nuts, soybean, milk, dairy, eggs, fish, shellfish, wheat, sesame. •</t>
  </si>
  <si>
    <t>PZ-009</t>
  </si>
  <si>
    <t>Pepperoni Kick Pizza Seasoning</t>
  </si>
  <si>
    <t>Pepperoni Kick
Pizza Seasoning</t>
  </si>
  <si>
    <t>Pepperoni Kick Pizza Seasoning Ingredients:
paprika, garlic, onion, spices, &lt;1% calcium stearate (anti caking)
• Packed in a facility and/or equipment that produces products containing peanuts, tree nuts, soybean, milk, dairy, eggs, fish, shellfish, wheat, sesame. •</t>
  </si>
  <si>
    <t>• Vendor Spice Name:
Cajun Creole</t>
  </si>
  <si>
    <t>BD-023</t>
  </si>
  <si>
    <t>Perfect Blend Italian Bread Dip</t>
  </si>
  <si>
    <t>Perfect Blend
Italian Bread Dip</t>
  </si>
  <si>
    <t>Perfect Blend Italian Bread Dip Ingredients:
oregano, marjoram, thyme, basil, rosemary, red peppers, sage
• Packed in a facility and/or equipment that produces products containing peanuts, tree nuts, soybean, milk, dairy, eggs, fish, shellfish, wheat, sesame. •</t>
  </si>
  <si>
    <t>Pittsburg</t>
  </si>
  <si>
    <t>• Vendor Spice Name:
Italian Seasoning Blend</t>
  </si>
  <si>
    <t>GS-081</t>
  </si>
  <si>
    <t>Perfect Prime Rib Seasoning</t>
  </si>
  <si>
    <t>Perfect Prime Rib Seasoning Ingredients:
black pepper, spices, dehydrated onion, dehydrated garlic, salt
• Packed in a facility and/or equipment that produces products containing peanuts, tree nuts, soybean, milk, dairy, eggs, fish, shellfish, wheat, sesame. •</t>
  </si>
  <si>
    <t>• Vendor Spice Name:
Prime Rub</t>
  </si>
  <si>
    <t>SS-034</t>
  </si>
  <si>
    <t>Peruvian Chili Citrus Sea Salt</t>
  </si>
  <si>
    <t>Peruvian Chili
Citrus Sea Salt</t>
  </si>
  <si>
    <t>BD-010</t>
  </si>
  <si>
    <t>Pesto &amp; Cheese Bread Dip</t>
  </si>
  <si>
    <t>Pesto &amp; Cheese
Bread Dip</t>
  </si>
  <si>
    <t>Pesto &amp; Cheese Bread Dip Ingredients:
parmesan cheese (part-skim milk, parsley, cheese cultures, salt, enzymes), spices, dehydrated garlic, parsley, silicon dioxide added to prevent caking
• ALLERGY ALERT: contains milk •
• Packed in a facility and/or equipment that produces products containing peanuts, tree nuts, soybean, milk, dairy, eggs, fish, shellfish, wheat, sesame. •</t>
  </si>
  <si>
    <t>• Vendor Spice Name:
Italian Pesto Bread Dip</t>
  </si>
  <si>
    <t>CNC-024</t>
  </si>
  <si>
    <t>Pesto &amp; Parmesan Seasoning</t>
  </si>
  <si>
    <t>Pesto &amp; Parmesan Seasoning Ingredients:
parmesan cheese (part-skim milk, parsley, cheese cultures, salt, enzymes), spices, dehydrated garlic, parsley, silicon dioxide added to prevent caking
• ALLERGY ALERT: contains milk •
• Packed in a facility and/or equipment that produces products containing peanuts, tree nuts, soybean, milk, dairy, eggs, fish, shellfish, wheat, sesame. •</t>
  </si>
  <si>
    <t>• Client: Vines &amp; Branches
• Original SKU: BD-010 - Pesto &amp; Cheese Bread Dip</t>
  </si>
  <si>
    <t>CNC-062</t>
  </si>
  <si>
    <t>• Client: Kitchen Kettle
• Original SKU: BD-010 - Pesto &amp; Cheese Bread Dip</t>
  </si>
  <si>
    <t>PZ-007</t>
  </si>
  <si>
    <t>Philly Favorite Pizza Seasoning</t>
  </si>
  <si>
    <t>Philly Favorite
Pizza Seasoning</t>
  </si>
  <si>
    <t>Philly Favorite Pizza Seasoning Ingredients:
onion, marjoram, red &amp; green bell pepper, oregano, thyme, parsley, fennel, garlic, celery &amp; chives
• Packed in a facility and/or equipment that produces products containing peanuts, tree nuts, soybean, milk, dairy, eggs, fish, shellfish, wheat, sesame. •</t>
  </si>
  <si>
    <t>Bulk Foods</t>
  </si>
  <si>
    <t>WS-007</t>
  </si>
  <si>
    <t>Piña Colada Wine Slush</t>
  </si>
  <si>
    <t>Piña Colada
Wine Slush</t>
  </si>
  <si>
    <t>Piña Colada Wine Slush Ingredients:
cane sugar, pineapple juice powder, &lt;2% of the following: citric acid colored/flavored powder (sugar, yellow #5, artificial flavor) flavored oil (artificial flavor, propylene glycol) soy
• ALLERGY ALERT: contains soy •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t>
  </si>
  <si>
    <t>CNC-100</t>
  </si>
  <si>
    <t>Pinch of Pumpkin Spice Popcorn Seasoning</t>
  </si>
  <si>
    <t>Pinch of
Pumpkin Spice
Popcorn Seasoning</t>
  </si>
  <si>
    <t>Pinch of Pumpkin Spice Popcorn Seasoning Ingredients:
sugar, cinnamon, salt, spices
• Packed in a facility and/or equipment that produces products containing peanuts, tree nuts, soybean, milk, dairy, eggs, fish, shellfish, wheat, sesame. •</t>
  </si>
  <si>
    <t>• Client: Salem Witch Museum
• Original SKU: PS-029 - Pumpkin Spice Popcorn Seasoning</t>
  </si>
  <si>
    <t>WS-017</t>
  </si>
  <si>
    <t>Pineapple Wine Slush</t>
  </si>
  <si>
    <t>Pineapple
Wine Slush</t>
  </si>
  <si>
    <t>Pineapple Wine Slush Ingredients:
cane sugar, &lt;2% of citric acid, color/flavor powder (sugar, powdered sugar (sugar, cornstarch) natural and artificial flavors, FD&amp;C red #40, pineapple flavor (propylene glycol, artificial flavor, ethyl alcohol, water, triacetin)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t>
  </si>
  <si>
    <t>CNC-054</t>
  </si>
  <si>
    <t>Pink Himalayan &amp; Ghost Chili Sea Salt</t>
  </si>
  <si>
    <t>Pink Himalayan 
&amp; Ghost Chili Sea Salt</t>
  </si>
  <si>
    <t>Pink Himalayan &amp; Ghost Chili Sea Salt Ingredients:
coarse pink Himalayan sea salt, ghost chili peppers
• Packed in a facility and/or equipment that produces products containing peanuts, tree nuts, soybean, milk, dairy, eggs, fish, shellfish, wheat, sesame. •</t>
  </si>
  <si>
    <t>• Client: Kitchen Kettle
• Original SKU: SS-045 - Pink Himalayan &amp; Ghost Chili Sea Salt (Coarse)</t>
  </si>
  <si>
    <t>SS-045</t>
  </si>
  <si>
    <t>Pink Himalayan &amp; Ghost Chili Sea Salt (Coarse)</t>
  </si>
  <si>
    <t>Pink Himalayan &amp; Ghost
Chili Sea Salt (Coarse)</t>
  </si>
  <si>
    <t>Pink Himalayan &amp; Ghost Chili Sea Salt (Coarse) Ingredients:
coarse pink Himalayan sea salt, ghost chili peppers
• Packed in a facility and/or equipment that produces products containing peanuts, tree nuts, soybean, milk, dairy, eggs, fish, shellfish, wheat, sesame. •</t>
  </si>
  <si>
    <t>SS-044</t>
  </si>
  <si>
    <t>Pink Himalayan &amp; Ghost Chili Sea Salt (Fine)</t>
  </si>
  <si>
    <t>Pink Himalayan &amp; Ghost
Chili Sea Salt (Fine)</t>
  </si>
  <si>
    <t>Pink Himalayan &amp; Ghost Chili Sea Salt (Fine) Ingredients:
pink Himalayan salt w/ smoked ghost chili peppers
• Packed in a facility and/or equipment that produces products containing peanuts, tree nuts, soybean, milk, dairy, eggs, fish, shellfish, wheat, sesame. •</t>
  </si>
  <si>
    <t>SS-038</t>
  </si>
  <si>
    <t>Pink Himalayan Coarse Sea Salt</t>
  </si>
  <si>
    <t>Pink Himalayan
Coarse Sea Salt</t>
  </si>
  <si>
    <t>Pink Himalayan Coarse Sea Salt Ingredients:
coarse pink himalayan sea salt
• Packed in a facility and/or equipment that produces products containing peanuts, tree nuts, soybean, milk, dairy, eggs, fish, shellfish, wheat, sesame. •</t>
  </si>
  <si>
    <t>SS-037</t>
  </si>
  <si>
    <t>Pink Himalayan Fine Sea Salt</t>
  </si>
  <si>
    <t>Pink Himalayan
Fine Sea Salt</t>
  </si>
  <si>
    <t>Pink Himalayan Fine Sea Salt Ingredients:
pink himalayan salt
• Packed in a facility and/or equipment that produces products containing peanuts, tree nuts, soybean, milk, dairy, eggs, fish, shellfish, wheat, sesame. •</t>
  </si>
  <si>
    <t>PP-016</t>
  </si>
  <si>
    <t>Pink Peppercorns</t>
  </si>
  <si>
    <t>Pink Peppercorn Ingredients:
pink peppercorns that have a sweet and spicy flavor with hints of citrus
• Packed in a facility and/or equipment that produces products containing peanuts, tree nuts, soybean, milk, dairy, eggs, fish, shellfish, wheat, sesame. •</t>
  </si>
  <si>
    <t>PS-006</t>
  </si>
  <si>
    <t>Pizza Popcorn Seasoning</t>
  </si>
  <si>
    <t>Pizza
Popcorn Seasoning</t>
  </si>
  <si>
    <t>Pizza Popcorn Seasoning Ingredients:
tomato, salt, sugar, dehydrated cheeses (cheddar, parmesan, romano, whey, buttermilk, salt, soybean oil, maltodextrin, disodium phosphate, citric acid, sodium caseinate, lactic acid, &gt;2% silicon dioxide (prevent caking)), onion, basil, oregano, garlic
• Packed in a facility and/or equipment that produces products containing peanuts, tree nuts, soybean, milk, dairy, eggs, fish, shellfish, wheat, sesame. •</t>
  </si>
  <si>
    <t>CNC-044</t>
  </si>
  <si>
    <t>Plow Boy Rub</t>
  </si>
  <si>
    <t>Plow Boy Rub Ingredients:
salt, spices, dehydrated garlic, oleoresin paprika, natural flavor, &lt;2% soybean oil as a processing acid
• Packed in a facility and/or equipment that produces products containing peanuts, tree nuts, soybean, milk, dairy, eggs, fish, shellfish, wheat, sesame. •</t>
  </si>
  <si>
    <t>• Client: Olive Branch, The
• Original SKU: GS-038 - Oregon Trail Bold Steak Seasoning</t>
  </si>
  <si>
    <t>LT-028</t>
  </si>
  <si>
    <t>Pomegranate Tea</t>
  </si>
  <si>
    <t>Pomegranate
Tea</t>
  </si>
  <si>
    <t>Pomegranate Tea Ingredients:
sencha green tea, pink rose petals, artificial pomegranate flavor
• Packed in a facility and/or equipment that produces products containing peanuts, tree nuts, soybean, milk, dairy, eggs, fish, shellfish, wheat, sesame. •</t>
  </si>
  <si>
    <t>WS-013</t>
  </si>
  <si>
    <t>Pomegranate Wine Slush</t>
  </si>
  <si>
    <t>Pomegranate
Wine Slush</t>
  </si>
  <si>
    <t>Pomegranate Wine Slush Ingredients:
cane sugar, &lt;2% of the following: citric acid, color/flavor powder (sugar, red #40, artificial flavor) pomegranate flavoring (propylene glycol, alcohol, artificial flavors, water, fd&amp;c red #49, blue #1)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t>
  </si>
  <si>
    <t>PP-019</t>
  </si>
  <si>
    <t>Poppin’ Pepper</t>
  </si>
  <si>
    <t>SP-043</t>
  </si>
  <si>
    <t>Porcini &amp; Truffle Polenta</t>
  </si>
  <si>
    <t>Porcini &amp; Truffle Polenta Ingredients:
corn meal, mushroom, parmesan cheese buds (maltodextrin, whey solids, natural parmesan cheese flavor, salt), salt, black truffle salt (salt, black truffle, natural &amp; artificial flavors), contains 2% or less of spices, onion, garlic, black truffles
• ALLERGY ALERT: contains milk •
• DIRECTIONS: Bring 4 cups water or stock to boil. Very slowly whisk in 1 cup polenta. Whisk while simmering for 3 minutes, until very thick. To make polenta cakes, pour in greased loaf pan, and chill 2 hours. Slice and prepare as desired. •
• Packed in a facility and/or equipment that produces products containing peanuts, tree nuts, soybean, milk, dairy, eggs, fish, shellfish, wheat, sesame. •</t>
  </si>
  <si>
    <t>SS-010</t>
  </si>
  <si>
    <t>Porcini Champignon Sea Salt</t>
  </si>
  <si>
    <t>Porcini Champignon
Sea Salt</t>
  </si>
  <si>
    <t>Porcini Champignon Sea Salt Ingredients:
salt, mushroom powder, natural flavor, onion, garlic, porcini mushrooms, bolete mushrooms
• Packed in a facility and/or equipment that produces products containing peanuts, tree nuts, soybean, milk, dairy, eggs, fish, shellfish, wheat, sesame. •</t>
  </si>
  <si>
    <t>SP-049</t>
  </si>
  <si>
    <t>Potato Passion Seasoning</t>
  </si>
  <si>
    <t>Potato Passion Seasoning Ingredients:
salt, dehydrated garlic, dehydrated onion, chicken and beef fat w/ broth (powdered chicken &amp; beef fats, chicken broth, corn syrup solids, sodium caseinate, mono &amp; diglyceride, tbhq (to prevent flavor loss) spices, modified food starch, msg, dehydrated lime)
• Packed in a facility and/or equipment that produces products containing peanuts, tree nuts, soybean, milk, dairy, eggs, fish, shellfish, wheat, sesame. •</t>
  </si>
  <si>
    <t>• Vendor Spice Name:
Fry Dust</t>
  </si>
  <si>
    <t>SS-024</t>
  </si>
  <si>
    <t>Pretzel Salt</t>
  </si>
  <si>
    <t>Pretzel Salt Ingredients:
pure white uniodized pretzel salt kosher certified
• Packed in a facility and/or equipment that produces products containing peanuts, tree nuts, soybean, milk, dairy, eggs, fish, shellfish, wheat, sesame. •</t>
  </si>
  <si>
    <t>SS-035</t>
  </si>
  <si>
    <t>Provencal Sea Salt</t>
  </si>
  <si>
    <t>Provencal
Sea Salt</t>
  </si>
  <si>
    <t>LT-046</t>
  </si>
  <si>
    <t>Pu-Erh Xiao Yeh Tea</t>
  </si>
  <si>
    <t>Pu-Erh Xiao
Yeh Tea</t>
  </si>
  <si>
    <t>SP-014</t>
  </si>
  <si>
    <t>Pumpkin Pie Spice Blend</t>
  </si>
  <si>
    <t>Pumpkin Pie
Spice Blend</t>
  </si>
  <si>
    <t>Pumpkin Pie Spice Ingredients:
natural spices
• Packed in a facility and/or equipment that produces products containing peanuts, tree nuts, soybean, milk, dairy, eggs, fish, shellfish, wheat, sesame. •</t>
  </si>
  <si>
    <t>PS-029</t>
  </si>
  <si>
    <t>Pumpkin Spice Popcorn Seasoning</t>
  </si>
  <si>
    <t>Pumpkin Spice
Popcorn Seasoning</t>
  </si>
  <si>
    <t>Pumpkin Spice Popcorn Seasoning Ingredients:
sugar, cinnamon, salt, spices
• Packed in a facility and/or equipment that produces products containing peanuts, tree nuts, soybean, milk, dairy, eggs, fish, shellfish, wheat, sesame. •</t>
  </si>
  <si>
    <t>CNC-039</t>
  </si>
  <si>
    <t>Pure Spanish Saffron</t>
  </si>
  <si>
    <t>Pure Spanish Saffron Ingredients:
saffron
• Packed in a facility and/or equipment that produces products containing peanuts, tree nuts, soybean, milk, dairy, eggs, fish, shellfish, wheat, sesame. •</t>
  </si>
  <si>
    <t>• Client: Vines &amp; Branches
• Original SKU: SP-018 - Saffron</t>
  </si>
  <si>
    <t>SD-002</t>
  </si>
  <si>
    <t>Ranch Dressing Mix</t>
  </si>
  <si>
    <t>Ranch Dressing Mix Ingredients:
buttermilk solids (whey solids, buttermilk powder, nonfat dry milk), cane sugar, whole milk, sea salt, dried onion, maltodextrin, salt, msg, citric acid (acidifier), dried garlic, whey, chicken flavoring (dextrose, salt, msg, lactose (milk), potato flour, pure vegetable oil (sunflower oil), celery, turmeric (color), onion powder, sunflower lecithin, parsley, and herbs), dextrose, dried sour cream powder (sour cream (cultured cream, nonfat milk)), parsley, corn starch, dried roasted garlic, non-fat dry milk, silicon dioxide (flow agent), lactic acid powder, lswiss cheese flavor (maltodextrin, whey solids, natural swiss cheese flavor, salt), butter powder (butter (cream, salt), dry buttermilk), ascorbic acid (preservative), natural and artificial sour cream flavor, natural and artificial sour cream &amp; onion flavor (soy), natural butter flavor, beta carotene (color), canola oil. contains milk, soy
• Packed in a facility and/or equipment that produces products containing peanuts, tree nuts, soybean, milk, dairy, eggs, fish, shellfish, wheat, sesame. •</t>
  </si>
  <si>
    <t>PS-007</t>
  </si>
  <si>
    <t>Ranch Popcorn Seasoning</t>
  </si>
  <si>
    <t>Ranch
Popcorn Seasoning</t>
  </si>
  <si>
    <t>Ranch Popcorn Seasoning Ingredients:
whey, buttermilk, natural and artificial flavors (msg, autolyzed yeast extract, disodium inosinate and guanylate), salt, onion, garlic, parsley, dextrose, citric acid, soybean oil, lactic acid, sodium diacetate, less than 2% silicon dioxide added to prevent caking
• ALLERGY ALERT: contains milk •
• Packed in a facility and/or equipment that produces products containing peanuts, tree nuts, soybean, milk, dairy, eggs, fish, shellfish, wheat, sesame. •</t>
  </si>
  <si>
    <t>CNC-049</t>
  </si>
  <si>
    <t>Ranch Seasoning</t>
  </si>
  <si>
    <t>Ranch Seasoning Ingredients:
whey, buttermilk, natural and artificial flavors (msg, autolyzed yeast extract, disodium inosinate and guanylate), salt, onion, garlic, parsley, dextrose, citric acid, soybean oil, lactic acid, sodium diacetate, less than 2% silicon dioxide added to prevent caking
• ALLERGY ALERT: contains milk •
• Packed in a facility and/or equipment that produces products containing peanuts, tree nuts, soybean, milk, dairy, eggs, fish, shellfish, wheat, sesame. •</t>
  </si>
  <si>
    <t>• Client: Kitchen Kettle
• Original SKU: PS-007 - Ranch Popcorn Seasoning</t>
  </si>
  <si>
    <t>SP-022</t>
  </si>
  <si>
    <t>Ras El Hanout</t>
  </si>
  <si>
    <t>Ras El Hanout Ingredients:
coriander, cumin, nutmeg, ginger, paprika, turmeric, black pepper, cardamom, red pepper, allspice, cloves
• Packed in a facility and/or equipment that produces products containing peanuts, tree nuts, soybean, milk, dairy, eggs, fish, shellfish, wheat, sesame. •</t>
  </si>
  <si>
    <t>LT-019</t>
  </si>
  <si>
    <t>Raspberry Tea</t>
  </si>
  <si>
    <t>Raspberry Tea Ingredients:
black tea, blackberry leaf, artificial flavor
• Packed in a facility and/or equipment that produces products containing peanuts, tree nuts, soybean, milk, dairy, eggs, fish, shellfish, wheat, sesame. •</t>
  </si>
  <si>
    <t>LT-034</t>
  </si>
  <si>
    <t>Red Fruit Cocktail Tea</t>
  </si>
  <si>
    <t>Red Fruit
Cocktail Tea</t>
  </si>
  <si>
    <t>Red Fruit Cocktail Tea Ingredients:
hibiscus petals, elderberries, black currants, currants, flavoring
• Packed in a facility and/or equipment that produces products containing peanuts, tree nuts, soybean, milk, dairy, eggs, fish, shellfish, wheat, sesame. •</t>
  </si>
  <si>
    <t>GS-086</t>
  </si>
  <si>
    <t>Red Hot Heat Grill Seasoning</t>
  </si>
  <si>
    <t>Red Hot Heat
Grill Seasoning</t>
  </si>
  <si>
    <t>Red Hot Heat Grill Seasoning Ingredients:
salt, pepper, coriander, cumin, fennel, paprika, chipotle, crushed red pepper, habanero
• Packed in a facility and/or equipment that produces products containing peanuts, tree nuts, soybean, milk, dairy, eggs, fish, shellfish, wheat, sesame. •</t>
  </si>
  <si>
    <t>• Vendor Spice Name:
Ground Devils Backbone</t>
  </si>
  <si>
    <t>PP-025</t>
  </si>
  <si>
    <t>Red Hot Pepper Flakes</t>
  </si>
  <si>
    <t>Red Hot Pepper Flakes Ingredients:
dehydrated crushed red pepper skin and seeds (pepper plant is in the cayenne pepper family)
• Packed in a facility and/or equipment that produces products containing peanuts, tree nuts, soybean, milk, dairy, eggs, fish, shellfish, wheat, sesame. •</t>
  </si>
  <si>
    <t>• Vendor Spice Name:
Red Pepper Flakes</t>
  </si>
  <si>
    <t>AL-012</t>
  </si>
  <si>
    <t>Relax Mode Mojito Infuser</t>
  </si>
  <si>
    <t>Relax Mode
Mojito Infuser</t>
  </si>
  <si>
    <t>Relax Mode Mojito Infusion Ingredients:
cane sugar, cranberries, sunflower oil, lemon peel, orange peel, hop flowers
• DIRECTIONS: Take off lid and add your favorite alcohol - return lid and place in fridge overnight. Strain spices and enjoy your infused alcohol. Drink right out of the mug jar. •
• Packed in a facility and/or equipment that produces products containing peanuts, tree nuts, soybean, milk, dairy, eggs, fish, shellfish, wheat, sesame. •</t>
  </si>
  <si>
    <t>CSB-002</t>
  </si>
  <si>
    <t>River City Blend</t>
  </si>
  <si>
    <t>River City Blend Ingredients:
onion powder, garlic powder, coriander, black pepper, crushed chili flakes, minced onion, minced garlic, cut &amp; sifted rosemary, crushed red pepper, parsley
• Packed in a facility and/or equipment that produces products containing peanuts, tree nuts, soybean, milk, dairy, eggs, fish, shellfish, wheat, sesame. •</t>
  </si>
  <si>
    <t>• Client: Belmont Butchery</t>
  </si>
  <si>
    <t>GS-017</t>
  </si>
  <si>
    <t>Roast Beef Seasoning</t>
  </si>
  <si>
    <t>Roast Beef Seasoning Ingredients:
onion, garlic, salt, black pepper
• Packed in a facility and/or equipment that produces products containing peanuts, tree nuts, soybean, milk, dairy, eggs, fish, shellfish, wheat, sesame. •</t>
  </si>
  <si>
    <t>GS-023</t>
  </si>
  <si>
    <t>Roasted Chicken Dinner Seasoning</t>
  </si>
  <si>
    <t>Roasted Chicken
Dinner Seasoning</t>
  </si>
  <si>
    <t>Roasted Chicken Dinner Seasoning Ingredients:
garlic, basil, oregano, pepper, salt, coriander, ginger, paprika, thyme, citric acid, soybean oil, &lt;2% calcium stearate as anti caking agent, spices
• Packed in a facility and/or equipment that produces products containing peanuts, tree nuts, soybean, milk, dairy, eggs, fish, shellfish, wheat, sesame. •</t>
  </si>
  <si>
    <t>PP-009</t>
  </si>
  <si>
    <t>Roasted Garlic Pepper</t>
  </si>
  <si>
    <t>Roasted
Garlic Pepper</t>
  </si>
  <si>
    <t>Roasted Garlic Pepper Ingredients:
black pepper, garlic, onion, and white pepper
• Packed in a facility and/or equipment that produces products containing peanuts, tree nuts, soybean, milk, dairy, eggs, fish, shellfish, wheat, sesame. •</t>
  </si>
  <si>
    <t>PZ-010</t>
  </si>
  <si>
    <t>Roasted Garlic Pepper Pizza Seasoning</t>
  </si>
  <si>
    <t>Roasted Garlic Pepper
Pizza Seasoning</t>
  </si>
  <si>
    <t>Roasted Garlic Pepper Pizza Seasoning Ingredients:
dehydrated garlic, spices, dehydrated red and green bell peppers, salt, dehydrated onion, brown sugar and natural flavor
• Packed in a facility and/or equipment that produces products containing peanuts, tree nuts, soybean, milk, dairy, eggs, fish, shellfish, wheat, sesame. •</t>
  </si>
  <si>
    <t>SS-033</t>
  </si>
  <si>
    <t>Roasted Garlic Sea Salt</t>
  </si>
  <si>
    <t>Roasted Garlic
Sea Salt</t>
  </si>
  <si>
    <t>Roasted Garlic Sea Salt Ingredients:
natural sea salt, roasted garlic powder
• Packed in a facility and/or equipment that produces products containing peanuts, tree nuts, soybean, milk, dairy, eggs, fish, shellfish, wheat, sesame. •</t>
  </si>
  <si>
    <t>PZ-006</t>
  </si>
  <si>
    <t>Roma Romano Pizza Seasoning</t>
  </si>
  <si>
    <t>Roma Romano
Pizza Seasoning</t>
  </si>
  <si>
    <t>Roma Romano Pizza Seasoning Ingredients:
garlic pepper seasoning, tomato powder, Romano cheese powder, herbs, &lt; 1% silicon dioxide
• ALLERGY ALERT: contains milk •
• Packed in a facility and/or equipment that produces products containing peanuts, tree nuts, soybean, milk, dairy, eggs, fish, shellfish, wheat, sesame. •</t>
  </si>
  <si>
    <t>CH-004</t>
  </si>
  <si>
    <t>Romano Cheese Powder</t>
  </si>
  <si>
    <t>Romano
Cheese Powder</t>
  </si>
  <si>
    <t>Romano Cheese Powder Ingredients:
dehydrated blend of Romano cheese (part skim cow milk, cheese culture, salt, enzymes) sodium phosphate
• ALLERGY ALERT: contains dairy •
• No artificial flavors or colors •
• Packed in a facility and/or equipment that produces products containing peanuts, tree nuts, soybean, milk, dairy, eggs, fish, shellfish, wheat, sesame. •</t>
  </si>
  <si>
    <t>LT-033</t>
  </si>
  <si>
    <t>Rooibos Tea</t>
  </si>
  <si>
    <t>Rooibos Tea Ingredients:
rooibos
• Packed in a facility and/or equipment that produces products containing peanuts, tree nuts, soybean, milk, dairy, eggs, fish, shellfish, wheat, sesame. •</t>
  </si>
  <si>
    <t>BD-005</t>
  </si>
  <si>
    <t>Rosemary &amp; Garlic Bread Dip</t>
  </si>
  <si>
    <t>Rosemary &amp; Garlic
Bread Dip</t>
  </si>
  <si>
    <t>Rosemary &amp; Garlic Bread Dip Ingredients:
salt, dehydrated garlic, basil, dehydrated tomato, green bell pepper, soybean oil, dehydrated parsley
• Packed in a facility and/or equipment that produces products containing peanuts, tree nuts, soybean, milk, dairy, eggs, fish, shellfish, wheat, sesame. •</t>
  </si>
  <si>
    <t>CNC-002</t>
  </si>
  <si>
    <t>Rosemary &amp; Garlic Griller</t>
  </si>
  <si>
    <t>Rosemary &amp; Garlic Griller Ingredients:
salt, dehydrated garlic, basil, dehydrated tomato, green bell pepper, soybean oil, dehydrated parsley
• Packed in a facility and/or equipment that produces products containing peanuts, tree nuts, soybean, milk, dairy, eggs, fish, shellfish, wheat, sesame. •</t>
  </si>
  <si>
    <t>• Client: Deep South
• Original SKU: BD-005 - Rosemary &amp; Garlic Bread Dip</t>
  </si>
  <si>
    <t>CNC-025</t>
  </si>
  <si>
    <t>Rosemary &amp; Garlic Seasoning</t>
  </si>
  <si>
    <t>Rosemary &amp; Garlic Seasoning Ingredients:
salt, dehydrated garlic, basil, dehydrated tomato, green bell pepper, soybean oil, dehydrated parsley
• Packed in a facility and/or equipment that produces products containing peanuts, tree nuts, soybean, milk, dairy, eggs, fish, shellfish, wheat, sesame. •</t>
  </si>
  <si>
    <t>• Client: Vines &amp; Branches
• Original SKU: BD-005 - Rosemary &amp; Garlic Bread Dip</t>
  </si>
  <si>
    <t>BD-024</t>
  </si>
  <si>
    <t>Rustic Herb Bread Dip</t>
  </si>
  <si>
    <t>Rustic Herb
Bread Dip</t>
  </si>
  <si>
    <t>Rustic Herb Bread Dip Ingredients:
salt, garlic, black pepper, onion, red pepper flakes, rosemary, basil, mediterranean oregano, and parsley
• Packed in a facility and/or equipment that produces products containing peanuts, tree nuts, soybean, milk, dairy, eggs, fish, shellfish, wheat, sesame. •</t>
  </si>
  <si>
    <t>• Original SKU: BD-007 - Tuscan Bread Dip</t>
  </si>
  <si>
    <t>CNC-026</t>
  </si>
  <si>
    <t>Rustic Herb Seasoning</t>
  </si>
  <si>
    <t xml:space="preserve">Rustic Herb Seasoning </t>
  </si>
  <si>
    <t>Rustic Herb Seasoning Ingredients:
salt, red pepper, black pepper, oregano, rosemary, parsley, garlic, basil
• Packed in a facility and/or equipment that produces products containing peanuts, tree nuts, soybean, milk, dairy, eggs, fish, shellfish, wheat, sesame. •</t>
  </si>
  <si>
    <t>• Client: Vines &amp; Branches
• Original SKU: BD-024 - Rustic Herb Bread Dip</t>
  </si>
  <si>
    <t>SP-018</t>
  </si>
  <si>
    <t>Saffron</t>
  </si>
  <si>
    <t>Saffron Ingredients:
saffron
• Packed in a facility and/or equipment that produces products containing peanuts, tree nuts, soybean, milk, dairy, eggs, fish, shellfish, wheat, sesame. •</t>
  </si>
  <si>
    <t>SS-030</t>
  </si>
  <si>
    <t>Saffron Pink Peppercorn Sea Salt</t>
  </si>
  <si>
    <t>Saffron Pink Peppercorn
Sea Salt</t>
  </si>
  <si>
    <t>Saffron Pink Peppercorn Sea Salt Ingredients:
salt, pink peppercorns, turmeric, saffron powder
• Packed in a facility and/or equipment that produces products containing peanuts, tree nuts, soybean, milk, dairy, eggs, fish, shellfish, wheat, sesame. •</t>
  </si>
  <si>
    <t>SS-058</t>
  </si>
  <si>
    <t>Sal de Vino Wine Salt</t>
  </si>
  <si>
    <t>Sal de Vino
Wine Salt</t>
  </si>
  <si>
    <t>Sal de Vino Wine Salt Ingredients:
sea salt, red  wine
• Packed in a facility and/or equipment that produces products containing peanuts, tree nuts, soybean, milk, dairy, eggs, fish, shellfish, wheat, sesame. •</t>
  </si>
  <si>
    <t>CNC-093</t>
  </si>
  <si>
    <t>Salem Founders Blend Rustic Herb Bread Dip</t>
  </si>
  <si>
    <t>Salem Founders
Blend Rustic Herb
Bread Dip</t>
  </si>
  <si>
    <t>Salem Founders Blend Rustic Herb Bread Dip Ingredients:
salt, red pepper, black pepper, oregano, rosemary, parsley, garlic, basil
• Packed in a facility and/or equipment that produces products containing peanuts, tree nuts, soybean, milk, dairy, eggs, fish, shellfish, wheat, sesame. •</t>
  </si>
  <si>
    <t>• Client: Salem Witch Museum
• Original SKU: BD-024 - Rustic Herb Bread Dip</t>
  </si>
  <si>
    <t>CNC-088</t>
  </si>
  <si>
    <t>Salem's Chilling Chicken Seasoning</t>
  </si>
  <si>
    <t>Salem's Chilling
Chicken Seasoning</t>
  </si>
  <si>
    <t>Salem's Chilling Chicken Seasoning Ingredients:
garlic, onion, pepper, spices
• Packed in a facility and/or equipment that produces products containing peanuts, tree nuts, soybean, milk, dairy, eggs, fish, shellfish, wheat, sesame. •</t>
  </si>
  <si>
    <t>• Client: Salem Witch Museum
• Original SKU: BD-021 - Savory Garlic &amp; Herb Bread Dip</t>
  </si>
  <si>
    <t>CNC-089</t>
  </si>
  <si>
    <t>Salem's Pinch Of Heat Seasoning Blend</t>
  </si>
  <si>
    <t>Salem's 
Pinch of Heat
Seasoning Blend</t>
  </si>
  <si>
    <t>Salem's Pinch Of Heat Seasoning Blend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Packed in a facility and/or equipment that produces products containing peanuts, tree nuts, soybean, milk, dairy, eggs, fish, shellfish, wheat, sesame. •</t>
  </si>
  <si>
    <t>• Client: Salem Witch Museum
• Original SKU: GS-011 - Louisiana Bayou</t>
  </si>
  <si>
    <t>CNC-104</t>
  </si>
  <si>
    <t>Salem's Spicy Shrimp Seasoning</t>
  </si>
  <si>
    <t>Salem's Spicy
Shrimp Seasoning</t>
  </si>
  <si>
    <t>Salem's Spicy Shrimp Seasoning Ingredients:
onion, garlic, pepper, oregano, basil, thyme
• Packed in a facility and/or equipment that produces products containing peanuts, tree nuts, soybean, milk, dairy, eggs, fish, shellfish, wheat, sesame. •</t>
  </si>
  <si>
    <t>• Client: Salem Witch Museum
• Original SKU: SF-010 - Bam-Bam Spicy Shrimp Seasoning</t>
  </si>
  <si>
    <t>SF-009</t>
  </si>
  <si>
    <t>Salmon Grill Seasoning</t>
  </si>
  <si>
    <t>Salmon Grill Seasoning Ingredients:
dehydrated onion &amp; garlic, sugar, sea salt, paprika, natural flavors (including smoke &amp; grilling spices, yeast extract, lemon juice powder, maltodextrin and lemon juice solids), citric acid, silicon dioxide (caking preventative)
• Packed in a facility and/or equipment that produces products containing peanuts, tree nuts, soybean, milk, dairy, eggs, fish, shellfish, wheat, sesame. •</t>
  </si>
  <si>
    <t>• Vendor Spice Name: Salmon Rub</t>
  </si>
  <si>
    <t>BD-039</t>
  </si>
  <si>
    <t>Salt Free European Bread Dip</t>
  </si>
  <si>
    <t>Salt Free European
Bread Dip</t>
  </si>
  <si>
    <t>Salt Free European Bread Dip Ingredients:
garlic, basil, oregano, parsley, thyme, spices
• Packed in a facility and/or equipment that produces products containing peanuts, tree nuts, soybean, milk, dairy, eggs, fish, shellfish, wheat, sesame. •</t>
  </si>
  <si>
    <t>• Vendor Spice Name:
Regal Salt Free Italian</t>
  </si>
  <si>
    <t>CNC-027</t>
  </si>
  <si>
    <t>Salt Free Sea Side Seafood Seasoning</t>
  </si>
  <si>
    <t>Salt Free
Sea Side
Seafood Seasoning</t>
  </si>
  <si>
    <t>Salt Free Sea Side Seafood Seasoning Ingredients:
garlic, onion, paprika, pepper, oregano, parsley
• Packed in a facility and/or equipment that produces products containing peanuts, tree nuts, soybean, milk, dairy, eggs, fish, shellfish, wheat, sesame. •</t>
  </si>
  <si>
    <t>• Client: Vines &amp; Branches
• Original SKU: SF-022 - Sea Side Seafood Seasoning</t>
  </si>
  <si>
    <t>CNC-057</t>
  </si>
  <si>
    <t>Salt Free Seaside Seafood</t>
  </si>
  <si>
    <t>Salt Free
Seaside Seafood</t>
  </si>
  <si>
    <t>Salt Free Seaside Seafood Ingredients:
garlic, onion, paprika, pepper, oregano, parsley
• Packed in a facility and/or equipment that produces products containing peanuts, tree nuts, soybean, milk, dairy, eggs, fish, shellfish, wheat, sesame. •</t>
  </si>
  <si>
    <t>• Client: Kitchen Kettle
• Original SKU: SF-022 - Sea Side Seafood Seasoning</t>
  </si>
  <si>
    <t>GS-080</t>
  </si>
  <si>
    <t>Salt Free Taco Seasoning</t>
  </si>
  <si>
    <t>Salt Free
Taco Seasoning</t>
  </si>
  <si>
    <t>Salt Free Taco Seasoning Ingredients:
paprika, garlic, onion, cumin, oregano, spices
• Packed in a facility and/or equipment that produces products containing peanuts, tree nuts, soybean, milk, dairy, eggs, fish, shellfish, wheat, sesame. •</t>
  </si>
  <si>
    <t>PS-030</t>
  </si>
  <si>
    <t>Salted Caramel Popcorn Seasoning</t>
  </si>
  <si>
    <t>Salted Caramel
Popcorn Seasoning</t>
  </si>
  <si>
    <t>Salted Caramel Popcorn Seasoning Ingredients:
sugar, brown sugar, molasses, artificial flavors, soy lecithin, salt, fd&amp;c yellow #5, fd&amp;c red #40, fd&amp;c blue #1, salt
• ALLERGY ALERT: contains soy •
• Packed in a facility and/or equipment that produces products containing peanuts, tree nuts, soybean, milk, dairy, eggs, fish, shellfish, wheat, sesame. •</t>
  </si>
  <si>
    <t>SU-027</t>
  </si>
  <si>
    <t>Salted Caramel Sugar</t>
  </si>
  <si>
    <t>Salted Caramel Sugar Ingredients:
cane sugar, caramel flavor, salt
• Packed in a facility and/or equipment that produces products containing peanuts, tree nuts, soybean, milk, dairy, eggs, fish, shellfish, wheat, sesame. •</t>
  </si>
  <si>
    <t>SF-020</t>
  </si>
  <si>
    <t>Sassy Salmon Seasoning</t>
  </si>
  <si>
    <t>Sassy Salmon Seasoning Ingredients:
brown sugar, orange zest, black pepper, sea salt, coriander, anise, cumin, fennel
• Packed in a facility and/or equipment that produces products containing peanuts, tree nuts, soybean, milk, dairy, eggs, fish, shellfish, wheat, sesame. •</t>
  </si>
  <si>
    <t>CNC-037</t>
  </si>
  <si>
    <t>Sassy Seafood</t>
  </si>
  <si>
    <t>Sassy Seafood Ingredients:
brown sugar, orange zest, black pepper, sea salt, coriander, anise, cumin, fennel
• Packed in a facility and/or equipment that produces products containing peanuts, tree nuts, soybean, milk, dairy, eggs, fish, shellfish, wheat, sesame. •</t>
  </si>
  <si>
    <t>• Client: Vines &amp; Branches
• Original SKU: SF-020 - Sassy Salmon Seasoning</t>
  </si>
  <si>
    <t>BD-021</t>
  </si>
  <si>
    <t>Savory Garlic &amp; Herb Bread Dip</t>
  </si>
  <si>
    <t>Savory Garlic &amp; Herb
Bread Dip</t>
  </si>
  <si>
    <t>Savory Garlic &amp; Herb Bread Dip Ingredients:
garlic, onion, pepper, spices
• Packed in a facility and/or equipment that produces products containing peanuts, tree nuts, soybean, milk, dairy, eggs, fish, shellfish, wheat, sesame. •</t>
  </si>
  <si>
    <t>• Vendor Spice Name:
Regal Herb &amp; Garlic Blend</t>
  </si>
  <si>
    <t>CNC-032</t>
  </si>
  <si>
    <t>Savory Garlic &amp; Herb Seasoning</t>
  </si>
  <si>
    <t>Savory Garlic &amp; Herb
Seasoning</t>
  </si>
  <si>
    <t>Savory Garlic &amp; Herb Seasoning Ingredients:
garlic, onion, pepper, spices
• Packed in a facility and/or equipment that produces products containing peanuts, tree nuts, soybean, milk, dairy, eggs, fish, shellfish, wheat, sesame. •</t>
  </si>
  <si>
    <t>• Client: Vines &amp; Branches
• Original SKU: BD-021 - Savory Garlic &amp; Herb Bread Dip</t>
  </si>
  <si>
    <t>CNC-063</t>
  </si>
  <si>
    <t>• Client: Kitchen Kettle
• Original SKU: BD-021 - Savory Garlic &amp; Herb Bread Dip</t>
  </si>
  <si>
    <t>CNC-041</t>
  </si>
  <si>
    <t>Scottish Pub Mix</t>
  </si>
  <si>
    <t>Scottish Pub Mix Ingredients:
sea salt, demerara sugar, dehydrated vegetables (onion, red bell peppers, garlic) spices, citric acid, natural hickory smoke, silicon dioxide
• Packed in a facility and/or equipment that produces products containing peanuts, tree nuts, soybean, milk, dairy, eggs, fish, shellfish, wheat, sesame. •</t>
  </si>
  <si>
    <t>• Client: HideAway Farms
• Original SKU:
GS-036 - Irish Pub Seasoning</t>
  </si>
  <si>
    <t>SS-041</t>
  </si>
  <si>
    <t>Sea Salt (Plain/Coarse)</t>
  </si>
  <si>
    <t>Sea Salt
(Plain/Coarse)</t>
  </si>
  <si>
    <t>Sea Salt (Plain/Coarse) Ingredients:
pure &amp; natural sea salt
• Packed in a facility and/or equipment that produces products containing peanuts, tree nuts, soybean, milk, dairy, eggs, fish, shellfish, wheat, sesame. •</t>
  </si>
  <si>
    <t>SS-040</t>
  </si>
  <si>
    <t>Sea Salt (Plain/Fine)</t>
  </si>
  <si>
    <t>Sea Salt
(Plain/Fine)</t>
  </si>
  <si>
    <t>Sea Salt (Plain/Fine) Ingredients:
pure &amp; natural sea salt
• Packed in a facility and/or equipment that produces products containing peanuts, tree nuts, soybean, milk, dairy, eggs, fish, shellfish, wheat, sesame. •</t>
  </si>
  <si>
    <t>SF-022</t>
  </si>
  <si>
    <t>Sea Side Seafood Seasoning</t>
  </si>
  <si>
    <t>Sea Side
Seafood Seasoning</t>
  </si>
  <si>
    <t>Sea Side Seafood Seasoning Ingredients:
garlic, onion, paprika, pepper, oregano, parsley
• Packed in a facility and/or equipment that produces products containing peanuts, tree nuts, soybean, milk, dairy, eggs, fish, shellfish, wheat, sesame. •</t>
  </si>
  <si>
    <t>• Vendor Spice Name:
Seafood Seasoning No Salt</t>
  </si>
  <si>
    <t>SS-021</t>
  </si>
  <si>
    <t>Seasoning Salt</t>
  </si>
  <si>
    <t>Seasoning Salt Ingredients:
salt, sugar, spices, onion, paprika, corn starch
• Packed in a facility and/or equipment that produces products containing peanuts, tree nuts, soybean, milk, dairy, eggs, fish, shellfish, wheat, sesame. •</t>
  </si>
  <si>
    <t>ST-002</t>
  </si>
  <si>
    <t>Sesame Ginger</t>
  </si>
  <si>
    <t>Sesame Ginger Ingredients:
sesame seeds, garlic, sea salt, red pepper flakes, dehydrated carrots, oleoresin ginger
• Packed in a facility and/or equipment that produces products containing peanuts, tree nuts, soybean, milk, dairy, eggs, fish, shellfish, wheat, sesame. •</t>
  </si>
  <si>
    <t>CNC-045</t>
  </si>
  <si>
    <t>Show Me State Rub</t>
  </si>
  <si>
    <t>Show Me
State Rub</t>
  </si>
  <si>
    <t>Show Me State Rub Ingredients:
black pepper, chili powder, paprika, salt, brown sugar, spices, dehydrated garlic, onion, sugar, worchestershire powder, turmeric, oregano, disodium inosinate, guanylate (natural sodium salt) &lt;2% calcium stearate (anti caking)
• Packed in a facility and/or equipment that produces products containing peanuts, tree nuts, soybean, milk, dairy, eggs, fish, shellfish, wheat, sesame. •</t>
  </si>
  <si>
    <t>• Client: Olive Branch, The
• Original SKU: GS-053 - Grillin’ w/ Heat Seasoning</t>
  </si>
  <si>
    <t>BD-022</t>
  </si>
  <si>
    <t>Sicilian Herb Bread Dip</t>
  </si>
  <si>
    <t>Sicilian Herb
Bread Dip</t>
  </si>
  <si>
    <t>Sicilian Herb Bread Dip Ingredients:
marjoram, oregano, basil, savory, sage, and thyme
• Packed in a facility and/or equipment that produces products containing peanuts, tree nuts, soybean, milk, dairy, eggs, fish, shellfish, wheat, sesame. •</t>
  </si>
  <si>
    <t>• Vendor Spice Name:
Regal Pasta &amp; Herb</t>
  </si>
  <si>
    <t>CNC-008</t>
  </si>
  <si>
    <t>Sicilian Herb Bread Dip &amp; Seasoning</t>
  </si>
  <si>
    <t>Sicilian Herb
Bread Dip &amp; Seasoning</t>
  </si>
  <si>
    <t>Sicilian Herb Bread Dip &amp; Seasoning Ingredients:
marjoram, oregano, basil, savory, sage, and thyme
• Packed in a facility and/or equipment that produces products containing peanuts, tree nuts, soybean, milk, dairy, eggs, fish, shellfish, wheat, sesame. •</t>
  </si>
  <si>
    <t>• Client: Olive Branch, The
• Original SKU: BD-022 - Sicilian Herb Bread Dip</t>
  </si>
  <si>
    <t>SP-015</t>
  </si>
  <si>
    <t>Simply Salad Topper</t>
  </si>
  <si>
    <t>Simply Salad Topper Ingredients:
sesame seed, salt, poppy seed, msg, dehydrated garlic, dehydrated onion, black pepper, dehydrated romano cheese, spices, oleoresin paprika, calcium stearate (anti-caking agent)
• Packed in a facility and/or equipment that produces products containing peanuts, tree nuts, soybean, milk, dairy, eggs, fish, shellfish, wheat, sesame. •</t>
  </si>
  <si>
    <t>SF-008</t>
  </si>
  <si>
    <t>Simply Shrimp Seasoning</t>
  </si>
  <si>
    <t>Simply Shrimp Seasoning Ingredients:
salt, spices, lemon, paprika
• Packed in a facility and/or equipment that produces products containing peanuts, tree nuts, soybean, milk, dairy, eggs, fish, shellfish, wheat, sesame. •</t>
  </si>
  <si>
    <t>CNC-068</t>
  </si>
  <si>
    <t>Six Pepper Blend Seasoning</t>
  </si>
  <si>
    <t>Six Pepper
Blend Seasoning</t>
  </si>
  <si>
    <t>Six Pepper Blend Seasoning Ingredients:
salt, chili pepper, black pepper, white pepper, dehydrated garlic, dehydrated onion, dehydrated red bell pepper, dehydrated green bell pepper, spices
• Packed in a facility and/or equipment that produces products containing peanuts, tree nuts, soybean, milk, dairy, eggs, fish, shellfish, wheat, sesame. •</t>
  </si>
  <si>
    <t>• Client: Sassy Olive, The
• Original SKU: PP-015 - 6 Pepper Blend</t>
  </si>
  <si>
    <t>GS-018</t>
  </si>
  <si>
    <t>Sizzlin/Southwestern Blend</t>
  </si>
  <si>
    <t>Sizzlin/Southwestern Blend Ingredients:
salt, garlic, oregano, turmeric, pepper
• Packed in a facility and/or equipment that produces products containing peanuts, tree nuts, soybean, milk, dairy, eggs, fish, shellfish, wheat, sesame. •</t>
  </si>
  <si>
    <t>GS-024</t>
  </si>
  <si>
    <t>Sloppy Joe Seasoning</t>
  </si>
  <si>
    <t>Sloppy Joe Seasoning Ingredients:
salt, sugar, dehydrated onion, dehydrated red &amp; green peppers, chili peppers, spices, dehydrated garlic, natural flavor
• Packed in a facility and/or equipment that produces products containing peanuts, tree nuts, soybean, milk, dairy, eggs, fish, shellfish, wheat, sesame. •</t>
  </si>
  <si>
    <t>SS-011</t>
  </si>
  <si>
    <t>Smoked Applewood Sea Salt</t>
  </si>
  <si>
    <t>Smoked Applewood
Sea Salt</t>
  </si>
  <si>
    <t>Smoked Applewood Sea Salt Ingredients:
sea salt smoked over applewood fire
• Packed in a facility and/or equipment that produces products containing peanuts, tree nuts, soybean, milk, dairy, eggs, fish, shellfish, wheat, sesame. •</t>
  </si>
  <si>
    <t>GS-058</t>
  </si>
  <si>
    <t>Smoked Bacon Bourbon</t>
  </si>
  <si>
    <t>Smoked Bacon Bourbon Ingredients:
brown sugar, cinnamon, caramel sugar, salt, chipotle, soy based bacon bits
• ALLERGY ALERT: contains soy •
• Packed in a facility and/or equipment that produces products containing peanuts, tree nuts, soybean, milk, dairy, eggs, fish, shellfish, wheat, sesame. •</t>
  </si>
  <si>
    <t>PP-024</t>
  </si>
  <si>
    <t>Smoked Black Peppercorns</t>
  </si>
  <si>
    <t>Smoked Black Peppercorns Ingredients:
black peppercorns, smoke flavor
• Packed in a facility and/or equipment that produces products containing peanuts, tree nuts, soybean, milk, dairy, eggs, fish, shellfish, wheat, sesame. •</t>
  </si>
  <si>
    <t>SU-029</t>
  </si>
  <si>
    <t>Smoked Brown Sugar</t>
  </si>
  <si>
    <t>Smoked Brown Sugar Ingredients:
smoked brown sugar
• Packed in a facility and/or equipment that produces products containing peanuts, tree nuts, soybean, milk, dairy, eggs, fish, shellfish, wheat, sesame. •</t>
  </si>
  <si>
    <t>Signature</t>
  </si>
  <si>
    <t>PD-018</t>
  </si>
  <si>
    <t>Smoked Cheddar Jalapeno Dip Mix</t>
  </si>
  <si>
    <t>Smoked Cheddar
Jalapeno Dip Mix</t>
  </si>
  <si>
    <t>Smoked Cheddar Jalapeno Dip Mix Ingredients:
cheese powder [a dehydrated blend of whey, buttermilk solids, cheeses (granular and cheddar [pasteuried milk, cheese culture, salt, enzymes]), whey protein concentrate, salt, sodium phosphate, citric acid, yellow 5, yellow 6, lactic acid, enzyme], peppers (jalapeno, green bell), onion, garlic, spices, smoke powder (maltodextrin, natural hickory smoke flavor, silicon dioxide)
• ALLERGY ALERT: contains milk •
• DIRECTIONS: Add 1/4 cup dip mix to 8 oz. Cream Cheese &amp; 1/3 cup Milk or Sour Cream. •
• Packed in a facility and/or equipment that produces products containing peanuts, tree nuts, soybean, milk, dairy, eggs, fish, shellfish, wheat, sesame. •</t>
  </si>
  <si>
    <t>GS-074</t>
  </si>
  <si>
    <t>Smoked Griller Blend</t>
  </si>
  <si>
    <t>Smoked
Griller Blend</t>
  </si>
  <si>
    <t>Smoked Griller Blend Ingredients:
spices, salt, dehydrated garlic, sugar, dehydrated 
onion, caranel color, red bell pepper, parsley, soybean
or cottonseed oil, smoke flavors, extractives of paprika, 
silicon dioxide (anti caking) may contain sulfites
• Packed in a facility and/or equipment that produces products containing peanuts, tree nuts, soybean, milk, dairy, eggs, fish, shellfish, wheat, sesame. •</t>
  </si>
  <si>
    <t>• Vendor Spice Name:
Char Grill Seasoning</t>
  </si>
  <si>
    <t>ST-004</t>
  </si>
  <si>
    <t>Smoked Paprika</t>
  </si>
  <si>
    <t>Smoked Paprika Ingredients:
dried sweet red bell peppers that have been smoked
• Packed in a facility and/or equipment that produces products containing peanuts, tree nuts, soybean, milk, dairy, eggs, fish, shellfish, wheat, sesame. •</t>
  </si>
  <si>
    <t>SS-042</t>
  </si>
  <si>
    <t>Smoked Sea Salt</t>
  </si>
  <si>
    <t>Smoked
Sea Salt</t>
  </si>
  <si>
    <t>Smoked Sea Salt Ingredients:
coarse sea salt, smoke flavor
• Packed in a facility and/or equipment that produces products containing peanuts, tree nuts, soybean, milk, dairy, eggs, fish, shellfish, wheat, sesame. •</t>
  </si>
  <si>
    <t>PS-026</t>
  </si>
  <si>
    <t>Smoky Bacon Popcorn Seasoning</t>
  </si>
  <si>
    <t>Smoky Bacon
Popcorn Seasoning</t>
  </si>
  <si>
    <t>Smoky Bacon Popcorn Seasoning Ingredients:
sugar, salt, onion powder, torula yeast, tomato powder, natural bacon flavor (bacon fat)spices, natural smoke flavor, garlic powder, disodium inosinate, disodium guanylate, citric acid, extractives of paprika, &lt;2% silicon dioxide
• Packed in a facility and/or equipment that produces products containing peanuts, tree nuts, soybean, milk, dairy, eggs, fish, shellfish, wheat, sesame. •</t>
  </si>
  <si>
    <t>GS-019</t>
  </si>
  <si>
    <t>Smoky BBQ Blend</t>
  </si>
  <si>
    <t>Smoky BBQ Blend Ingredients:
salt, sugar, celery, msg, onion, garlic, spices, liquid extract
• Packed in a facility and/or equipment that produces products containing peanuts, tree nuts, soybean, milk, dairy, eggs, fish, shellfish, wheat, sesame. •</t>
  </si>
  <si>
    <t>GS-085</t>
  </si>
  <si>
    <t>Smoky Campfire Grill Seasoning</t>
  </si>
  <si>
    <t>Smoky Campfire
Grill Seasoning</t>
  </si>
  <si>
    <t>Smoky Campfire Grill Seasoning Ingredients:
brown sugar, sugar, salt, smoked paprika, onion, peppercorn, garlic
• Packed in a facility and/or equipment that produces products containing peanuts, tree nuts, soybean, milk, dairy, eggs, fish, shellfish, wheat, sesame. •</t>
  </si>
  <si>
    <t>• Vendor Spice Name:
Classic Savory Pork Crust</t>
  </si>
  <si>
    <t>SP-057</t>
  </si>
  <si>
    <t>Smoky Chocolate Chipotle Seasoning</t>
  </si>
  <si>
    <t>Smoky Chocolate
Chipotle Seasoning</t>
  </si>
  <si>
    <t>Smoky Chocolate Chipotle Seasoning Ingredients:
cocoa, sugar, chipotle, red wine vinegar, salt, cassia cinnamon, arrow root
• Packed in a facility and/or equipment that produces products containing peanuts, tree nuts, soybean, milk, dairy, eggs, fish, shellfish, wheat, sesame. •</t>
  </si>
  <si>
    <t>• Vendor Spice Name:
Cocoa Chipotle</t>
  </si>
  <si>
    <t>SP-055</t>
  </si>
  <si>
    <t>Smoky Hickory Chipotle Seasoning</t>
  </si>
  <si>
    <t>Smoky Hickory
Chipotle Seasoning</t>
  </si>
  <si>
    <t>Smoky Hickory Chipotle Seasoning Ingredients:
sugar, salt, chili pepper, spices, citric acid, natural and artificial flavor, lemon juice powder (corn syrup solids, lemon juice solids, natural flavor), green chile, spice extractive, 2% silicon dioxide, natural hickory smoke
• Packed in a facility and/or equipment that produces products containing peanuts, tree nuts, soybean, milk, dairy, eggs, fish, shellfish, wheat, sesame. •</t>
  </si>
  <si>
    <t>• Vendor Spice Name:
Mango Chipotle Rub</t>
  </si>
  <si>
    <t>GS-078</t>
  </si>
  <si>
    <t>Smoky Maple Seasoning</t>
  </si>
  <si>
    <t>Smoky Maple Seasoning Ingredients:
salt, sugar, paprika, garlic, onion, bell pepper and spices 
• Packed in a facility and/or equipment that produces products containing peanuts, tree nuts, soybean, milk, dairy, eggs, fish, shellfish, wheat, sesame. •</t>
  </si>
  <si>
    <t>• Vendor Spice Name:
Regal Smoke Pit Maple</t>
  </si>
  <si>
    <t>GS-054</t>
  </si>
  <si>
    <t>Smoky Mountain BBQ</t>
  </si>
  <si>
    <t>Smoky Mountain BBQ Griller Ingredients:
salt, spices (black pepper, dill seed, coriander, red pepper) dehydrated garlic, soybean oil, hickory, extractives of paprika, dill, garlic, black pepper
• Packed in a facility and/or equipment that produces products containing peanuts, tree nuts, soybean, milk, dairy, eggs, fish, shellfish, wheat, sesame. •</t>
  </si>
  <si>
    <t>PS-031</t>
  </si>
  <si>
    <t>Smoky Pepper Bacon Popcorn Seasoning</t>
  </si>
  <si>
    <t>Smoky Pepper Bacon
Popcorn Seasoning</t>
  </si>
  <si>
    <t>Smoky Pepper Bacon Popcorn Seasoning Ingredients:
seasoned salt (salt, sugar, onion, spices, cornstarch, garlic, paprika and extractives of paprika, turmeric, natural flavors, &lt; 2% silicon dioxide), bacon flavored powder [maltodextrin, bacon type flavor (sunflower oil, smoke flavor with other natural flavors), rice starch, salt, tocopherol)], onion, garlic, spices, caramel color
• Packed in a facility and/or equipment that produces products containing peanuts, tree nuts, soybean, milk, dairy, eggs, fish, shellfish, wheat, sesame. •</t>
  </si>
  <si>
    <t>AL-008</t>
  </si>
  <si>
    <t>So Gingerly Infuser</t>
  </si>
  <si>
    <t>So Gingerly Infuser Ingredients:
sugar, crystallized ginger, green cardamom pods, natural flavor
• DIRECTIONS: Take off lid and add your favorite alcohol - return lid and place in fridge overnight. Strain spices and enjoy your infused alcohol. Drink right out of the mug jar. •
• Packed in a facility and/or equipment that produces products containing peanuts, tree nuts, soybean, milk, dairy, eggs, fish, shellfish, wheat, sesame. •</t>
  </si>
  <si>
    <t>PS-020</t>
  </si>
  <si>
    <t>Sour Cream &amp; Chive Popcorn Seasoning</t>
  </si>
  <si>
    <t>Sour Cream &amp; Chive
Popcorn Seasoning</t>
  </si>
  <si>
    <t>Sour Cream and Chive Popcorn Seasoning Ingredients:
maltodextrin, salt, sour cream powder (milk), onion powder, sugar, dried cream extract (milk), silicon dioxide (flow agent), chives, lactic acid, parsley, canola oil, and natural flavor
• ALLERGY ALERT: contains milk •
• Packed in a facility and/or equipment that produces products containing peanuts, tree nuts, soybean, milk, dairy, eggs, fish, shellfish, wheat, sesame. •</t>
  </si>
  <si>
    <t>CNC-052</t>
  </si>
  <si>
    <t>Sour Cream &amp; Chive Seasoning</t>
  </si>
  <si>
    <t>Sour Cream &amp; 
Chive Seasoning</t>
  </si>
  <si>
    <t>Sour Cream and Chive Seasoning Ingredients:
maltodextrin, salt, sour cream powder (milk), onion powder, sugar, dried cream extract (milk), silicon dioxide (flow agent), chives, lactic acid, parsley, canola oil, and natural flavor
• ALLERGY ALERT: contains milk •
• Packed in a facility and/or equipment that produces products containing peanuts, tree nuts, soybean, milk, dairy, eggs, fish, shellfish, wheat, sesame. •</t>
  </si>
  <si>
    <t>• Client: Kitchen Kettle
• Original SKU: PS-020 - Sour Cream &amp; Chive Popcorn Seasoning</t>
  </si>
  <si>
    <t>CNC-033</t>
  </si>
  <si>
    <t>South African Rooibos Tea</t>
  </si>
  <si>
    <t>South African
Rooibos Tea</t>
  </si>
  <si>
    <t>South African Rooibos Tea Ingredients:
rooibos
• Packed in a facility and/or equipment that produces products containing peanuts, tree nuts, soybean, milk, dairy, eggs, fish, shellfish, wheat, sesame. •</t>
  </si>
  <si>
    <t>• Client: Vines &amp; Branches
• Original SKU: LT-033 - Rooibos Tea</t>
  </si>
  <si>
    <t>GS-025</t>
  </si>
  <si>
    <t>Southern Farmhouse Blend</t>
  </si>
  <si>
    <t>Southern
Farmhouse Blend</t>
  </si>
  <si>
    <t>Southern Farmhouse Blend Ingredients:
sugar, salt, msg, hydrolyzed soy protein (hydrolyzed soy protein, salt, carmel color, sunflower oil) spices, maltodextrin, garlic, oleoresin paprika, &lt;2% silicon dioxide for anti-caking
• Packed in a facility and/or equipment that produces products containing peanuts, tree nuts, soybean, milk, dairy, eggs, fish, shellfish, wheat, sesame. •</t>
  </si>
  <si>
    <t>GS-005</t>
  </si>
  <si>
    <t>Southern Sweet Rib Rub</t>
  </si>
  <si>
    <t>Southern Sweet
Rib Rub</t>
  </si>
  <si>
    <t>Southern Sweet Rib Rub Ingredients:
honey (refinery syrup, honey) evaporated cane juice, sea salt, dehydrated garlic, onion, bell pepper, lemon, sugar, chili pepper, paprika, citric acid, yeast extract, celery, natural flavor (lemon oil, garlic oil)spices, extractives of paprika for color
• Packed in a facility and/or equipment that produces products containing peanuts, tree nuts, soybean, milk, dairy, eggs, fish, shellfish, wheat, sesame. •</t>
  </si>
  <si>
    <t>SP-044</t>
  </si>
  <si>
    <t>Soy Sauce Powder</t>
  </si>
  <si>
    <t>Soy Sauce Powder Ingredients:
soy bean, wheat, salt, maltodextrin
• DIRECTIONS: Mix with water to make soy sauce. •
• Packed in a facility and/or equipment that produces products containing peanuts, tree nuts, soybean, milk, dairy, eggs, fish, shellfish, wheat, sesame. •</t>
  </si>
  <si>
    <t>CNC-090</t>
  </si>
  <si>
    <t>Spellbinding Vanilla Bean Sugar</t>
  </si>
  <si>
    <t>Spellbinding
Vanilla Bean
Sugar</t>
  </si>
  <si>
    <t>Spellbinding Vanilla Bean Sugar Ingredients:
cane sugar, vanilla powder
• Packed in a facility and/or equipment that produces products containing peanuts, tree nuts, soybean, milk, dairy, eggs, fish, shellfish, wheat, sesame. •</t>
  </si>
  <si>
    <t>• Client: Salem Witch Museum
• Original SKU: SU-013 - Spellbinding Vanilla Bean Sugar</t>
  </si>
  <si>
    <t>SU-006</t>
  </si>
  <si>
    <t>Spiced Chai Sugar</t>
  </si>
  <si>
    <t>Spiced Chai Sugar Ingredients:
sugar, vanilla powder, cinnamon, mace, cardamom, allspice, cloves
• Packed in a facility and/or equipment that produces products containing peanuts, tree nuts, soybean, milk, dairy, eggs, fish, shellfish, wheat, sesame. •</t>
  </si>
  <si>
    <t>GS-075</t>
  </si>
  <si>
    <t>Spiced Honey Bacon</t>
  </si>
  <si>
    <t>Spiced Honey Bacon Ingredients:
soy-based bacon bits (soy flour, soybean oil, salt, hydrolyzed soy protein, yeast extract, natural smoke flavor, sunflower oil, sugar, dextrose, caramel color, fd&amp;c red #3, vegetable protein, soy lecithin), brown sugar, saigon cinnamon, honey powder, applewood smoked salt, hickory powder, smoked serrano
• ALLERGY ALERT: contains soy •
• Packed in a facility and/or equipment that produces products containing peanuts, tree nuts, soybean, milk, dairy, eggs, fish, shellfish, wheat, sesame. •</t>
  </si>
  <si>
    <t>GS-044</t>
  </si>
  <si>
    <t>Spicy Apple Seasoning</t>
  </si>
  <si>
    <t>Spicy Apple Seasoning Ingredients:
brown sugar, spices including paprika, salt, dehydrated apple powder, garlic powder, soybean oil, tricalcium phosphate
• Packed in a facility and/or equipment that produces products containing peanuts, tree nuts, soybean, milk, dairy, eggs, fish, shellfish, wheat, sesame. •</t>
  </si>
  <si>
    <t>• Vendor Spice Name:
Spicy Apple BBQ Rub</t>
  </si>
  <si>
    <t>BD-035</t>
  </si>
  <si>
    <t>Spicy Italian Bread Dip</t>
  </si>
  <si>
    <t>Spicy Italian
Bread Dip</t>
  </si>
  <si>
    <t>Spicy Italian Bread Dip Ingredients:
spices, sea salt, dehydrated onion, dehydrated garlic, paprika
• Packed in a facility and/or equipment that produces products containing peanuts, tree nuts, soybean, milk, dairy, eggs, fish, shellfish, wheat, sesame. •</t>
  </si>
  <si>
    <t>CNC-073</t>
  </si>
  <si>
    <t>Spicy Italian Dipping Herbs</t>
  </si>
  <si>
    <t>Spicy Italian
Dipping Herbs</t>
  </si>
  <si>
    <t>Spicy Italian Dipping Herbs Ingredients:
spices, sea salt, dehydrated onion, dehydrated garlic, paprika
• Packed in a facility and/or equipment that produces products containing peanuts, tree nuts, soybean, milk, dairy, eggs, fish, shellfish, wheat, sesame. •</t>
  </si>
  <si>
    <t>• Client: Sassy Olive, The
• Original SKU: BD-035 -Spicy Italian Bread Dip</t>
  </si>
  <si>
    <t>CNC-058</t>
  </si>
  <si>
    <t>Spicy Italian Seasoning</t>
  </si>
  <si>
    <t>Spicy Italian Seasoning Ingredients:
spices, sea salt, dehydrated onion, dehydrated garlic, paprika
• Packed in a facility and/or equipment that produces products containing peanuts, tree nuts, soybean, milk, dairy, eggs, fish, shellfish, wheat, sesame. •</t>
  </si>
  <si>
    <t>• Client: Kitchen Kettle
• Original SKU: BD-035 - Spicy Italian Bread Dip</t>
  </si>
  <si>
    <t>BS-003</t>
  </si>
  <si>
    <t>Spicy Pale Ale Beer Seasoning</t>
  </si>
  <si>
    <t>Spicy Pale Ale
Beer Seasoning</t>
  </si>
  <si>
    <t>Spicy Pale Ale Beer Seasoning Ingredients:
beer extract powder (grain, yeast, hops), salt, timut pepper, turmeric, sugar, lemon peel, coriander, garlic, onion, hops, marash chile
• ALLERGY ALERT: contains wheat •
• Packed in a facility and/or equipment that produces products containing peanuts, tree nuts, soybean, milk, dairy, eggs, fish, shellfish, wheat, sesame. •</t>
  </si>
  <si>
    <t>• Vendor Spice Name:
Hazy IPA Hopped Up Seasoning</t>
  </si>
  <si>
    <t>LT-045</t>
  </si>
  <si>
    <t>Spicy Rooibos Tea</t>
  </si>
  <si>
    <t>Spicy
Rooibos Tea</t>
  </si>
  <si>
    <t>Spicy Rooibos Tea Ingredients:
rooibos, cardamom seeds, cardamom hull, cinnamon, brazil pepper, clove buds, flavoring
• Packed in a facility and/or equipment that produces products containing peanuts, tree nuts, soybean, milk, dairy, eggs, fish, shellfish, wheat, sesame. •</t>
  </si>
  <si>
    <t>CNC-082</t>
  </si>
  <si>
    <t>Spilling The Tea In Salem Orange Spice Tea</t>
  </si>
  <si>
    <t>Spilling The Tea
In Salem
Orange Spice Tea</t>
  </si>
  <si>
    <t>Spilling The Tea In Salem Orange Spice Tea Ingredients:
black op tea, orange peel, orange oil, clove bud oil
• Packed in a facility and/or equipment that produces products containing peanuts, tree nuts, soybean, milk, dairy, eggs, fish, shellfish, wheat, sesame. •</t>
  </si>
  <si>
    <t>• Client: Salem Witch Museum
• Original SKU: LT-027 - Orange Spice Tea</t>
  </si>
  <si>
    <t>PD-017</t>
  </si>
  <si>
    <t>Spinach &amp; Artichoke Dip Mix</t>
  </si>
  <si>
    <t>Spinach &amp; Artichoke
Dip Mix</t>
  </si>
  <si>
    <t>Spinach &amp; Artichoke Dip Mix Ingredients:
cheddar powder (a dehydrated blend of whey, cheddar cheese [pasteurized milk, cheese culture, salt, enzymes], whey protein concentrate, lactose, maltodextrin, salt, sodium phosphate, &lt; 2% of: natural flavor, citric acid, lactic acid), garlic pepper seasoning (garlic, herbs &amp; spices, salt), spinach, artichoke
• ALLERGY ALERT: contains milk •
• DIRECTIONS: Beat 1/4 cup dip mix with 8 oz. Cream Cheese &amp; 1/2 cup Milk. Chill 2 hours. •
• Packed in a facility and/or equipment that produces products containing peanuts, tree nuts, soybean, milk, dairy, eggs, fish, shellfish, wheat, sesame. •</t>
  </si>
  <si>
    <t>CNC-094</t>
  </si>
  <si>
    <t>Spine Chilling Zesty Italian Bread Dip</t>
  </si>
  <si>
    <t>Spine Chilling
Zesty Italian
Bread Dip</t>
  </si>
  <si>
    <t>Spine Chilling Zesty Italian Bread Dip Ingredients:
dehydrated garlic, spices, orange peel, citric acid, corn oil
• Packed in a facility and/or equipment that produces products containing peanuts, tree nuts, soybean, milk, dairy, eggs, fish, shellfish, wheat, sesame. •</t>
  </si>
  <si>
    <t>• Client: Salem Witch Museum
• Original SKU: BD-028 - Zesty Italian Bread Dip</t>
  </si>
  <si>
    <t>SS-055</t>
  </si>
  <si>
    <t>Sriracha Lime Sea Salt</t>
  </si>
  <si>
    <t>Sriracha Lime
Sea Salt</t>
  </si>
  <si>
    <t>Sriracha Lime Sea Salt Ingredients:
sea salt, organic paprika, organic habanero chili powder, organic garlic powder, citric acid
• Packed in a facility and/or equipment that produces products containing peanuts, tree nuts, soybean, milk, dairy, eggs, fish, shellfish, wheat, sesame. •</t>
  </si>
  <si>
    <t>SS-003</t>
  </si>
  <si>
    <t>Sriracha Sea Salt</t>
  </si>
  <si>
    <t>Sriracha
Sea Salt</t>
  </si>
  <si>
    <t>Sriracha Sea Salt Ingredients:
sea salt, organic paprika, organic habanero chili powder, organic garlic powder, citric acid
• This product does not supply iodide -- a necessary nutrient •
• Packed in a facility and/or equipment that produces products containing peanuts, tree nuts, soybean, milk, dairy, eggs, fish, shellfish, wheat, sesame. •</t>
  </si>
  <si>
    <t>SS-002</t>
  </si>
  <si>
    <t>St. Simons Sea Salt Blend</t>
  </si>
  <si>
    <t>St. Simons
Sea Salt Blend</t>
  </si>
  <si>
    <t>St. Simons Sea Salt Blend Ingredients:
coarse sea salt, pink peppercorns, cut &amp; sifted rosemary
• Packed in a facility and/or equipment that produces products containing peanuts, tree nuts, soybean, milk, dairy, eggs, fish, shellfish, wheat, sesame. •</t>
  </si>
  <si>
    <t>SS-060</t>
  </si>
  <si>
    <t>Steak House Sea Salt</t>
  </si>
  <si>
    <t>Steak House
Sea Salt</t>
  </si>
  <si>
    <t>Steak House Sea Salt Ingredients:
salt, worcestershire sauce powder [(distilled vinegar, molasses, corn syrup, salt, caramel color, garlic powder, sugar, spices, tamarind, natural flavor, sulfiting agents), ip maltodextrin, silicon dioxide (anti-caking agent).] garlic, pepper. contains sulfites
• Packed in a facility and/or equipment that produces products containing peanuts, tree nuts, soybean, milk, dairy, eggs, fish, shellfish, wheat, sesame. •</t>
  </si>
  <si>
    <t>SP-030</t>
  </si>
  <si>
    <t>Stir Fry Seasoning</t>
  </si>
  <si>
    <t>Stir Fry Seasoning Ingredients:
garlic, onion, ginger, red pepper, sesame, bell peppers, sea salt, orange peel, sugar
• Packed in a facility and/or equipment that produces products containing peanuts, tree nuts, soybean, milk, dairy, eggs, fish, shellfish, wheat, sesame. •</t>
  </si>
  <si>
    <t>Spices For Less</t>
  </si>
  <si>
    <t>• Vendor Spice Name:
Asian Seasoning</t>
  </si>
  <si>
    <t>CNC-103</t>
  </si>
  <si>
    <t>Stir The Cauldron Kettle Corn Popcorn Seasoning</t>
  </si>
  <si>
    <t>Stir the Cauldron
Kettle Corn
Popcorn Seasoning</t>
  </si>
  <si>
    <t>Stir The Cauldron Kettle Corn Popcorn Seasoning Ingredients:
sugar, salt, natural butter flavor, less than 2% tricalcium phosphate (anticaking)
• ALLERGY ALERT: contains milk •
• Packed in a facility and/or equipment that produces products containing peanuts, tree nuts, soybean, milk, dairy, eggs, fish, shellfish, wheat, sesame. •</t>
  </si>
  <si>
    <t>• Client: Salem Witch Museum
• Original SKU: PS-005 - Kettle Corn Popcorn Seasoning</t>
  </si>
  <si>
    <t>WS-009</t>
  </si>
  <si>
    <t>Strawberry Daiquiri Wine Slush</t>
  </si>
  <si>
    <t>Strawberry Daiquiri
Wine Slush</t>
  </si>
  <si>
    <t>Strawberry Daiquiri Wine Slush Ingredients:
cane sugar, strawberry powder, &lt;2% of the following: citric acid, colored/flavored powder (sugar, artificial flavors, red #3) flavored oils (proplylene glycol, natural &amp; artificial flavors)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t>
  </si>
  <si>
    <t>PS-013</t>
  </si>
  <si>
    <t>Sugar Cookie Popcorn Seasoning</t>
  </si>
  <si>
    <t>Sugar Cookie
Popcorn Seasoning</t>
  </si>
  <si>
    <t>Sugar Cookie Popcorn Seasoning Ingredients:
sugar, natural flavors (contains milk), salt, less than 2% silicon dioxide added to prevent caking
• ALLERGY ALERT: contains milk •
• Packed in a facility and/or equipment that produces products containing peanuts, tree nuts, soybean, milk, dairy, eggs, fish, shellfish, wheat, sesame. •</t>
  </si>
  <si>
    <t>BD-016</t>
  </si>
  <si>
    <t>Summer Garden Bread Dip</t>
  </si>
  <si>
    <t>Summer Garden
Bread Dip</t>
  </si>
  <si>
    <t>Summer Garden Bread Dip Ingredients:
dehydrated vegetables (garlic, onion, red bell pepper) sea salt, spices, sesame seeds, honey granules (cane sugar, honey) citric acid
• Packed in a facility and/or equipment that produces products containing peanuts, tree nuts, soybean, milk, dairy, eggs, fish, shellfish, wheat, sesame. •</t>
  </si>
  <si>
    <t>GS-042</t>
  </si>
  <si>
    <t>Summer Sizzle Grill Seasoning</t>
  </si>
  <si>
    <t>Summer Sizzle
Grill Seasoning</t>
  </si>
  <si>
    <t>Summer Sizzle Grill Seasoning Ingredients:
salt, sugar, spices, paprika, natural flavors, &lt;2% silicon dioxide to prevent caking
• Packed in a facility and/or equipment that produces products containing peanuts, tree nuts, soybean, milk, dairy, eggs, fish, shellfish, wheat, sesame. •</t>
  </si>
  <si>
    <t>BD-006</t>
  </si>
  <si>
    <t>Sundried Tomato &amp; Basil Bread Dip</t>
  </si>
  <si>
    <t>Sundried
Tomato &amp; Basil
Bread Dip</t>
  </si>
  <si>
    <t>Sundried Tomato &amp; Basil Bread Dip Ingredients:
salt, spices, dehydrated garlic, onion powder, red bell pepper, tomato, canola, silicone dioxide (anti-caking)
• ALLERGY ALERT: contains soybean oil •
• Packed in a facility and/or equipment that produces products containing peanuts, tree nuts, soybean, milk, dairy, eggs, fish, shellfish, wheat, sesame. •</t>
  </si>
  <si>
    <t>CNC-028</t>
  </si>
  <si>
    <t>Sundried Tomato &amp; Basil Seasoning</t>
  </si>
  <si>
    <t>Sundried
Tomato &amp; Basil
Seasoning</t>
  </si>
  <si>
    <t>Sundried Tomato &amp; Basil Seasoning Ingredients:
salt, spices, dehydrated garlic, onion powder, red bell pepper, tomato, canola, silicone dioxide (anti-caking)
• ALLERGY ALERT: contains soybean oil •
• Packed in a facility and/or equipment that produces products containing peanuts, tree nuts, soybean, milk, dairy, eggs, fish, shellfish, wheat, sesame. •</t>
  </si>
  <si>
    <t>• Client: Vines &amp; Branches
• Original SKU: BD-006 - Sun Dried Tomato &amp; Basil Bread Dip</t>
  </si>
  <si>
    <t>CNC-059</t>
  </si>
  <si>
    <t>• Client: Kitchen Kettle
• Original SKU: BD-006 - Sun Dried Tomato &amp; Basil Bread Dip</t>
  </si>
  <si>
    <t>WS-008</t>
  </si>
  <si>
    <t>Sunset Sippin’ Sangria Wine Slush</t>
  </si>
  <si>
    <t>Sunset Sippin’
Sangria Wine Slush</t>
  </si>
  <si>
    <t>Sunset Sippin Sangria Wine Slush Ingredients:
cane sugar, lemon juice powder (corn syrup solids, lemon juice with added lemon oil), orange juice powder (corn syrup solids, orange solids, orange juice with added orange oil), less than 2% of the following: citric acid, red #40, artificial lavor, lime oil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t>
  </si>
  <si>
    <t>SP-005</t>
  </si>
  <si>
    <t>Super Salad Topper</t>
  </si>
  <si>
    <t>Super
Salad Topper</t>
  </si>
  <si>
    <t>Super Salad Topper Ingredients:
sunflower kernels roasted in sunflower oil, imitation bacon bits (soy flour, soy oil with tbhq [to protect freshness], salt, less than 2% of hydrolyzed soy protein, yeast extract, natural smoke flavor, sunflower oil, sugar, dextrose, inactive dried yeast, caramel color, red 3, hydrolyzed vegetable protein [hydrolyzed soy and corn protein, salt], soy lecithin, natural flavor), hulled sesame seeds, onion, seasoned salt (sea salt, onion, garlic, paprika, black pepper), paprika
• Packed in a facility and/or equipment that produces products containing peanuts, tree nuts, soybean, milk, dairy, eggs, fish, shellfish, wheat, sesame. •</t>
  </si>
  <si>
    <t>GS-003</t>
  </si>
  <si>
    <t>Sure Fire Winner Grill Seasoning</t>
  </si>
  <si>
    <t>Sure Fire Winner
Grill Seasoning</t>
  </si>
  <si>
    <t>Sure Fire Winner Grill Seasoning Ingredients:
brown sugar, salt, dry honey(refinery syrup, honey) dehydrated peach, sugar, paprika, spices, dehydrated garlic, onion, oleoresin paprika, turmeric, &lt;2%silicon dioxide to prevent caking
• Packed in a facility and/or equipment that produces products containing peanuts, tree nuts, soybean, milk, dairy, eggs, fish, shellfish, wheat, sesame. •</t>
  </si>
  <si>
    <t>GS-045</t>
  </si>
  <si>
    <t>Sweet &amp; Spicy Grill Seasoning</t>
  </si>
  <si>
    <t>Sweet &amp; Spicy
Grill Seasoning</t>
  </si>
  <si>
    <t>Sweet &amp; Spicy Grill Seasoning Ingredients:
brown sugar, salt, spice, molasses powder (refinery syrup, can molasses, cane caramel color), dehydrated garlic
• Packed in a facility and/or equipment that produces products containing peanuts, tree nuts, soybean, milk, dairy, eggs, fish, shellfish, wheat, sesame. •</t>
  </si>
  <si>
    <t>• Vendor Spice Name:
Sweet &amp; Spicy Grill</t>
  </si>
  <si>
    <t>GS-027</t>
  </si>
  <si>
    <t>Sweet Cherry Rub</t>
  </si>
  <si>
    <t>Sweet Cherry Rub Ingredients:
brown sugar, salt, dehydrated cherry powder, spices, dehydrated garlic, paprika, onion powder, and no more than 1% tricalcium phosphate added to prevent caking
• Packed in a facility and/or equipment that produces products containing peanuts, tree nuts, soybean, milk, dairy, eggs, fish, shellfish, wheat, sesame. •</t>
  </si>
  <si>
    <t>• Vendor Spice Name:
Simply Marvelous Cherry BBQ</t>
  </si>
  <si>
    <t>CNC-060</t>
  </si>
  <si>
    <t>Sweet Cherry Seasoning</t>
  </si>
  <si>
    <t>Sweet Cherry Seasoning Ingredients:
brown sugar, salt, dehydrated cherry powder, spices, dehydrated garlic, paprika, onion powder, and no more than 1% tricalcium phosphate added to prevent caking
• Packed in a facility and/or equipment that produces products containing peanuts, tree nuts, soybean, milk, dairy, eggs, fish, shellfish, wheat, sesame. •</t>
  </si>
  <si>
    <t>• Client: Kitchen Kettle
• Original SKU: GS-027 - Sweet Cheery Rub</t>
  </si>
  <si>
    <t>GS-082</t>
  </si>
  <si>
    <t>Sweet Heat Pub Seasoning</t>
  </si>
  <si>
    <t>Sweet Heat Pub Seasoning Ingredients:
chili pepper, black pepper, paprika, salt, sugar, spices, dehydrated garlic, dehydrated onion, honey granules, extractives of paprika, turmeric, tricalcium phosphate (anti caking)
• Packed in a facility and/or equipment that produces products containing peanuts, tree nuts, soybean, milk, dairy, eggs, fish, shellfish, wheat, sesame. •</t>
  </si>
  <si>
    <t>• Vendor Spice Name:
Pub Style Sweet Heat</t>
  </si>
  <si>
    <t>GS-031</t>
  </si>
  <si>
    <t>Sweet Honey Herb</t>
  </si>
  <si>
    <t>Sweet Honey Herb Blend Ingredients:
salt. garlic, onion, pepper, honey, vinegar, paprika, sugar, spices
• Packed in a facility and/or equipment that produces products containing peanuts, tree nuts, soybean, milk, dairy, eggs, fish, shellfish, wheat, sesame. •</t>
  </si>
  <si>
    <t>PS-025</t>
  </si>
  <si>
    <t>Sweet Maui Onion Popcorn Seasoning</t>
  </si>
  <si>
    <t>Sweet Maui Onion
Popcorn Seasoning</t>
  </si>
  <si>
    <t>WS-010</t>
  </si>
  <si>
    <t>Sweet Summer Wine Slush</t>
  </si>
  <si>
    <t>Sweet Summer
Wine Slush</t>
  </si>
  <si>
    <t>Sweet Summer Wine Slush Ingredients:
cane sugar, orange juice powder, &lt;2% of the following: citric acid, colored/flavored powder, (sugar, red #3, red #40, artificial flavor) flavored oil (artificial flavoring, water, glycerin, propylene glycol, ethyl alcohol)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t>
  </si>
  <si>
    <t>GS-048</t>
  </si>
  <si>
    <t>Sweet, Hot &amp; Smoky Seasoning</t>
  </si>
  <si>
    <t>Sweet, Hot &amp; Smoky
Seasoning</t>
  </si>
  <si>
    <t>Sweet, Hot &amp; Smoky Seasoning Ingredients:
salt, paprika, natural spices, msg, garlic powder, red pepper, smoke powder, cane sugar
• Packed in a facility and/or equipment that produces products containing peanuts, tree nuts, soybean, milk, dairy, eggs, fish, shellfish, wheat, sesame. •</t>
  </si>
  <si>
    <t>• Vendor Spice Name:
BBQ, Sweet, Hot &amp; Smoky</t>
  </si>
  <si>
    <t>GS-071</t>
  </si>
  <si>
    <t>Tangy Chicken Seasoning</t>
  </si>
  <si>
    <t>Tangy Chicken Seasoning Ingredients:
dehydrated garlic, dehydrated onion, sea salt, spices, dehydrated orange, paprika, dehydrated green bell pepper, vegetable oil
• Packed in a facility and/or equipment that produces products containing peanuts, tree nuts, soybean, milk, dairy, eggs, fish, shellfish, wheat, sesame. •</t>
  </si>
  <si>
    <t>• Vendor Spice Name:
Canadian Chicken</t>
  </si>
  <si>
    <t>PP-023</t>
  </si>
  <si>
    <t>Tellicherry Peppercorns</t>
  </si>
  <si>
    <t>Tellicherry Peppercorns Ingredients:
Tellicherry peppercorns
• Packed in a facility and/or equipment that produces products containing peanuts, tree nuts, soybean, milk, dairy, eggs, fish, shellfish, wheat, sesame. •</t>
  </si>
  <si>
    <t>GS-015</t>
  </si>
  <si>
    <t>Texas Smoke Grill Seasoning</t>
  </si>
  <si>
    <t>Texas Smoke
Grill Seasoning</t>
  </si>
  <si>
    <t>Texas Smoke Grill Seasoning Ingredients:
natural hickory smoke flavor, salt, dehydrated onion, dehydrated garlic, spices, paprika, citric acid, soybean oil, &lt;1% silicon dioxide (anti caking)
• ALLERGY ALERT: contains soybean oil •
• Packed in a facility and/or equipment that produces products containing peanuts, tree nuts, soybean, milk, dairy, eggs, fish, shellfish, wheat, sesame. •</t>
  </si>
  <si>
    <t>CNC-107</t>
  </si>
  <si>
    <t>The Bubbling Cauldron Crab &amp; Shrimp Seasoning</t>
  </si>
  <si>
    <t>The Bubbling Cauldron
Crab &amp; Shrimp
Seasoning</t>
  </si>
  <si>
    <t>The Bubbling Cauldron Crab &amp; Shrimp Seasoning Ingredients:
salt, spices, paprika
• Packed in a facility and/or equipment that produces products containing peanuts, tree nuts, soybean, milk, dairy, eggs, fish, shellfish, wheat, sesame. •</t>
  </si>
  <si>
    <t>• Client: Salem Witch Museum
• Original SKU: SF-002 - Crackin' Crab &amp; Shrimp Spice</t>
  </si>
  <si>
    <t>CNC-105</t>
  </si>
  <si>
    <t>The Burning Broom Blackened Seasoning</t>
  </si>
  <si>
    <t>The Burning Broom
Blackened Seasoning</t>
  </si>
  <si>
    <t>The Burning Broom Blackened Seasoning Ingredients:
salt, spices, chili pepper, dehydrated garlic, dehydrated onion, silicon dioxide (anti caking)
• Packed in a facility and/or equipment that produces products containing peanuts, tree nuts, soybean, milk, dairy, eggs, fish, shellfish, wheat, sesame. •</t>
  </si>
  <si>
    <t>• Client: Salem Witch Museum
• Original SKU: SF-019 - Blackened Seasoning</t>
  </si>
  <si>
    <t>CNC-113</t>
  </si>
  <si>
    <t>The Inner Circle Citrus Sea Salt</t>
  </si>
  <si>
    <t>The Inner
Circle Citrus
Sea Salt</t>
  </si>
  <si>
    <t>The Inner Circle Citrus Sea Salt Ingredients:
sea salt, orange, lemon, black pepper, smoked hickory salt, lime, ginger
• Packed in a facility and/or equipment that produces products containing peanuts, tree nuts, soybean, milk, dairy, eggs, fish, shellfish, wheat, sesame. •</t>
  </si>
  <si>
    <t>• Client: Salem Witch Museum
• Original SKU: SSS-023 - Florida Citrus Sea Salt</t>
  </si>
  <si>
    <t>CNC-095</t>
  </si>
  <si>
    <t>The Witch's Garden Bread Dip</t>
  </si>
  <si>
    <t>The Witch's Garden
Bread Dip</t>
  </si>
  <si>
    <t>The Witch's Garden Bread Dip Ingredients:
vegetable seasoning, onion, sea salt, garlic, tomato powder, and herbs
• Packed in a facility and/or equipment that produces products containing peanuts, tree nuts, soybean, milk, dairy, eggs, fish, shellfish, wheat, sesame. •</t>
  </si>
  <si>
    <t>• Client: Salem Witch Museum
• Original SKU: BD-009 - Garden Delight Bread Dip</t>
  </si>
  <si>
    <t>SU-031</t>
  </si>
  <si>
    <t>Toasted Coconut Sugar</t>
  </si>
  <si>
    <t>Toasted Coconut Sugar Ingredients:
organic sugar, organic coconut
• Packed in a facility and/or equipment that produces products containing peanuts, tree nuts, soybean, milk, dairy, eggs, fish, shellfish, wheat, sesame. •</t>
  </si>
  <si>
    <t>BD-008</t>
  </si>
  <si>
    <t>Tomato Balsamic Bread Dip</t>
  </si>
  <si>
    <t>Tomato Balsamic
Bread Dip</t>
  </si>
  <si>
    <t>Tomato Balsamic Bread Dip Ingredients:
dehydrated vegetables (tomato, garlic, onion, green onion), salt, spices, demerara sugar, maltodextrin, balsamic vinegar powder (maltodextrin, balsamic vinegar, modified food starch, natural flavor, molasses, caramel color), silicon dioxide added to prevent caking
• Packed in a facility and/or equipment that produces products containing peanuts, tree nuts, soybean, milk, dairy, eggs, fish, shellfish, wheat, sesame. •</t>
  </si>
  <si>
    <t>• Vendor Spice Name:
Balsamic Tomato</t>
  </si>
  <si>
    <t>GS-068</t>
  </si>
  <si>
    <t>Top Choice Grill Seasoning</t>
  </si>
  <si>
    <t>Top Choice
Grill Seasoning</t>
  </si>
  <si>
    <t>Top Choice Grill Seasoning Ingredients:
salt, chili powder, dehydrated garlic &amp; onion, spices, white pepper, corn oil
• Packed in a facility and/or equipment that produces products containing peanuts, tree nuts, soybean, milk, dairy, eggs, fish, shellfish, wheat, sesame. •</t>
  </si>
  <si>
    <t>AL-011</t>
  </si>
  <si>
    <t>Tropical Hibiscus Infuser</t>
  </si>
  <si>
    <t>Tropical Hibiscus Infuser Ingredients:
sugar, hibiscus petals, cassia cinnamon, orange peel, spices
• DIRECTIONS: Take off lid and add your favorite alcohol - return lid and place in fridge overnight. Strain spices and enjoy your infused alcohol. Drink right out of the mug jar. •
• Packed in a facility and/or equipment that produces products containing peanuts, tree nuts, soybean, milk, dairy, eggs, fish, shellfish, wheat, sesame. •</t>
  </si>
  <si>
    <t>LT-032</t>
  </si>
  <si>
    <t>Tropicana Tea</t>
  </si>
  <si>
    <t>Tropicana Tea Ingredients:
black tea, calendula petals, safflower petals, cornflower petals, rose petals, natural and artificial mango and passionfruit flavors
• Packed in a facility and/or equipment that produces products containing peanuts, tree nuts, soybean, milk, dairy, eggs, fish, shellfish, wheat, sesame. •</t>
  </si>
  <si>
    <t>CNC-061</t>
  </si>
  <si>
    <t>Truffle &amp; Black Garlic Seasoning</t>
  </si>
  <si>
    <t>Truffle &amp; Black
Garlic Seasoning</t>
  </si>
  <si>
    <t>Truffle &amp; Black Garlic Seasoning Ingredients:
black truffle salt (salt, black truffle, natural &amp; artificial flavors), parmesan cheese (pasteurized part-skim milk, cheese culture, salt, enzymes), cheese flavor (parmesan cheese (pasteurized part-skim milk, cheese culture, salt, enzymes), sodium phosphate, salt, lactic acid), corn starch, dried cane syrup, black garlic powder, cellulose, spices, garlic, natural flavor, onion, olive oil (olive oil, natural flavors)
• ALLERGY ALERT: contains milk •
• Packed in a facility and/or equipment that produces products containing peanuts, tree nuts, soybean, milk, dairy, eggs, fish, shellfish, wheat, sesame. •</t>
  </si>
  <si>
    <t>• Client: Kitchen Kettle
• Original SKU: SP-029 - Truffle Parmesan &amp; Black Garlic Seasoning</t>
  </si>
  <si>
    <t>SP-029</t>
  </si>
  <si>
    <t>Truffle Parmesan &amp; Black Garlic Seasoning</t>
  </si>
  <si>
    <t>Truffle Parmesan &amp;
Black Garlic Seasoning</t>
  </si>
  <si>
    <t>Truffle Parmesan &amp; Black Garlic Seasoning Ingredients:
black truffle salt (salt, black truffle, natural &amp; artificial flavors), parmesan cheese (pasteurized part-skim milk, cheese culture, salt, enzymes), cheese flavor (parmesan cheese (pasteurized part-skim milk, cheese culture, salt, enzymes), sodium phosphate, salt, lactic acid), corn starch, dried cane syrup, black garlic powder, cellulose, spices, garlic, natural flavor, onion, olive oil (olive oil, natural flavors)
• ALLERGY ALERT: contains milk •
• Packed in a facility and/or equipment that produces products containing peanuts, tree nuts, soybean, milk, dairy, eggs, fish, shellfish, wheat, sesame. •</t>
  </si>
  <si>
    <t>SP-042</t>
  </si>
  <si>
    <t>Truffle Parmesan Risotto</t>
  </si>
  <si>
    <t>Truffle Parmesan Risotto Ingredients:
rice, non-fat dried milk, mushrooms, salt, contains 2% or less of onion, sunflower oil, corn starch, parmesan cheese buds (maltodextrin, whey solids, natural parmesan cheese flavor, salt), natural butter flavor (whey solids, enzyme modified butter, maltodextrin, salt, dehydrated butter, guar gum, annatto, turmeric), natural and artificial flavors, dried cream extract (maltodextrin, natural cream flavor), garlic, spices, black truffles
• ALLERGY ALERT: contains milk •
• DIRECTIONS: Bring 2-1/2 cups water to a simmer in large saucepan with tight-fitting lid. Add 1 tbsp. butter and 1 cup Truffle Parmesan Risotto. Stir as you bring to a boil. Reduce heat to a simmer, cover saucepan tightly and cook undisturbed for 18 to 22 minutes, depending on desired texture. Let stand, uncovered, for 3 minutes. Stir in optional 1/4 cup grated Parmesan cheese and serve immediately. •
• Packed in a facility and/or equipment that produces products containing peanuts, tree nuts, soybean, milk, dairy, eggs, fish, shellfish, wheat, sesame. •</t>
  </si>
  <si>
    <t>SP-016</t>
  </si>
  <si>
    <t>Truffle Parmesan Seasoning</t>
  </si>
  <si>
    <t>Truffle Parmesan Seasoning Ingredients:
parmesan cheese ([part-skim milk, cheese culture, salt enzymes], whey, buttermilk solids, sodium phosphate, salt), black truffle salt (salt, black truffle, natural flavor), mushroom, sugar, garlic, onion, salt, corn starch, lemon juice powder (corn syrup solids, lemon juice concentrate, lemon oil), spices
• ALLERGY ALERT: contains milk •
• Packed in a facility and/or equipment that produces products containing peanuts, tree nuts, soybean, milk, dairy, eggs, fish, shellfish, wheat, sesame. •</t>
  </si>
  <si>
    <t>SS-008</t>
  </si>
  <si>
    <t>Truffle Sea Salt</t>
  </si>
  <si>
    <t>Truffle
Sea Salt</t>
  </si>
  <si>
    <t>Truffle Sea Salt Ingredients:
salt, truffle flavor (natural and artificial flavors), truffles, canola oil
• Packed in a facility and/or equipment that produces products containing peanuts, tree nuts, soybean, milk, dairy, eggs, fish, shellfish, wheat, sesame. •</t>
  </si>
  <si>
    <t>SS-066</t>
  </si>
  <si>
    <t>Truffle Sea Salt &amp; Cayenne</t>
  </si>
  <si>
    <t>Truffle Sea Salt
&amp; Cayenne</t>
  </si>
  <si>
    <t>Truffle Sea Salt &amp; Cayenne Seasoning Ingredients:
sea salt, truffle, canola oil, cayenne pepper truffle flavor (natural &amp; artificial)
• Packed in a facility and/or equipment that produces products containing peanuts, tree nuts, soybean, milk, dairy, eggs, fish, shellfish, wheat, sesame. •</t>
  </si>
  <si>
    <t>SS-067</t>
  </si>
  <si>
    <t>Truffle Sea Salt &amp; Parsley</t>
  </si>
  <si>
    <t>Truffle Sea Salt
&amp; Parsley</t>
  </si>
  <si>
    <t>Truffle Sea Salt &amp; Parsley Ingredients:
sea salt, truffle, canola oil, parsley, truffle flavor (natural &amp; artificial)
• Packed in a facility and/or equipment that produces products containing peanuts, tree nuts, soybean, milk, dairy, eggs, fish, shellfish, wheat, sesame. •</t>
  </si>
  <si>
    <t>GS-034</t>
  </si>
  <si>
    <t>Turkey &amp; Stuffing Seasoning</t>
  </si>
  <si>
    <t>Turkey &amp; Stuffing Ingredients:
Brown sugar, sea salt, ginger, orange, black pepper, nutmeg, and cloves
• Packed in a facility and/or equipment that produces products containing peanuts, tree nuts, soybean, milk, dairy, eggs, fish, shellfish, wheat, sesame. •</t>
  </si>
  <si>
    <t>LT-044</t>
  </si>
  <si>
    <t>Turmeric Ginger Herbal Tea</t>
  </si>
  <si>
    <t>Turmeric Ginger
Herbal Tea</t>
  </si>
  <si>
    <t>Turmeric Ginger Herbal Tea Ingredients:
turmeric, ginger, lemongrass, orange peel, licorice and citrus essential oils
• Packed in a facility and/or equipment that produces products containing peanuts, tree nuts, soybean, milk, dairy, eggs, fish, shellfish, wheat, sesame. •</t>
  </si>
  <si>
    <t>BD-007</t>
  </si>
  <si>
    <t>Tuscan Bread Dip</t>
  </si>
  <si>
    <t>Tuscan
Bread Dip</t>
  </si>
  <si>
    <t>Tuscan Bread Dip Ingredients:
salt, garlic, black pepper, onion, red pepper flakes, rosemary, basil, mediterranean oregano, and parsley
• Packed in a facility and/or equipment that produces products containing peanuts, tree nuts, soybean, milk, dairy, eggs, fish, shellfish, wheat, sesame. •</t>
  </si>
  <si>
    <t>• Vendor Spice Name:
Tuscany Bread Dip</t>
  </si>
  <si>
    <t>CNC-009</t>
  </si>
  <si>
    <t>Tuscan Herb Bread Dip &amp; Seasoning</t>
  </si>
  <si>
    <t>Tuscan Herb
Bread Dip &amp; Seasoning</t>
  </si>
  <si>
    <t>Tuscan Herb Bread Dip &amp; Seasoning Ingredients:
garlic, salt, black pepper, onion, pepper flakes, rosemary, basil, oregano, and parsley
• Packed in a facility and/or equipment that produces products containing peanuts, tree nuts, soybean, milk, dairy, eggs, fish, shellfish, wheat, sesame. •</t>
  </si>
  <si>
    <t>• Client: Olive Branch, The
• Original SKU: BD-007 - Tuscan Bread Dip</t>
  </si>
  <si>
    <t>SS-009</t>
  </si>
  <si>
    <t>Tuscan Sea Salt</t>
  </si>
  <si>
    <t>Tuscan
Sea Salt</t>
  </si>
  <si>
    <t>Tuscan Sea Salt Ingredients:
sea salt, spices, garlic &amp; tomato, (spices include: parsley, oregano, basil, rosemary)
• Packed in a facility and/or equipment that produces products containing peanuts, tree nuts, soybean, milk, dairy, eggs, fish, shellfish, wheat, sesame. •</t>
  </si>
  <si>
    <t>CNC-029</t>
  </si>
  <si>
    <t>Tuscan Seasoning</t>
  </si>
  <si>
    <t>Tuscan Seasoning Ingredients:
garlic, salt, black pepper, onion, pepper flakes, rosemary, basil, oregano, and parsley
• Packed in a facility and/or equipment that produces products containing peanuts, tree nuts, soybean, milk, dairy, eggs, fish, shellfish, wheat, sesame. •</t>
  </si>
  <si>
    <t>• Client: Vines &amp; Branches
• Original SKU: BD-007 - Tuscan Bread Dip</t>
  </si>
  <si>
    <t>CNC-056</t>
  </si>
  <si>
    <t>• Client: Kitchen Kettle
• Original SKU: BD-007 - Tuscan Bread Dip</t>
  </si>
  <si>
    <t>BD-026</t>
  </si>
  <si>
    <t>Tuscan Tomato Bread Dip</t>
  </si>
  <si>
    <t>Tuscan Tomato
Bread Dip</t>
  </si>
  <si>
    <t>Tuscan Tomato Bread Dip Ingredients:
tomato, onion, salt, roasted garlic, oregano, parsley
• Packed in a facility and/or equipment that produces products containing peanuts, tree nuts, soybean, milk, dairy, eggs, fish, shellfish, wheat, sesame. •</t>
  </si>
  <si>
    <t>• Vendor Spice Name:
Tuscan Tomato Oil Dip</t>
  </si>
  <si>
    <t>SP-056</t>
  </si>
  <si>
    <t>Twisted Lime &amp; Chili Seasoning</t>
  </si>
  <si>
    <t>Twisted Lime
&amp; Chili Seasoning</t>
  </si>
  <si>
    <t>Twisted Lime &amp; Chili Seasoning Ingredients:
chili powder, salt, cumin, coriander, garlic, onion, lime, sugar
• Packed in a facility and/or equipment that produces products containing peanuts, tree nuts, soybean, milk, dairy, eggs, fish, shellfish, wheat, sesame. •</t>
  </si>
  <si>
    <t>• Vendor Spice Name:
Chili Lime Seasoning</t>
  </si>
  <si>
    <t>GS-051</t>
  </si>
  <si>
    <t>Ultimate Grill Seasoning</t>
  </si>
  <si>
    <t>Ultimate
Grill Seasoning</t>
  </si>
  <si>
    <t>Ultimate Grill Seasoning Ingredients:
salt, sugar, spices, chili pepper, brown sugar, paprika, msg, garlic, onion, garlic powder
• Packed in a facility and/or equipment that produces products containing peanuts, tree nuts, soybean, milk, dairy, eggs, fish, shellfish, wheat, sesame. •</t>
  </si>
  <si>
    <t>PZ-001</t>
  </si>
  <si>
    <t>Ultimate Pizza Seasoning</t>
  </si>
  <si>
    <t>Ultimate
Pizza Seasoning</t>
  </si>
  <si>
    <t>Ultimate Pizza Seasoning Ingredients:
oregano, marjoram, thyme, basil, rosemary, red peppers, sage, minced garlic
• Packed in a facility and/or equipment that produces products containing peanuts, tree nuts, soybean, milk, dairy, eggs, fish, shellfish, wheat, sesame. •</t>
  </si>
  <si>
    <t>CNC-102</t>
  </si>
  <si>
    <t>Vampire's Favorite Parmesan &amp; Garlic Popcorn Seasoning</t>
  </si>
  <si>
    <t>Vampire's Favorite
Parmesan &amp; Garlic
Popcorn Seasoning</t>
  </si>
  <si>
    <t>Vampire's Favorite Parmesan &amp; Garlic Popcorn Seasoning Ingredients: 
parmesan cheese ([part-skim milk, cheese culture, salt enzymes], whey, buttermilk solids, sodium phosphate, salt), milk powder, salt, garlic and onion
• ALLERGY ALERT: contains milk •
• Packed in a facility and/or equipment that produces products containing peanuts, tree nuts, soybean, milk, dairy, eggs, fish, shellfish, wheat, sesame. •</t>
  </si>
  <si>
    <t>• Client: Salem Witch Museum
• Original SKU: PS-028 - Parmesan Garlic Popcorn Seasoning</t>
  </si>
  <si>
    <t>SU-013</t>
  </si>
  <si>
    <t>Vanilla Bean Sugar</t>
  </si>
  <si>
    <t>Vanilla Bean Sugar Ingredients:
cane sugar, vanilla powder
• Packed in a facility and/or equipment that produces products containing peanuts, tree nuts, soybean, milk, dairy, eggs, fish, shellfish, wheat, sesame. •</t>
  </si>
  <si>
    <t>LT-043</t>
  </si>
  <si>
    <t>Vanilla Rooibos Herbal Tea</t>
  </si>
  <si>
    <t>Vanilla Rooibos
Herbal Tea</t>
  </si>
  <si>
    <t>Vanilla Rooibos Herbal Tea Ingredients:
rooibos, artificial flavoring
• Packed in a facility and/or equipment that produces products containing peanuts, tree nuts, soybean, milk, dairy, eggs, fish, shellfish, wheat, sesame. •</t>
  </si>
  <si>
    <t>LT-020</t>
  </si>
  <si>
    <t>Vanilla Tea</t>
  </si>
  <si>
    <t>Vanilla Tea Ingredients:
black tea, vanilla flavor, calendula flowers
• Packed in a facility and/or equipment that produces products containing peanuts, tree nuts, soybean, milk, dairy, eggs, fish, shellfish, wheat, sesame. •</t>
  </si>
  <si>
    <t>SP-031</t>
  </si>
  <si>
    <t>Veggie Butter Seasoning</t>
  </si>
  <si>
    <t>Veggie Butter Seasoning Ingredients:
salt, sesame seed, dehydrated onion, spices, sugar, msg, cheese powder, butter flavor, corn starch, extractive of turmeric
• Packed in a facility and/or equipment that produces products containing peanuts, tree nuts, soybean, milk, dairy, eggs, fish, shellfish, wheat, sesame. •</t>
  </si>
  <si>
    <t>GS-083</t>
  </si>
  <si>
    <t>Venison Seasoning</t>
  </si>
  <si>
    <t>Venison Seasoning Ingredients:
salt, spices, onion, red bell peppers, sugar, garlic, grill flavor (from sunflower oil), natural flavor
• Packed in a facility and/or equipment that produces products containing peanuts, tree nuts, soybean, milk, dairy, eggs, fish, shellfish, wheat, sesame. •</t>
  </si>
  <si>
    <t>• Vendor Spice Name:
Zesty Burger Seasoning</t>
  </si>
  <si>
    <t>PP-008</t>
  </si>
  <si>
    <t>Vermont Maple Pepper</t>
  </si>
  <si>
    <t>Vermont Maple Pepper Ingredients:
sugar, salt, flavoring including natural maple flavor, natural &amp; artificial flavors, pepper
• Packed in a facility and/or equipment that produces products containing peanuts, tree nuts, soybean, milk, dairy, eggs, fish, shellfish, wheat, sesame. •</t>
  </si>
  <si>
    <t>• Vendor Spice Name:
Pork Maple Sausage Seasoning</t>
  </si>
  <si>
    <t>SP-017</t>
  </si>
  <si>
    <t>Vermont Pure Maple Syrup (Granulated)</t>
  </si>
  <si>
    <t>Vermont Pure
Maple Syrup (Granulated)</t>
  </si>
  <si>
    <t>Vermont Pure Maple Syrup (Granulated) Ingredients:
pure maple syrup
• Packed in a facility and/or equipment that produces products containing peanuts, tree nuts, soybean, milk, dairy, eggs, fish, shellfish, wheat, sesame. •</t>
  </si>
  <si>
    <t>WS-014</t>
  </si>
  <si>
    <t>Very Cherry Wine Slush</t>
  </si>
  <si>
    <t>Very Cherry
Wine Slush</t>
  </si>
  <si>
    <t>Very Cherry Wine Slush Ingredients:
cane sugar, &lt;2% of citric acid, color/flavor powder, (sugar, red #40, artificial flavor) cherry flavoring (ethyl alcohol, natural &amp; artificial flavors, propylene glycol, water, red 40, blue 1)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t>
  </si>
  <si>
    <t>PP-017</t>
  </si>
  <si>
    <t>Vietnamese Peppercorns</t>
  </si>
  <si>
    <t>Vietnam Peppercorn Ingredients:
peppercorns
• Packed in a facility and/or equipment that produces products containing peanuts, tree nuts, soybean, milk, dairy, eggs, fish, shellfish, wheat, sesame. •</t>
  </si>
  <si>
    <t>SS-069</t>
  </si>
  <si>
    <t>Vinegar Sea Salt</t>
  </si>
  <si>
    <t>SS-046</t>
  </si>
  <si>
    <t>Vintage Merlot Sea Salt</t>
  </si>
  <si>
    <t>Vintage Merlot
Sea Salt</t>
  </si>
  <si>
    <t>Vintage Merlot Sea Salt Ingredients:
sea salt, merlot  wine
• Packed in a facility and/or equipment that produces products containing peanuts, tree nuts, soybean, milk, dairy, eggs, fish, shellfish, wheat, sesame. •</t>
  </si>
  <si>
    <t>GS-028</t>
  </si>
  <si>
    <t>Virginia Baked Ham Glaze</t>
  </si>
  <si>
    <t>Virginia
Baked Ham Glaze</t>
  </si>
  <si>
    <t>VA Baked Ham Glaze Ingredients:
sugar, paprika, cloves, cinnamon
• Packed in a facility and/or equipment that produces products containing peanuts, tree nuts, soybean, milk, dairy, eggs, fish, shellfish, wheat, sesame. •</t>
  </si>
  <si>
    <t>GS-035</t>
  </si>
  <si>
    <t>Virginia Chicken &amp; Poultry</t>
  </si>
  <si>
    <t>Virginia
Chicken &amp; Poultry</t>
  </si>
  <si>
    <t>Virginia Chicken &amp; Poultry Ingredients:
salt, coriander, rosemary, laurel, sage, oregano, marjoram, cumin, natural oil, calcium, spices
• Packed in a facility and/or equipment that produces products containing peanuts, tree nuts, soybean, milk, dairy, eggs, fish, shellfish, wheat, sesame. •</t>
  </si>
  <si>
    <t>CNC-067</t>
  </si>
  <si>
    <t>Virginia Homestyle Heat</t>
  </si>
  <si>
    <t>Virginia
Homestyle Heat</t>
  </si>
  <si>
    <t>Virginia Homestyle Heat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Packed in a facility and/or equipment that produces products containing peanuts, tree nuts, soybean, milk, dairy, eggs, fish, shellfish, wheat, sesame. •</t>
  </si>
  <si>
    <t>• Client: Virginia Shop, The
• Original SKU: GS-011 - Louisiana Bayou</t>
  </si>
  <si>
    <t>CNC-064</t>
  </si>
  <si>
    <t>Virginia Pork Rub</t>
  </si>
  <si>
    <t>Virginia Pork Rub Ingredients:
chili powder, dehydrated garlic, spices, sea salt
• Packed in a facility and/or equipment that produces products containing peanuts, tree nuts, soybean, milk, dairy, eggs, fish, shellfish, wheat, sesame. •</t>
  </si>
  <si>
    <t>• Client: 3 Springs Farm
• Original SKU:GS-061 - Pennsylvania Pork Rub</t>
  </si>
  <si>
    <t>CNC-012</t>
  </si>
  <si>
    <t>Voodoo Blend</t>
  </si>
  <si>
    <t>Voodoo Blend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Packed in a facility and/or equipment that produces products containing peanuts, tree nuts, soybean, milk, dairy, eggs, fish, shellfish, wheat, sesame. •</t>
  </si>
  <si>
    <t>• Client: Olive &amp; Vinnies
• Original SKU: GS-011 - Louisiana Bayou</t>
  </si>
  <si>
    <t>WS-012</t>
  </si>
  <si>
    <t>Watermelon Patch Wine Slush</t>
  </si>
  <si>
    <t>Watermelon Patch
Wine Slush</t>
  </si>
  <si>
    <t>Watermelon Patch Wine Slush Ingredients:
cane sugar, &lt;2% of the following: citric acid, color/flavor powder (sugar, red #3, red #40, artificial flavor) watermelon flavoring (water, glycerin, propolene glycol, artificial flavor, alcohol, red 3, red 40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t>
  </si>
  <si>
    <t>GS-063</t>
  </si>
  <si>
    <t>Way Down South Grill Seasoning</t>
  </si>
  <si>
    <t>Way Down South
Grill Seasoning</t>
  </si>
  <si>
    <t>Way Down South Grill Seasoning Ingredients:
salt, sugar, dextrose, spices, dehydrated garlic, dehydrated onion
• Packed in a facility and/or equipment that produces products containing peanuts, tree nuts, soybean, milk, dairy, eggs, fish, shellfish, wheat, sesame. •</t>
  </si>
  <si>
    <t>CH-005</t>
  </si>
  <si>
    <t>White Cheddar Cheese Powder</t>
  </si>
  <si>
    <t>White Cheddar
Cheese Powder</t>
  </si>
  <si>
    <t>White Cheddar Cheese Powder Ingredients:
dehydrated blend of whey, cheese(granular &amp; cheddar, (pasteurized milk, cheese culture, salt, enzymes) buttermilk solids, whey protein concentrate, salt, contains &lt;2% sodium phosphate, citric acid, lactic acid
• ALLERGY ALERT: contains milk •
• No hydrogenated oils and no artificial colors •
• Packed in a facility and/or equipment that produces products containing peanuts, tree nuts, soybean, milk, dairy, eggs, fish, shellfish, wheat, sesame. •</t>
  </si>
  <si>
    <t>PS-008</t>
  </si>
  <si>
    <t>White Cheddar Popcorn Seasoning</t>
  </si>
  <si>
    <t>White Cheddar
Popcorn Seasoning</t>
  </si>
  <si>
    <t>White Cheddar Popcorn Seasoning Ingredients:
buttermilk powder, cheddar cheese powder (cultured pasteurized milk, salt, enzymes) whey, salt, natural flavor, disodium phosphate
• ALLERGY ALERT: contains milk •
• Packed in a facility and/or equipment that produces products containing peanuts, tree nuts, soybean, milk, dairy, eggs, fish, shellfish, wheat, sesame. •</t>
  </si>
  <si>
    <t>CNC-050</t>
  </si>
  <si>
    <t>White Cheddar Seasoning</t>
  </si>
  <si>
    <t>White Cheddar Seasoning Ingredients:
buttermilk powder, cheddar cheese powder (cultured pasteurized milk, salt, enzymes) whey, salt, natural flavor, disodium phosphate
• ALLERGY ALERT: contains milk •
• Packed in a facility and/or equipment that produces products containing peanuts, tree nuts, soybean, milk, dairy, eggs, fish, shellfish, wheat, sesame. •</t>
  </si>
  <si>
    <t>• Client: Kitchen Kettle
• Original SKU: PS-008 - White Cheddar Popcorn Seasoning</t>
  </si>
  <si>
    <t>PP-018</t>
  </si>
  <si>
    <t>White Pepper</t>
  </si>
  <si>
    <t>White Pepper Ingredients:
white pepper
• Packed in a facility and/or equipment that produces products containing peanuts, tree nuts, soybean, milk, dairy, eggs, fish, shellfish, wheat, sesame. •</t>
  </si>
  <si>
    <t>PP-014</t>
  </si>
  <si>
    <t>White Peppercorns</t>
  </si>
  <si>
    <t>White Peppercorn Ingredients:
white peppercorns
• Packed in a facility and/or equipment that produces products containing peanuts, tree nuts, soybean, milk, dairy, eggs, fish, shellfish, wheat, sesame. •</t>
  </si>
  <si>
    <t>LT-031</t>
  </si>
  <si>
    <t>White Tea</t>
  </si>
  <si>
    <t>White Tea Ingredients:
black tea
• Packed in a facility and/or equipment that produces products containing peanuts, tree nuts, soybean, milk, dairy, eggs, fish, shellfish, wheat, sesame. •</t>
  </si>
  <si>
    <t>CAH-003</t>
  </si>
  <si>
    <t>Whole Cinnamon w/ Grater</t>
  </si>
  <si>
    <t>Whole Cinnamon
w/ Grater</t>
  </si>
  <si>
    <t>Whole Cinnamon Ingredients:
whole cinnamon stick
• Packed in a facility and/or equipment that produces products containing peanuts, tree nuts, soybean, milk, dairy, eggs, fish, shellfish, wheat, sesame. •</t>
  </si>
  <si>
    <t>CAH-004</t>
  </si>
  <si>
    <t>Whole Cinnamon/Nutmeg w/ Grater</t>
  </si>
  <si>
    <t>Whole Cinnamon/Nutmeg
w/ Grater</t>
  </si>
  <si>
    <t>Whole Cinnamon/Nutmeg Ingredients:
whole cinnamon sticks, whole nutmeg
• Packed in a facility and/or equipment that produces products containing peanuts, tree nuts, soybean, milk, dairy, eggs, fish, shellfish, wheat, sesame. •</t>
  </si>
  <si>
    <t>CAH-002</t>
  </si>
  <si>
    <t>Whole Nutmeg w/ Grater</t>
  </si>
  <si>
    <t>Whole Nutmeg
w/ Grater</t>
  </si>
  <si>
    <t>Whole Nutmeg Ingredients:
whole nutmeg
• Packed in a facility and/or equipment that produces products containing peanuts, tree nuts, soybean, milk, dairy, eggs, fish, shellfish, wheat, sesame. •</t>
  </si>
  <si>
    <t>SF-014</t>
  </si>
  <si>
    <t>Wild Alaskan Salmon Seasoning</t>
  </si>
  <si>
    <t>Wild Alaskan
Salmon Seasoning</t>
  </si>
  <si>
    <t>Wild Alaskan Salmon Seasoning Ingredients:
sugar, paprika, sea salt, black pepper, cacao powder, cumin and red pepper flakes
• Packed in a facility and/or equipment that produces products containing peanuts, tree nuts, soybean, milk, dairy, eggs, fish, shellfish, wheat, sesame. •</t>
  </si>
  <si>
    <t>SU-007</t>
  </si>
  <si>
    <t>Wild Blueberry Sugar</t>
  </si>
  <si>
    <t>Wild Blueberry Sugar Ingredients:
cane sugar, blueberry powder
• Packed in a facility and/or equipment that produces products containing peanuts, tree nuts, soybean, milk, dairy, eggs, fish, shellfish, wheat, sesame. •</t>
  </si>
  <si>
    <t>GS-088</t>
  </si>
  <si>
    <t>Wild Buffalo &amp; Bleu Cheese Wing Seasoning</t>
  </si>
  <si>
    <t>Wild Buffalo
&amp; Bleu Cheese
Wing Seasoning</t>
  </si>
  <si>
    <t>Wild Buffalo &amp; Bleu Cheese Wing Seasoning Ingredients:
salt, spices, sodium diacetate, paprika, sugar, garlic, blue cheese [(pasteurized milk, cheese cultures, salt, enzymes) whey, partially hydrogenated soybean oil, nonfat milk, sodium citrate, natural flavors)], natural flavors, oleoresin paprika &amp; &lt;2% silicon dioxide</t>
  </si>
  <si>
    <t>• Vendor Spice Name:
Buffalo Wing Bleu Cheese</t>
  </si>
  <si>
    <t>GS-033</t>
  </si>
  <si>
    <t>Wild Buffalo Wing Seasoning</t>
  </si>
  <si>
    <t>Wild Buffalo
Wing Seasoning</t>
  </si>
  <si>
    <t>Wild Buffalo Wing Seasoning Ingredients:
sea salt, vinegar powder, cayenne pepper, sugar, garlic, paprika, pepper, turmeric
• Packed in a facility and/or equipment that produces products containing peanuts, tree nuts, soybean, milk, dairy, eggs, fish, shellfish, wheat, sesame. •</t>
  </si>
  <si>
    <t>• Vendor Spice Name:
Regal Prairie Style Buffalo Wing</t>
  </si>
  <si>
    <t>CNC-106</t>
  </si>
  <si>
    <t>Willow's Cove Alluring Salmon Seasoning</t>
  </si>
  <si>
    <t>Willow's Cove
Alluring Salmon
Seasoning</t>
  </si>
  <si>
    <t>Willow's Cove Alluring Salmon Seasoning Ingredients:
brown sugar, orange zest, black pepper, sea salt, coriander, anise, cumin, fennel
• Packed in a facility and/or equipment that produces products containing peanuts, tree nuts, soybean, milk, dairy, eggs, fish, shellfish, wheat, sesame. •</t>
  </si>
  <si>
    <t>• Client: Salem Witch Museum
• Original SKU: SF-020 - Sassy Salmon Seasoning</t>
  </si>
  <si>
    <t>CNC-010</t>
  </si>
  <si>
    <t>Wisconsin Cheddar Popcorn Seasoning</t>
  </si>
  <si>
    <t>Wisconsin Cheddar
Popcorn Seasoning</t>
  </si>
  <si>
    <t>Wisconsin Cheddar Popcorn Seasoning Ingredients:
buttermilk powder, cheddar cheese powder (cultured pasteurized milk, salt, enzymes) whey, salt, natural flavor, disodium phosphate
• ALLERGY ALERT: contains milk •
• Packed in a facility and/or equipment that produces products containing peanuts, tree nuts, soybean, milk, dairy, eggs, fish, shellfish, wheat, sesame. •</t>
  </si>
  <si>
    <t>• Client: Lake Geneva Olive Oil
• Original SKU: PS-008 - White Cheddar Popcorn Seasoning</t>
  </si>
  <si>
    <t>CNC-099</t>
  </si>
  <si>
    <t>Witch City Bacon &amp; Cheddar Popcorn Seasoning</t>
  </si>
  <si>
    <t>Witch City
Bacon &amp; Cheddar
Popcorn Seasoning</t>
  </si>
  <si>
    <t>Witch City Bacon &amp; Cheddar Popcorn Seasoning Ingredients:
cheddar cheese powder {cheddar cheese (cultured pasteurized milk, salt, and enzymes), whey, soybean oil with rosemary extract (antioxidant), maltodextrin, salt, blue cheese (cultured pasteurized milk, salt, and enzymes), disodium phosphate, nonfat dry milk, citric acid, artificial color (yellow #6), extractive of turmeric and annatto}, salt, whey, bacon flavor (natural flavors, maltodextrin, bacon fat, natural smoke flavor), hydrolyzed soy protein, msg, onion powder, autolyzed yeast extract, buttermilk, disodium inosinate &amp; guanylate, spice, extractive of paprika, natural flavors including smoke, less than 2% tricalcium phosphate added to prevent caking
• ALLERGY ALERT: contains milk &amp; cheese •
• Packed in a facility and/or equipment that produces products containing peanuts, tree nuts, soybean, milk, dairy, eggs, fish, shellfish, wheat, sesame. •</t>
  </si>
  <si>
    <t>• Client: Salem Witch Museum
• Original SKU: PS-001 - Bacon &amp; Cheddar Popcorn Seasoning</t>
  </si>
  <si>
    <t>CNC-083</t>
  </si>
  <si>
    <t>Witch Hill Road Ginger Herbal Lemon Tea</t>
  </si>
  <si>
    <t>Witch Hill Road 
Ginger Herbal
Lemon Tea</t>
  </si>
  <si>
    <t>Witch Hill Road Ginger Herbal Lemon Tea Ingredients:
turmeric, ginger, lemongrass, orange peel, licorice and citrus essential oils
• Packed in a facility and/or equipment that produces products containing peanuts, tree nuts, soybean, milk, dairy, eggs, fish, shellfish, wheat, sesame. •</t>
  </si>
  <si>
    <t>• Client: Salem Witch Museum
• Original SKU: LT-044 - Turmeric Ginger Herbal Tea</t>
  </si>
  <si>
    <t>CNC-084</t>
  </si>
  <si>
    <t>Witches Way Chai Tea</t>
  </si>
  <si>
    <t>Witches Way
Chai Tea</t>
  </si>
  <si>
    <t>Witches Way Chai Tea Ingredients:
black tea, cinnamon, ginger, cardamom, cloves, and black pepper
• Packed in a facility and/or equipment that produces products containing peanuts, tree nuts, soybean, milk, dairy, eggs, fish, shellfish, wheat, sesame. •</t>
  </si>
  <si>
    <t>• Client: Salem Witch Museum
• Original SKU: LT-024 - Chai Tea</t>
  </si>
  <si>
    <t>CNC-108</t>
  </si>
  <si>
    <t>Witch's Night Out Lemon Seafood Seasoning</t>
  </si>
  <si>
    <t>Witch's Night Out
Lemon Seafood
Seasoning</t>
  </si>
  <si>
    <t>Witch's Night Out Lemon Seafood Seasoning Ingredients:
mustard, paprika, salt, spices, onion, soybean oil, sugar, garlic, lemon oil, fd&amp;c yellow #5, cornstarch. citric acid, garlic
• ALLERGY ALERT: contains soy •
• Packed in a facility and/or equipment that produces products containing peanuts, tree nuts, soybean, milk, dairy, eggs, fish, shellfish, wheat, sesame. •</t>
  </si>
  <si>
    <t>• Client: Salem Witch Museum
• Original SKU: SS-073 - Lemon Seafood Seasoning</t>
  </si>
  <si>
    <t>GS-039</t>
  </si>
  <si>
    <t>Woodfire BBQ Seasoning</t>
  </si>
  <si>
    <t>Woodfire BBQ Seasoning Ingredients:
spices (including mustard) salt, dehydrated garlic, paprika, sugar, natural flavor, silicon dioxide
• Packed in a facility and/or equipment that produces products containing peanuts, tree nuts, soybean, milk, dairy, eggs, fish, shellfish, wheat, sesame. •</t>
  </si>
  <si>
    <t>LT-030</t>
  </si>
  <si>
    <t>Yerba Mate Tea</t>
  </si>
  <si>
    <t>Yerba
Mate Tea</t>
  </si>
  <si>
    <t>Yerba Mate Tea Ingredients:
yerba mate tea
• Packed in a facility and/or equipment that produces products containing peanuts, tree nuts, soybean, milk, dairy, eggs, fish, shellfish, wheat, sesame. •</t>
  </si>
  <si>
    <t>LT-029</t>
  </si>
  <si>
    <t>Yun YU Green Tea</t>
  </si>
  <si>
    <t>Yun YU
Green Tea</t>
  </si>
  <si>
    <t>Yun YU Green Tea Ingredients:
yun wu tea
• Packed in a facility and/or equipment that produces products containing peanuts, tree nuts, soybean, milk, dairy, eggs, fish, shellfish, wheat, sesame. •</t>
  </si>
  <si>
    <t>GS-052</t>
  </si>
  <si>
    <t>Zesty Grill Seasoning</t>
  </si>
  <si>
    <t>Zesty
Grill Seasoning</t>
  </si>
  <si>
    <t>Zesty Grill Seasoning Ingredients:
onion, red bell peppers, salt, spices, sugar, garlic, grill flavor (from sunflower oil) natural flavor
• Packed in a facility and/or equipment that produces products containing peanuts, tree nuts, soybean, milk, dairy, eggs, fish, shellfish, wheat, sesame. •</t>
  </si>
  <si>
    <t>BD-028</t>
  </si>
  <si>
    <t>Zesty Italian Bread Dip</t>
  </si>
  <si>
    <t>Zesty Italian
Bread Dip</t>
  </si>
  <si>
    <t>Zesty Italian Bread Dip Ingredients:
dehydrated garlic, spices, orange peel, citric acid, corn oil
• Packed in a facility and/or equipment that produces products containing peanuts, tree nuts, soybean, milk, dairy, eggs, fish, shellfish, wheat, sesame. •</t>
  </si>
  <si>
    <t>• Vendor Spice Name:
Garlic &amp; Herb</t>
  </si>
  <si>
    <t>CNC-034</t>
  </si>
  <si>
    <t>Zesty Italian Bread Dip &amp; Seasoning</t>
  </si>
  <si>
    <t>Zesty Italian
Bread Dip &amp; Seasoning</t>
  </si>
  <si>
    <t>Zesty Italian Bread Dip &amp; Seasoning Ingredients:
dehydrated garlic, spices, orange peel, citric acid, corn oil
• Packed in a facility and/or equipment that produces products containing peanuts, tree nuts, soybean, milk, dairy, eggs, fish, shellfish, wheat, sesame. •</t>
  </si>
  <si>
    <t>• Client: Vines &amp; Branches
• Original SKU: BD-028 - Zesty Italian Bread Dip</t>
  </si>
  <si>
    <t>SP-059</t>
  </si>
  <si>
    <t>Zesty Latin Chorizo Seasoning</t>
  </si>
  <si>
    <t>Zesty Latin
Chorizo Seasoning</t>
  </si>
  <si>
    <t>Zesty Latin Chorizo Seasoning Ingredients:
garlic, cumin, paprika, salt, ancho pepper, coriander, thyme, bay leaf, cinnamon, clove, black pepper, oregano
• Packed in a facility and/or equipment that produces products containing peanuts, tree nuts, soybean, milk, dairy, eggs, fish, shellfish, wheat, sesame. •</t>
  </si>
  <si>
    <t>• Vendor Spice Name:
Chorizo Seasoning</t>
  </si>
  <si>
    <t>GS-032</t>
  </si>
  <si>
    <t>Zesty Taco Seasoning</t>
  </si>
  <si>
    <t>Zesty Taco Seasoning Ingredients:
paprika, salt, onion, corn meal, garlic, flour, cocoa, citric acid, spices
• Packed in a facility and/or equipment that produces products containing peanuts, tree nuts, soybean, milk, dairy, eggs, fish, shellfish, wheat, sesame. •</t>
  </si>
  <si>
    <t>• Vendor Spice Name:
Regal Taco Seasoning</t>
  </si>
  <si>
    <t>KK - SKU</t>
  </si>
  <si>
    <t>KK - Spice Name</t>
  </si>
  <si>
    <t>KK - 1oz Barcodes</t>
  </si>
  <si>
    <t>KK - 1oz Barcodes (Bag)</t>
  </si>
  <si>
    <t>KK - 2oz Barcodes (Bag)</t>
  </si>
  <si>
    <t>KK - 3oz Barcodes</t>
  </si>
  <si>
    <t>KK - 4oz Barcodes (Bag)</t>
  </si>
  <si>
    <t>KK - 5oz Barcodes</t>
  </si>
  <si>
    <t>KK - Cruet Barcodes</t>
  </si>
  <si>
    <t>OB9387</t>
  </si>
  <si>
    <t>OB9389</t>
  </si>
  <si>
    <t>OB9388</t>
  </si>
  <si>
    <t>OB9330</t>
  </si>
  <si>
    <t>OB9332</t>
  </si>
  <si>
    <t>OB9331</t>
  </si>
  <si>
    <t>OB9920</t>
  </si>
  <si>
    <t>OB9012</t>
  </si>
  <si>
    <t>OB9046</t>
  </si>
  <si>
    <t>OB9029</t>
  </si>
  <si>
    <t>OB9283</t>
  </si>
  <si>
    <t>OB9285</t>
  </si>
  <si>
    <t>OB9284</t>
  </si>
  <si>
    <t>OB9913</t>
  </si>
  <si>
    <t>OB9996</t>
  </si>
  <si>
    <t>OB9039</t>
  </si>
  <si>
    <t>OB9022</t>
  </si>
  <si>
    <t>OB9405</t>
  </si>
  <si>
    <t>OB000117</t>
  </si>
  <si>
    <t>OB9406</t>
  </si>
  <si>
    <t>OB9280</t>
  </si>
  <si>
    <t>OB9282</t>
  </si>
  <si>
    <t>OB9281</t>
  </si>
  <si>
    <t>OB9238</t>
  </si>
  <si>
    <t>OB9240</t>
  </si>
  <si>
    <t>OB9239</t>
  </si>
  <si>
    <t>OB9809</t>
  </si>
  <si>
    <t>OB9363</t>
  </si>
  <si>
    <t>OB9365</t>
  </si>
  <si>
    <t>OB9364</t>
  </si>
  <si>
    <t>OB9398</t>
  </si>
  <si>
    <t>OB000118</t>
  </si>
  <si>
    <t>OB9399</t>
  </si>
  <si>
    <t>OB9807</t>
  </si>
  <si>
    <t>OB9277</t>
  </si>
  <si>
    <t>OB9279</t>
  </si>
  <si>
    <t>OB9278</t>
  </si>
  <si>
    <t>OB9428</t>
  </si>
  <si>
    <t>OB9430</t>
  </si>
  <si>
    <t>OB9429</t>
  </si>
  <si>
    <t>Cherry Wood Sea Salt</t>
  </si>
  <si>
    <t>OB9375</t>
  </si>
  <si>
    <t>OB9377</t>
  </si>
  <si>
    <t>OB9376</t>
  </si>
  <si>
    <t>OB9360</t>
  </si>
  <si>
    <t>OB9362</t>
  </si>
  <si>
    <t>OB9361</t>
  </si>
  <si>
    <t>OB9321</t>
  </si>
  <si>
    <t>OB9323</t>
  </si>
  <si>
    <t>OB9322</t>
  </si>
  <si>
    <t>OB9378</t>
  </si>
  <si>
    <t>OB9380</t>
  </si>
  <si>
    <t>OB9379</t>
  </si>
  <si>
    <t>OB9214</t>
  </si>
  <si>
    <t>OB9216</t>
  </si>
  <si>
    <t>OB9215</t>
  </si>
  <si>
    <t>OB9262</t>
  </si>
  <si>
    <t>OB9264</t>
  </si>
  <si>
    <t>OB9263</t>
  </si>
  <si>
    <t>OB9265</t>
  </si>
  <si>
    <t>OB9267</t>
  </si>
  <si>
    <t>OB9266</t>
  </si>
  <si>
    <t>OB9351</t>
  </si>
  <si>
    <t>OB9353</t>
  </si>
  <si>
    <t>OB9352</t>
  </si>
  <si>
    <t>OB9422</t>
  </si>
  <si>
    <t>OB9424</t>
  </si>
  <si>
    <t>OB9423</t>
  </si>
  <si>
    <t>OB9211</t>
  </si>
  <si>
    <t>OB9213</t>
  </si>
  <si>
    <t>OB9212</t>
  </si>
  <si>
    <t>OB9366</t>
  </si>
  <si>
    <t>OB9368</t>
  </si>
  <si>
    <t>OB9367</t>
  </si>
  <si>
    <t>OB9220</t>
  </si>
  <si>
    <t>OB9222</t>
  </si>
  <si>
    <t>OB9221</t>
  </si>
  <si>
    <t>OB9907</t>
  </si>
  <si>
    <t>OB9988</t>
  </si>
  <si>
    <t>OB9990</t>
  </si>
  <si>
    <t>OB9989</t>
  </si>
  <si>
    <t>OB9309</t>
  </si>
  <si>
    <t>OB9311</t>
  </si>
  <si>
    <t>OB9310</t>
  </si>
  <si>
    <t>OB9295</t>
  </si>
  <si>
    <t>OB9297</t>
  </si>
  <si>
    <t>OB9296</t>
  </si>
  <si>
    <t>OB9357</t>
  </si>
  <si>
    <t>OB9359</t>
  </si>
  <si>
    <t>OB9358</t>
  </si>
  <si>
    <t>OB9317</t>
  </si>
  <si>
    <t>OB9320</t>
  </si>
  <si>
    <t>OB9319</t>
  </si>
  <si>
    <t>OB9247</t>
  </si>
  <si>
    <t>OB9249</t>
  </si>
  <si>
    <t>OB9248</t>
  </si>
  <si>
    <t>OB9312</t>
  </si>
  <si>
    <t>OB9314</t>
  </si>
  <si>
    <t>OB9313</t>
  </si>
  <si>
    <t>OB9226</t>
  </si>
  <si>
    <t>OB9228</t>
  </si>
  <si>
    <t>OB9227</t>
  </si>
  <si>
    <t>OB9259</t>
  </si>
  <si>
    <t>OB9261</t>
  </si>
  <si>
    <t>OB9260</t>
  </si>
  <si>
    <t>OB9909</t>
  </si>
  <si>
    <t>OB9992</t>
  </si>
  <si>
    <t>OB9035</t>
  </si>
  <si>
    <t>OB9018</t>
  </si>
  <si>
    <t>OB9354</t>
  </si>
  <si>
    <t>OB9356</t>
  </si>
  <si>
    <t>OB9355</t>
  </si>
  <si>
    <t>OB9918</t>
  </si>
  <si>
    <t>OB9342</t>
  </si>
  <si>
    <t>OB9344</t>
  </si>
  <si>
    <t>OB9343</t>
  </si>
  <si>
    <t>OB9298</t>
  </si>
  <si>
    <t>OB9305</t>
  </si>
  <si>
    <t>OB9299</t>
  </si>
  <si>
    <t>OB9369</t>
  </si>
  <si>
    <t>OB9371</t>
  </si>
  <si>
    <t>OB9370</t>
  </si>
  <si>
    <t>OB9425</t>
  </si>
  <si>
    <t>OB9427</t>
  </si>
  <si>
    <t>OB9426</t>
  </si>
  <si>
    <t>OB9912</t>
  </si>
  <si>
    <t>OB9995</t>
  </si>
  <si>
    <t>OB9038</t>
  </si>
  <si>
    <t>OB9021</t>
  </si>
  <si>
    <t>OB9274</t>
  </si>
  <si>
    <t>OB9276</t>
  </si>
  <si>
    <t>OB9275</t>
  </si>
  <si>
    <t>OB9250</t>
  </si>
  <si>
    <t>OB9252</t>
  </si>
  <si>
    <t>OB9251</t>
  </si>
  <si>
    <t>OB9384</t>
  </si>
  <si>
    <t>OB9386</t>
  </si>
  <si>
    <t>OB9385</t>
  </si>
  <si>
    <t>OB9911</t>
  </si>
  <si>
    <t>OB9994</t>
  </si>
  <si>
    <t>OB9037</t>
  </si>
  <si>
    <t>OB9020</t>
  </si>
  <si>
    <t>OB9919</t>
  </si>
  <si>
    <t>OB9011</t>
  </si>
  <si>
    <t>OB9045</t>
  </si>
  <si>
    <t>OB9028</t>
  </si>
  <si>
    <t>OB9306</t>
  </si>
  <si>
    <t>OB9308</t>
  </si>
  <si>
    <t>OB9307</t>
  </si>
  <si>
    <t>OB9407</t>
  </si>
  <si>
    <t>OB000119</t>
  </si>
  <si>
    <t>OB9408</t>
  </si>
  <si>
    <t>OB9396</t>
  </si>
  <si>
    <t>OB000120</t>
  </si>
  <si>
    <t>OB9397</t>
  </si>
  <si>
    <t>OB9292</t>
  </si>
  <si>
    <t>OB9294</t>
  </si>
  <si>
    <t>OB9293</t>
  </si>
  <si>
    <t>OB9327</t>
  </si>
  <si>
    <t>OB9329</t>
  </si>
  <si>
    <t>OB9328</t>
  </si>
  <si>
    <t>OB9922</t>
  </si>
  <si>
    <t>OB9014</t>
  </si>
  <si>
    <t>OB9048</t>
  </si>
  <si>
    <t>OB9031</t>
  </si>
  <si>
    <t>OB9926</t>
  </si>
  <si>
    <t>OB9929</t>
  </si>
  <si>
    <t>OB9392</t>
  </si>
  <si>
    <t>OB000114</t>
  </si>
  <si>
    <t>OB9393</t>
  </si>
  <si>
    <t>OB9394</t>
  </si>
  <si>
    <t>OB000115</t>
  </si>
  <si>
    <t>OB9395</t>
  </si>
  <si>
    <t>OB9324</t>
  </si>
  <si>
    <t>OB9326</t>
  </si>
  <si>
    <t>OB9325</t>
  </si>
  <si>
    <t>OB9917</t>
  </si>
  <si>
    <t>OB9009</t>
  </si>
  <si>
    <t>OB9043</t>
  </si>
  <si>
    <t>OB9026</t>
  </si>
  <si>
    <t>OB9339</t>
  </si>
  <si>
    <t>OB9341</t>
  </si>
  <si>
    <t>OB9340</t>
  </si>
  <si>
    <t>OB9805</t>
  </si>
  <si>
    <t>OB9229</t>
  </si>
  <si>
    <t>OB9231</t>
  </si>
  <si>
    <t>OB9230</t>
  </si>
  <si>
    <t>OB9232</t>
  </si>
  <si>
    <t>OB9234</t>
  </si>
  <si>
    <t>OB9233</t>
  </si>
  <si>
    <t>OB9244</t>
  </si>
  <si>
    <t>OB9246</t>
  </si>
  <si>
    <t>OB9245</t>
  </si>
  <si>
    <t>OB9253</t>
  </si>
  <si>
    <t>OB9255</t>
  </si>
  <si>
    <t>OB9254</t>
  </si>
  <si>
    <t>OB9416</t>
  </si>
  <si>
    <t>OB9418</t>
  </si>
  <si>
    <t>OB9417</t>
  </si>
  <si>
    <t>OB9286</t>
  </si>
  <si>
    <t>OB9288</t>
  </si>
  <si>
    <t>OB9287</t>
  </si>
  <si>
    <t>OB9808</t>
  </si>
  <si>
    <t>OB9235</t>
  </si>
  <si>
    <t>OB9237</t>
  </si>
  <si>
    <t>OB9236</t>
  </si>
  <si>
    <t>OB9411</t>
  </si>
  <si>
    <t>OB000121</t>
  </si>
  <si>
    <t>OB9412</t>
  </si>
  <si>
    <t>OB9806</t>
  </si>
  <si>
    <t>OB9223</t>
  </si>
  <si>
    <t>OB9225</t>
  </si>
  <si>
    <t>OB9224</t>
  </si>
  <si>
    <t>OB9916</t>
  </si>
  <si>
    <t>OB9999</t>
  </si>
  <si>
    <t>OB9042</t>
  </si>
  <si>
    <t>OB9025</t>
  </si>
  <si>
    <t>OB9910</t>
  </si>
  <si>
    <t>OB9993</t>
  </si>
  <si>
    <t>OB9036</t>
  </si>
  <si>
    <t>OB9019</t>
  </si>
  <si>
    <t>OB9923</t>
  </si>
  <si>
    <t>OB9015</t>
  </si>
  <si>
    <t>OB9049</t>
  </si>
  <si>
    <t>OB9032</t>
  </si>
  <si>
    <t>OB9927</t>
  </si>
  <si>
    <t>OB9930</t>
  </si>
  <si>
    <t>OB9381</t>
  </si>
  <si>
    <t>OB9383</t>
  </si>
  <si>
    <t>OB9382</t>
  </si>
  <si>
    <t>St. Simon's Sea Salt Blend</t>
  </si>
  <si>
    <t>OB9390</t>
  </si>
  <si>
    <t>OB000116</t>
  </si>
  <si>
    <t>OB9391</t>
  </si>
  <si>
    <t>OB9241</t>
  </si>
  <si>
    <t>OB9243</t>
  </si>
  <si>
    <t>OB9242</t>
  </si>
  <si>
    <t>OB9924</t>
  </si>
  <si>
    <t>OB9016</t>
  </si>
  <si>
    <t>OB9050</t>
  </si>
  <si>
    <t>OB9033</t>
  </si>
  <si>
    <t>OB9217</t>
  </si>
  <si>
    <t>OB9219</t>
  </si>
  <si>
    <t>OB9218</t>
  </si>
  <si>
    <t>OB9914</t>
  </si>
  <si>
    <t>OB9997</t>
  </si>
  <si>
    <t>OB9040</t>
  </si>
  <si>
    <t>OB9023</t>
  </si>
  <si>
    <t>OB9333</t>
  </si>
  <si>
    <t>OB9335</t>
  </si>
  <si>
    <t>OB9334</t>
  </si>
  <si>
    <t>OB9915</t>
  </si>
  <si>
    <t>OB9998</t>
  </si>
  <si>
    <t>OB9041</t>
  </si>
  <si>
    <t>OB9024</t>
  </si>
  <si>
    <t>OB9271</t>
  </si>
  <si>
    <t>OB9273</t>
  </si>
  <si>
    <t>OB9272</t>
  </si>
  <si>
    <t>OB9409</t>
  </si>
  <si>
    <t>OB000122</t>
  </si>
  <si>
    <t>OB9410</t>
  </si>
  <si>
    <t>OB9336</t>
  </si>
  <si>
    <t>OB9338</t>
  </si>
  <si>
    <t>OB9337</t>
  </si>
  <si>
    <t>OB9908</t>
  </si>
  <si>
    <t>OB9991</t>
  </si>
  <si>
    <t>OB9034</t>
  </si>
  <si>
    <t>OB9017</t>
  </si>
  <si>
    <t>OB9315</t>
  </si>
  <si>
    <t>OB9316</t>
  </si>
  <si>
    <t>OB9348</t>
  </si>
  <si>
    <t>OB9350</t>
  </si>
  <si>
    <t>OB9349</t>
  </si>
  <si>
    <t>OB9372</t>
  </si>
  <si>
    <t>OB9374</t>
  </si>
  <si>
    <t>OB9373</t>
  </si>
  <si>
    <t>OB9921</t>
  </si>
  <si>
    <t>OB9987</t>
  </si>
  <si>
    <t>OB9013</t>
  </si>
  <si>
    <t>OB9047</t>
  </si>
  <si>
    <t>OB9030</t>
  </si>
  <si>
    <t>OB9925</t>
  </si>
  <si>
    <t>OB9928</t>
  </si>
  <si>
    <t>Ultimate Pizza</t>
  </si>
  <si>
    <t>OB9289</t>
  </si>
  <si>
    <t>OB9291</t>
  </si>
  <si>
    <t>OB9290</t>
  </si>
  <si>
    <t>OB9413</t>
  </si>
  <si>
    <t>OB9415</t>
  </si>
  <si>
    <t>OB9414</t>
  </si>
  <si>
    <t>OB9345</t>
  </si>
  <si>
    <t>OB9347</t>
  </si>
  <si>
    <t>OB9346</t>
  </si>
  <si>
    <t>OB9419</t>
  </si>
  <si>
    <t>OB9421</t>
  </si>
  <si>
    <t>OB9420</t>
  </si>
  <si>
    <t>OB9268</t>
  </si>
  <si>
    <t>OB9270</t>
  </si>
  <si>
    <t>OB9269</t>
  </si>
  <si>
    <t>OB9256</t>
  </si>
  <si>
    <t>OB9258</t>
  </si>
  <si>
    <t>OB9257</t>
  </si>
  <si>
    <t>PD-009</t>
  </si>
  <si>
    <t>Natural Maple Dip Mix</t>
  </si>
  <si>
    <t>Natural Maple
Dip Mix</t>
  </si>
  <si>
    <t>Natural Maple Dip Mix Ingredients:
natural evaporated cane juice, brown sugar (cane sugar, molasses) unrefined sugar, dextrose, corn starch, natural flavors, natural butter flavor (maltodextrin, salt, buttermilk solids, natural flavor, expeller pressed non gmo canola oil, extractives of turmeric, paprika) pure maple sugar, caramel color, sea salt
• ALLERGY ALERT: contains dairy •
• Packed in a facility and/or equipment that produces products containing peanuts, tree nuts, soybean, milk, dairy, eggs, fish, shellfish, wheat, sesame •</t>
  </si>
  <si>
    <t>PD-007</t>
  </si>
  <si>
    <t>Pumpkin Pie Dip Mix</t>
  </si>
  <si>
    <t>Pumpkin Pie
Dip Mix</t>
  </si>
  <si>
    <t>Pumpkin Dip Mix Ingredients:
natural unrefined cane sugar, brown sugar (cane sugar, molasses) dextrose, pumpkin powder (pumpkin, altodextrin, corn flour, lecithin) corn starch, cinnamon, ginger, pure vanilla, real salt unrefined mineral sea salt, expeller pressed canola oil, nutmeg, extractives of spice
• ALLERGY ALERT: contains soy •
• Packed in a facility and/or equipment that produces products containing peanuts, tree nuts, soybean, milk, dairy, eggs, fish, shellfish, wheat, sesame •</t>
  </si>
  <si>
    <t>PC-001</t>
  </si>
  <si>
    <t>Rainbow Mix Popcorn Kernels</t>
  </si>
  <si>
    <t>Rainbow Mix
Popcorn Kernels</t>
  </si>
  <si>
    <t>Rainbow Mix Popcorn Ingredients:
red, white, &amp; blue rainbow butterfly popcorn kernels  (NON GMO)
• Packed in a facility and/or equipment that produces products containing peanuts, tree nuts, soybean, milk, dairy, eggs, fish, shellfish, wheat, sesame •</t>
  </si>
  <si>
    <t>PC-003</t>
  </si>
  <si>
    <t>Red Butterfly Popcorn Kernels</t>
  </si>
  <si>
    <t>Red Butterfly
Popcorn Kernels</t>
  </si>
  <si>
    <t>Red Butterfly Popcorn Ingredients:
red butterfly popcorn kernels (NON GMO)
• Packed in a facility and/or equipment that produces products containing peanuts, tree nuts, soybean, milk, dairy, eggs, fish, shellfish, wheat, sesame •</t>
  </si>
  <si>
    <t>PD-008</t>
  </si>
  <si>
    <t>Southwest Dip Mix</t>
  </si>
  <si>
    <t>Southwest
Dip Mix</t>
  </si>
  <si>
    <t>PC-004</t>
  </si>
  <si>
    <t>White Butterfly Popcorn Kernels</t>
  </si>
  <si>
    <t>White Butterfly
Popcorn Kernels</t>
  </si>
  <si>
    <t>White Butterfly Popcorn Ingredients:
white butterfly popcorn kernels (NON GMO)
• Packed in a facility and/or equipment that produces products containing peanuts, tree nuts, soybean, milk, dairy, eggs, fish, shellfish, wheat, sesame •</t>
  </si>
  <si>
    <t>Cayenne Red Pepper</t>
  </si>
  <si>
    <t>Cayenne Red Pepper Ingredients:
cayenne red pepper
• Packed in a facility and/or equipment that produces products containing peanuts, tree nuts, soybean, milk, dairy, eggs, fish, shellfish, wheat, sesame. •</t>
  </si>
  <si>
    <t>CS-021</t>
  </si>
  <si>
    <t>Cut &amp; Sifted Rosemary</t>
  </si>
  <si>
    <t>Cut &amp; Sifted
Rosemary</t>
  </si>
  <si>
    <t>CS-022</t>
  </si>
  <si>
    <t>Oregano</t>
  </si>
  <si>
    <t>CS-024</t>
  </si>
  <si>
    <t>Poppy Seeds</t>
  </si>
  <si>
    <t>CS-025</t>
  </si>
  <si>
    <t>Star Anise</t>
  </si>
  <si>
    <t>Star Anise Ingredients:
star anise</t>
  </si>
  <si>
    <t>CS-027</t>
  </si>
  <si>
    <t>Sweet Paprika</t>
  </si>
  <si>
    <t>CS-029</t>
  </si>
  <si>
    <t>Vanilla Beans</t>
  </si>
  <si>
    <t>CS-031</t>
  </si>
  <si>
    <t>Italian Seasoning</t>
  </si>
  <si>
    <t>CS-001</t>
  </si>
  <si>
    <t>Bay Leaves</t>
  </si>
  <si>
    <t>CS-002</t>
  </si>
  <si>
    <t>Granulated Garlic</t>
  </si>
  <si>
    <t>CS-003</t>
  </si>
  <si>
    <t>Granulated Onion</t>
  </si>
  <si>
    <t>CS-006</t>
  </si>
  <si>
    <t>Chili Powder</t>
  </si>
  <si>
    <t>CS-008</t>
  </si>
  <si>
    <t>Cinnamon Sticks</t>
  </si>
  <si>
    <t>CS-009</t>
  </si>
  <si>
    <t>Ground Coriander</t>
  </si>
  <si>
    <t>CS-010</t>
  </si>
  <si>
    <t>Whole Coriander</t>
  </si>
  <si>
    <t>CS-011</t>
  </si>
  <si>
    <t>Cream of Tartar</t>
  </si>
  <si>
    <t>CS-014</t>
  </si>
  <si>
    <t>Fennel Seeds</t>
  </si>
  <si>
    <t>CS-015</t>
  </si>
  <si>
    <t>Ground Allspice</t>
  </si>
  <si>
    <t>CS-016</t>
  </si>
  <si>
    <t>Ground Cloves</t>
  </si>
  <si>
    <t>CS-018</t>
  </si>
  <si>
    <t>Ground Nutmeg</t>
  </si>
  <si>
    <t>CS-019</t>
  </si>
  <si>
    <t>Herbs de Provence (No Lavender)</t>
  </si>
  <si>
    <t>Herbs de Provence
(No Lavender)</t>
  </si>
  <si>
    <t>SU-004</t>
  </si>
  <si>
    <t>Strawberry Sugar</t>
  </si>
  <si>
    <t>Vanilla Beans Ingredients:
vanilla beans
• Packed in a facility and/or equipment that produces products containing peanuts, tree nuts, soybean, milk, dairy, eggs, fish, shellfish, wheat, sesame. •</t>
  </si>
  <si>
    <t>Herbs de Provence Ingredients:
thyme leaves, basil, ground rosemary, tarragon leaves, savory leaves, marjoram leaves, oregano leaves, ground bay leaves
• Packed in a facility and/or equipment that produces products containing peanuts, tree nuts, soybean, milk, dairy, eggs, fish, shellfish, wheat, sesame. •</t>
  </si>
  <si>
    <t>Sweet Paprika Ingredients:
paprika
• Packed in a facility and/or equipment that produces products containing peanuts, tree nuts, soybean, milk, dairy, eggs, fish, shellfish, wheat, sesame. •</t>
  </si>
  <si>
    <t>Bay Leaves Ingredients:
bay leaves
• Packed in a facility and/or equipment that produces products containing peanuts, tree nuts, soybean, milk, dairy, eggs, fish, shellfish, wheat, sesame. •</t>
  </si>
  <si>
    <t>Granulated Garlic Ingredients:
garlic
• Packed in a facility and/or equipment that produces products containing peanuts, tree nuts, soybean, milk, dairy, eggs, fish, shellfish, wheat, sesame. •</t>
  </si>
  <si>
    <t>Granulated Onion Ingredients:
onion
• Packed in a facility and/or equipment that produces products containing peanuts, tree nuts, soybean, milk, dairy, eggs, fish, shellfish, wheat, sesame. •</t>
  </si>
  <si>
    <t>Cinnamon Sticks Ingredients:
cinnamon sticks
• Packed in a facility and/or equipment that produces products containing peanuts, tree nuts, soybean, milk, dairy, eggs, fish, shellfish, wheat, sesame. •</t>
  </si>
  <si>
    <t>Chili Powder Ingredients:
chili pepper, salt, garlic, cumin, spices
• Packed in a facility and/or equipment that produces products containing peanuts, tree nuts, soybean, milk, dairy, eggs, fish, shellfish, wheat, sesame. •</t>
  </si>
  <si>
    <t>Ground Coriander Ingredients:
coriander
• Packed in a facility and/or equipment that produces products containing peanuts, tree nuts, soybean, milk, dairy, eggs, fish, shellfish, wheat, sesame. •</t>
  </si>
  <si>
    <t>Whole Coriander Ingredients:
coriander
• Packed in a facility and/or equipment that produces products containing peanuts, tree nuts, soybean, milk, dairy, eggs, fish, shellfish, wheat, sesame. •</t>
  </si>
  <si>
    <t>Cream of Tartar Ingredients:
cream of tartar
• Packed in a facility and/or equipment that produces products containing peanuts, tree nuts, soybean, milk, dairy, eggs, fish, shellfish, wheat, sesame. •</t>
  </si>
  <si>
    <t>Fennel Seeds Ingredients:
fennel
• Packed in a facility and/or equipment that produces products containing peanuts, tree nuts, soybean, milk, dairy, eggs, fish, shellfish, wheat, sesame. •</t>
  </si>
  <si>
    <t>Ground Allspice Ingredients:
allspice
• Packed in a facility and/or equipment that produces products containing peanuts, tree nuts, soybean, milk, dairy, eggs, fish, shellfish, wheat, sesame. •</t>
  </si>
  <si>
    <t>Ground Cloves Ingredients:
cloves
• Packed in a facility and/or equipment that produces products containing peanuts, tree nuts, soybean, milk, dairy, eggs, fish, shellfish, wheat, sesame. •</t>
  </si>
  <si>
    <t>Ground Nutmeg Ingredients:
nutmeg
• Packed in a facility and/or equipment that produces products containing peanuts, tree nuts, soybean, milk, dairy, eggs, fish, shellfish, wheat, sesame. •</t>
  </si>
  <si>
    <t>Cut &amp; Sifted Rosemary Ingredients:
rosemary
• Packed in a facility and/or equipment that produces products containing peanuts, tree nuts, soybean, milk, dairy, eggs, fish, shellfish, wheat, sesame. •</t>
  </si>
  <si>
    <t>Oregano Ingredients:
oregano
• Packed in a facility and/or equipment that produces products containing peanuts, tree nuts, soybean, milk, dairy, eggs, fish, shellfish, wheat, sesame. •</t>
  </si>
  <si>
    <t>Poppy Seeds Ingredients:
poppy seeds
• Packed in a facility and/or equipment that produces products containing peanuts, tree nuts, soybean, milk, dairy, eggs, fish, shellfish, wheat, sesame. •</t>
  </si>
  <si>
    <t>Italian Seasoning Ingredients:
majoram, oregano, crushed red pepper flakes
• Packed in a facility and/or equipment that produces products containing peanuts, tree nuts, soybean, milk, dairy, eggs, fish, shellfish, wheat, sesame. •</t>
  </si>
  <si>
    <t>Strawberry Sugar Ingredients:
sugar, strawberry
• Packed in a facility and/or equipment that produces products containing peanuts, tree nuts, soybean, milk, dairy, eggs, fish, shellfish, wheat, sesame.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</si>
</sst>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000"/>
    <numFmt numFmtId="165" formatCode="00000000000"/>
  </numFmts>
  <fonts count="10" x14ac:knownFonts="1">
    <font>
      <sz val="11"/>
      <color theme="1"/>
      <name val="Calibri"/>
      <family val="2"/>
      <scheme val="minor"/>
    </font>
    <font>
      <b/>
      <sz val="11"/>
      <color theme="1"/>
      <name val="Arial"/>
      <family val="2"/>
    </font>
    <font>
      <b/>
      <sz val="12"/>
      <color theme="1"/>
      <name val="Arial"/>
      <family val="2"/>
    </font>
    <font>
      <sz val="12"/>
      <color theme="1"/>
      <name val="Arial"/>
      <family val="2"/>
    </font>
    <font>
      <b/>
      <u/>
      <sz val="16"/>
      <color theme="1"/>
      <name val="Arial"/>
      <family val="2"/>
    </font>
    <font>
      <sz val="11"/>
      <color theme="1"/>
      <name val="Arial"/>
      <family val="2"/>
    </font>
    <font>
      <sz val="8"/>
      <name val="Calibri"/>
      <family val="2"/>
      <scheme val="minor"/>
    </font>
    <font>
      <b/>
      <u/>
      <sz val="12"/>
      <color theme="1"/>
      <name val="Arial"/>
      <family val="2"/>
    </font>
    <font>
      <b/>
      <sz val="12"/>
      <name val="Arial"/>
      <family val="2"/>
    </font>
    <font>
      <sz val="12"/>
      <name val="Arial"/>
      <family val="2"/>
    </font>
  </fonts>
  <fills count="7">
    <fill>
      <patternFill patternType="none"/>
    </fill>
    <fill>
      <patternFill patternType="gray125"/>
    </fill>
    <fill>
      <patternFill patternType="solid">
        <fgColor theme="5" tint="0.39997558519241921"/>
        <bgColor indexed="64"/>
      </patternFill>
    </fill>
    <fill>
      <patternFill patternType="solid">
        <fgColor theme="7" tint="0.79998168889431442"/>
        <bgColor indexed="64"/>
      </patternFill>
    </fill>
    <fill>
      <patternFill patternType="solid">
        <fgColor rgb="FFEEC4C4"/>
        <bgColor indexed="64"/>
      </patternFill>
    </fill>
    <fill>
      <patternFill patternType="solid">
        <fgColor theme="0"/>
        <bgColor indexed="64"/>
      </patternFill>
    </fill>
    <fill>
      <patternFill patternType="solid">
        <fgColor rgb="FFFF9B9D"/>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right style="thin">
        <color auto="1"/>
      </right>
      <top style="thin">
        <color auto="1"/>
      </top>
      <bottom style="thin">
        <color auto="1"/>
      </bottom>
      <diagonal/>
    </border>
  </borders>
  <cellStyleXfs count="1">
    <xf numFmtId="0" fontId="0" fillId="0" borderId="0"/>
  </cellStyleXfs>
  <cellXfs count="44">
    <xf numFmtId="0" fontId="0" fillId="0" borderId="0" xfId="0"/>
    <xf numFmtId="0" fontId="5" fillId="0" borderId="0" xfId="0" applyFont="1" applyAlignment="1">
      <alignment horizontal="center" vertical="center" wrapText="1"/>
    </xf>
    <xf numFmtId="165" fontId="3" fillId="0" borderId="0" xfId="0" applyNumberFormat="1" applyFont="1" applyAlignment="1">
      <alignment horizontal="center" vertical="center" wrapText="1"/>
    </xf>
    <xf numFmtId="0" fontId="1" fillId="0" borderId="0" xfId="0" applyFont="1" applyAlignment="1">
      <alignment horizontal="center" vertical="center"/>
    </xf>
    <xf numFmtId="0" fontId="4" fillId="2" borderId="0" xfId="0" applyFont="1" applyFill="1" applyAlignment="1">
      <alignment horizontal="center" vertical="center" wrapText="1"/>
    </xf>
    <xf numFmtId="164" fontId="4" fillId="2" borderId="0" xfId="0" applyNumberFormat="1" applyFont="1" applyFill="1" applyAlignment="1">
      <alignment horizontal="center" vertical="center" wrapText="1"/>
    </xf>
    <xf numFmtId="0" fontId="1" fillId="0" borderId="0" xfId="0" applyFont="1" applyAlignment="1">
      <alignment horizontal="left" vertical="center" wrapText="1"/>
    </xf>
    <xf numFmtId="0" fontId="2" fillId="0" borderId="0" xfId="0" applyFont="1" applyAlignment="1">
      <alignment wrapText="1"/>
    </xf>
    <xf numFmtId="2" fontId="3" fillId="0" borderId="1" xfId="0" applyNumberFormat="1" applyFont="1" applyBorder="1" applyAlignment="1">
      <alignment horizontal="center" vertical="center" wrapText="1"/>
    </xf>
    <xf numFmtId="0" fontId="2" fillId="0" borderId="1" xfId="0" applyFont="1" applyBorder="1" applyAlignment="1">
      <alignment horizontal="left" vertical="center" wrapText="1"/>
    </xf>
    <xf numFmtId="0" fontId="2" fillId="0" borderId="1" xfId="0" applyFont="1" applyBorder="1" applyAlignment="1">
      <alignment horizontal="center" vertical="center" wrapText="1"/>
    </xf>
    <xf numFmtId="0" fontId="3" fillId="0" borderId="1" xfId="0" applyFont="1" applyBorder="1" applyAlignment="1">
      <alignment horizontal="center" vertical="center" wrapText="1"/>
    </xf>
    <xf numFmtId="165" fontId="3" fillId="0" borderId="1" xfId="0" applyNumberFormat="1" applyFont="1" applyBorder="1" applyAlignment="1">
      <alignment horizontal="center" vertical="center" wrapText="1"/>
    </xf>
    <xf numFmtId="165" fontId="3" fillId="0" borderId="1" xfId="0" applyNumberFormat="1" applyFont="1" applyBorder="1" applyAlignment="1">
      <alignment horizontal="left" vertical="center" wrapText="1"/>
    </xf>
    <xf numFmtId="1" fontId="7" fillId="2" borderId="3" xfId="0" applyNumberFormat="1" applyFont="1" applyFill="1" applyBorder="1" applyAlignment="1">
      <alignment horizontal="center" vertical="center" wrapText="1"/>
    </xf>
    <xf numFmtId="1" fontId="3" fillId="0" borderId="1" xfId="0" applyNumberFormat="1" applyFont="1" applyBorder="1" applyAlignment="1">
      <alignment horizontal="center" vertical="center" wrapText="1"/>
    </xf>
    <xf numFmtId="0" fontId="7" fillId="0" borderId="1" xfId="0" applyFont="1" applyBorder="1" applyAlignment="1">
      <alignment horizontal="center" vertical="center" wrapText="1"/>
    </xf>
    <xf numFmtId="0" fontId="7" fillId="2" borderId="2" xfId="0" applyFont="1" applyFill="1" applyBorder="1" applyAlignment="1">
      <alignment horizontal="center" vertical="center" wrapText="1"/>
    </xf>
    <xf numFmtId="2" fontId="7" fillId="2" borderId="2" xfId="0" applyNumberFormat="1" applyFont="1" applyFill="1" applyBorder="1" applyAlignment="1">
      <alignment horizontal="center" vertical="center" wrapText="1"/>
    </xf>
    <xf numFmtId="164" fontId="7" fillId="2" borderId="2" xfId="0" applyNumberFormat="1" applyFont="1" applyFill="1" applyBorder="1" applyAlignment="1">
      <alignment horizontal="center" vertical="center" wrapText="1"/>
    </xf>
    <xf numFmtId="0" fontId="2" fillId="0" borderId="1" xfId="0" applyFont="1" applyBorder="1" applyAlignment="1">
      <alignment horizontal="center" vertical="center"/>
    </xf>
    <xf numFmtId="0" fontId="3" fillId="0" borderId="1" xfId="0" applyFont="1" applyBorder="1" applyAlignment="1">
      <alignment horizontal="left" vertical="center" wrapText="1"/>
    </xf>
    <xf numFmtId="0" fontId="2" fillId="0" borderId="0" xfId="0" applyFont="1" applyAlignment="1">
      <alignment horizontal="center" vertical="center" wrapText="1"/>
    </xf>
    <xf numFmtId="0" fontId="2" fillId="0" borderId="0" xfId="0" applyFont="1" applyAlignment="1">
      <alignment horizontal="center" wrapText="1"/>
    </xf>
    <xf numFmtId="2" fontId="2" fillId="0" borderId="1" xfId="0" applyNumberFormat="1" applyFont="1" applyBorder="1" applyAlignment="1">
      <alignment horizontal="center" vertical="center" wrapText="1"/>
    </xf>
    <xf numFmtId="0" fontId="8" fillId="0" borderId="1" xfId="0" applyFont="1" applyBorder="1" applyAlignment="1">
      <alignment horizontal="center" vertical="center" wrapText="1"/>
    </xf>
    <xf numFmtId="0" fontId="9" fillId="0" borderId="1" xfId="0" applyFont="1" applyBorder="1" applyAlignment="1">
      <alignment horizontal="center" vertical="center" wrapText="1"/>
    </xf>
    <xf numFmtId="2" fontId="9" fillId="0" borderId="1" xfId="0" applyNumberFormat="1" applyFont="1" applyBorder="1" applyAlignment="1">
      <alignment horizontal="center" vertical="center" wrapText="1"/>
    </xf>
    <xf numFmtId="0" fontId="2" fillId="3" borderId="0" xfId="0" applyFont="1" applyFill="1" applyAlignment="1">
      <alignment horizontal="left" wrapText="1"/>
    </xf>
    <xf numFmtId="0" fontId="2" fillId="3" borderId="0" xfId="0" applyFont="1" applyFill="1" applyAlignment="1">
      <alignment wrapText="1"/>
    </xf>
    <xf numFmtId="0" fontId="7" fillId="2" borderId="3" xfId="0" applyFont="1" applyFill="1" applyBorder="1" applyAlignment="1">
      <alignment horizontal="center" vertical="center" wrapText="1"/>
    </xf>
    <xf numFmtId="0" fontId="3" fillId="0" borderId="0" xfId="0" applyFont="1"/>
    <xf numFmtId="0" fontId="3" fillId="0" borderId="0" xfId="0" applyFont="1" applyAlignment="1">
      <alignment horizontal="center" vertical="center" wrapText="1"/>
    </xf>
    <xf numFmtId="0" fontId="2" fillId="6" borderId="0" xfId="0" applyFont="1" applyFill="1" applyAlignment="1">
      <alignment wrapText="1"/>
    </xf>
    <xf numFmtId="0" fontId="2" fillId="6" borderId="0" xfId="0" applyFont="1" applyFill="1" applyAlignment="1">
      <alignment horizontal="center" vertical="center" wrapText="1"/>
    </xf>
    <xf numFmtId="0" fontId="5" fillId="6" borderId="0" xfId="0" applyFont="1" applyFill="1" applyAlignment="1">
      <alignment horizontal="center" vertical="center" wrapText="1"/>
    </xf>
    <xf numFmtId="0" fontId="0" fillId="6" borderId="0" xfId="0" applyFill="1"/>
    <xf numFmtId="165" fontId="3" fillId="6" borderId="0" xfId="0" applyNumberFormat="1" applyFont="1" applyFill="1" applyAlignment="1">
      <alignment horizontal="center" vertical="center" wrapText="1"/>
    </xf>
    <xf numFmtId="0" fontId="2" fillId="4" borderId="1" xfId="0" applyFont="1" applyFill="1" applyBorder="1" applyAlignment="1">
      <alignment horizontal="center" vertical="center" wrapText="1"/>
    </xf>
    <xf numFmtId="0" fontId="8" fillId="4" borderId="1"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2" fillId="5" borderId="1" xfId="0" applyFont="1" applyFill="1" applyBorder="1" applyAlignment="1">
      <alignment horizontal="center" vertical="center" wrapText="1"/>
    </xf>
    <xf numFmtId="0" fontId="3" fillId="0" borderId="0" xfId="0" applyFont="1" applyAlignment="1">
      <alignment horizontal="left"/>
    </xf>
    <xf numFmtId="0" fontId="3" fillId="0" borderId="4" xfId="0" applyFont="1" applyBorder="1" applyAlignment="1">
      <alignment horizontal="center" vertical="center" wrapText="1"/>
    </xf>
  </cellXfs>
  <cellStyles count="1">
    <cellStyle name="Normal" xfId="0" builtinId="0"/>
  </cellStyles>
  <dxfs count="62">
    <dxf>
      <border>
        <left style="thin">
          <color rgb="FF9C0006"/>
        </left>
        <right style="thin">
          <color rgb="FF9C0006"/>
        </right>
        <top style="thin">
          <color rgb="FF9C0006"/>
        </top>
        <bottom style="thin">
          <color rgb="FF9C0006"/>
        </bottom>
      </border>
    </dxf>
    <dxf>
      <font>
        <b/>
        <i/>
        <strike/>
        <u val="double"/>
        <color rgb="FFFF0000"/>
      </font>
      <fill>
        <patternFill>
          <bgColor rgb="FF000000"/>
        </patternFill>
      </fill>
      <border>
        <left style="thin">
          <color rgb="FFFF0000"/>
        </left>
        <right style="thin">
          <color rgb="FFFF0000"/>
        </right>
        <top style="thin">
          <color rgb="FFFF0000"/>
        </top>
        <bottom style="thin">
          <color rgb="FFFF0000"/>
        </bottom>
        <vertical/>
        <horizontal/>
      </border>
    </dxf>
    <dxf>
      <font>
        <b/>
        <i val="0"/>
        <strike/>
        <u/>
        <color rgb="FFFF0000"/>
      </font>
      <fill>
        <patternFill>
          <bgColor theme="1" tint="4.9989318521683403E-2"/>
        </patternFill>
      </fill>
      <border>
        <left style="thin">
          <color auto="1"/>
        </left>
        <right style="thin">
          <color auto="1"/>
        </right>
        <top style="thin">
          <color auto="1"/>
        </top>
        <bottom style="thin">
          <color auto="1"/>
        </bottom>
        <vertical/>
        <horizontal/>
      </border>
    </dxf>
    <dxf>
      <border>
        <left style="thin">
          <color rgb="FF9C0006"/>
        </left>
        <right style="thin">
          <color rgb="FF9C0006"/>
        </right>
        <top style="thin">
          <color rgb="FF9C0006"/>
        </top>
        <bottom style="thin">
          <color rgb="FF9C0006"/>
        </bottom>
      </border>
    </dxf>
    <dxf>
      <font>
        <b/>
        <i/>
        <strike/>
        <u val="double"/>
        <color rgb="FFFF0000"/>
      </font>
      <fill>
        <patternFill>
          <bgColor rgb="FF000000"/>
        </patternFill>
      </fill>
      <border>
        <left style="thin">
          <color rgb="FFFF0000"/>
        </left>
        <right style="thin">
          <color rgb="FFFF0000"/>
        </right>
        <top style="thin">
          <color rgb="FFFF0000"/>
        </top>
        <bottom style="thin">
          <color rgb="FFFF0000"/>
        </bottom>
        <vertical/>
        <horizontal/>
      </border>
    </dxf>
    <dxf>
      <font>
        <b/>
        <i val="0"/>
        <strike/>
        <u/>
        <color rgb="FFFF0000"/>
      </font>
      <fill>
        <patternFill>
          <bgColor theme="1" tint="4.9989318521683403E-2"/>
        </patternFill>
      </fill>
      <border>
        <left style="thin">
          <color auto="1"/>
        </left>
        <right style="thin">
          <color auto="1"/>
        </right>
        <top style="thin">
          <color auto="1"/>
        </top>
        <bottom style="thin">
          <color auto="1"/>
        </bottom>
        <vertical/>
        <horizontal/>
      </border>
    </dxf>
    <dxf>
      <font>
        <b/>
        <i val="0"/>
        <strike/>
        <u/>
        <color rgb="FFFF0000"/>
      </font>
      <fill>
        <patternFill>
          <bgColor theme="1" tint="4.9989318521683403E-2"/>
        </patternFill>
      </fill>
      <border>
        <left style="thin">
          <color auto="1"/>
        </left>
        <right style="thin">
          <color auto="1"/>
        </right>
        <top style="thin">
          <color auto="1"/>
        </top>
        <bottom style="thin">
          <color auto="1"/>
        </bottom>
        <vertical/>
        <horizontal/>
      </border>
    </dxf>
    <dxf>
      <border>
        <left style="thin">
          <color rgb="FF9C0006"/>
        </left>
        <right style="thin">
          <color rgb="FF9C0006"/>
        </right>
        <top style="thin">
          <color rgb="FF9C0006"/>
        </top>
        <bottom style="thin">
          <color rgb="FF9C0006"/>
        </bottom>
      </border>
    </dxf>
    <dxf>
      <font>
        <b/>
        <i/>
        <strike/>
        <u val="double"/>
        <color rgb="FFFF0000"/>
      </font>
      <fill>
        <patternFill>
          <bgColor rgb="FF000000"/>
        </patternFill>
      </fill>
      <border>
        <left style="thin">
          <color rgb="FFFF0000"/>
        </left>
        <right style="thin">
          <color rgb="FFFF0000"/>
        </right>
        <top style="thin">
          <color rgb="FFFF0000"/>
        </top>
        <bottom style="thin">
          <color rgb="FFFF0000"/>
        </bottom>
        <vertical/>
        <horizontal/>
      </border>
    </dxf>
    <dxf>
      <font>
        <b/>
        <i val="0"/>
        <strike/>
        <u/>
        <color rgb="FFFF0000"/>
      </font>
      <fill>
        <patternFill>
          <bgColor theme="1" tint="4.9989318521683403E-2"/>
        </patternFill>
      </fill>
      <border>
        <left style="thin">
          <color auto="1"/>
        </left>
        <right style="thin">
          <color auto="1"/>
        </right>
        <top style="thin">
          <color auto="1"/>
        </top>
        <bottom style="thin">
          <color auto="1"/>
        </bottom>
        <vertical/>
        <horizontal/>
      </border>
    </dxf>
    <dxf>
      <font>
        <color rgb="FF006100"/>
      </font>
      <fill>
        <patternFill>
          <bgColor rgb="FFC6EFCE"/>
        </patternFill>
      </fill>
    </dxf>
    <dxf>
      <font>
        <color rgb="FF9C0006"/>
      </font>
      <fill>
        <patternFill>
          <bgColor rgb="FFFFC7CE"/>
        </patternFill>
      </fill>
    </dxf>
    <dxf>
      <fill>
        <patternFill>
          <bgColor rgb="FFFFC7CE"/>
        </patternFill>
      </fill>
    </dxf>
    <dxf>
      <fill>
        <patternFill>
          <bgColor theme="9" tint="0.39994506668294322"/>
        </patternFill>
      </fill>
    </dxf>
    <dxf>
      <fill>
        <patternFill>
          <bgColor theme="9" tint="0.39994506668294322"/>
        </patternFill>
      </fill>
    </dxf>
    <dxf>
      <border>
        <left style="thin">
          <color rgb="FF9C0006"/>
        </left>
        <right style="thin">
          <color rgb="FF9C0006"/>
        </right>
        <top style="thin">
          <color rgb="FF9C0006"/>
        </top>
        <bottom style="thin">
          <color rgb="FF9C0006"/>
        </bottom>
      </border>
    </dxf>
    <dxf>
      <font>
        <b/>
        <i/>
        <strike/>
        <u val="double"/>
        <color rgb="FFFF0000"/>
      </font>
      <fill>
        <patternFill>
          <bgColor rgb="FF000000"/>
        </patternFill>
      </fill>
      <border>
        <left style="thin">
          <color rgb="FFFF0000"/>
        </left>
        <right style="thin">
          <color rgb="FFFF0000"/>
        </right>
        <top style="thin">
          <color rgb="FFFF0000"/>
        </top>
        <bottom style="thin">
          <color rgb="FFFF0000"/>
        </bottom>
        <vertical/>
        <horizontal/>
      </border>
    </dxf>
    <dxf>
      <font>
        <b/>
        <i val="0"/>
        <strike/>
        <u/>
        <color rgb="FFFF0000"/>
      </font>
      <fill>
        <patternFill>
          <bgColor theme="1" tint="4.9989318521683403E-2"/>
        </patternFill>
      </fill>
      <border>
        <left style="thin">
          <color auto="1"/>
        </left>
        <right style="thin">
          <color auto="1"/>
        </right>
        <top style="thin">
          <color auto="1"/>
        </top>
        <bottom style="thin">
          <color auto="1"/>
        </bottom>
        <vertical/>
        <horizontal/>
      </border>
    </dxf>
    <dxf>
      <font>
        <b/>
        <i val="0"/>
        <strike/>
        <u/>
        <color rgb="FFFF0000"/>
      </font>
      <fill>
        <patternFill>
          <bgColor theme="1" tint="4.9989318521683403E-2"/>
        </patternFill>
      </fill>
      <border>
        <left style="thin">
          <color auto="1"/>
        </left>
        <right style="thin">
          <color auto="1"/>
        </right>
        <top style="thin">
          <color auto="1"/>
        </top>
        <bottom style="thin">
          <color auto="1"/>
        </bottom>
        <vertical/>
        <horizontal/>
      </border>
    </dxf>
    <dxf>
      <border>
        <left style="thin">
          <color rgb="FF9C0006"/>
        </left>
        <right style="thin">
          <color rgb="FF9C0006"/>
        </right>
        <top style="thin">
          <color rgb="FF9C0006"/>
        </top>
        <bottom style="thin">
          <color rgb="FF9C0006"/>
        </bottom>
      </border>
    </dxf>
    <dxf>
      <font>
        <b/>
        <i/>
        <strike/>
        <u val="double"/>
        <color rgb="FFFF0000"/>
      </font>
      <fill>
        <patternFill>
          <bgColor rgb="FF000000"/>
        </patternFill>
      </fill>
      <border>
        <left style="thin">
          <color rgb="FFFF0000"/>
        </left>
        <right style="thin">
          <color rgb="FFFF0000"/>
        </right>
        <top style="thin">
          <color rgb="FFFF0000"/>
        </top>
        <bottom style="thin">
          <color rgb="FFFF0000"/>
        </bottom>
        <vertical/>
        <horizontal/>
      </border>
    </dxf>
    <dxf>
      <font>
        <b/>
        <i val="0"/>
        <strike/>
        <u/>
        <color rgb="FFFF0000"/>
      </font>
      <fill>
        <patternFill>
          <bgColor theme="1" tint="4.9989318521683403E-2"/>
        </patternFill>
      </fill>
      <border>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theme="1"/>
        <name val="Arial"/>
        <family val="2"/>
        <scheme val="none"/>
      </font>
      <numFmt numFmtId="0" formatCode="General"/>
      <alignment horizontal="center" vertical="center" textRotation="0" wrapText="1" indent="0" justifyLastLine="0" shrinkToFit="0" readingOrder="0"/>
      <border outline="0">
        <left style="thin">
          <color auto="1"/>
        </left>
      </border>
    </dxf>
    <dxf>
      <font>
        <b val="0"/>
        <i val="0"/>
        <strike val="0"/>
        <condense val="0"/>
        <extend val="0"/>
        <outline val="0"/>
        <shadow val="0"/>
        <u val="none"/>
        <vertAlign val="baseline"/>
        <sz val="12"/>
        <color theme="1"/>
        <name val="Arial"/>
        <family val="2"/>
        <scheme val="none"/>
      </font>
      <numFmt numFmtId="165" formatCode="00000000000"/>
      <alignment horizontal="left"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1" formatCode="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theme="1"/>
        <name val="Arial"/>
        <family val="2"/>
        <scheme val="none"/>
      </font>
      <numFmt numFmtId="1" formatCode="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theme="1"/>
        <name val="Arial"/>
        <family val="2"/>
        <scheme val="none"/>
      </font>
      <numFmt numFmtId="1" formatCode="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theme="1"/>
        <name val="Arial"/>
        <family val="2"/>
        <scheme val="none"/>
      </font>
      <numFmt numFmtId="1" formatCode="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1" formatCode="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0" formatCode="General"/>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i val="0"/>
        <strike val="0"/>
        <condense val="0"/>
        <extend val="0"/>
        <outline val="0"/>
        <shadow val="0"/>
        <u val="none"/>
        <vertAlign val="baseline"/>
        <sz val="12"/>
        <color theme="1"/>
        <name val="Arial"/>
        <family val="2"/>
        <scheme val="none"/>
      </font>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i val="0"/>
        <strike val="0"/>
        <condense val="0"/>
        <extend val="0"/>
        <outline val="0"/>
        <shadow val="0"/>
        <u val="none"/>
        <vertAlign val="baseline"/>
        <sz val="12"/>
        <color theme="1"/>
        <name val="Arial"/>
        <family val="2"/>
        <scheme val="none"/>
      </font>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i val="0"/>
        <strike val="0"/>
        <condense val="0"/>
        <extend val="0"/>
        <outline val="0"/>
        <shadow val="0"/>
        <u val="none"/>
        <vertAlign val="baseline"/>
        <sz val="12"/>
        <color theme="1"/>
        <name val="Arial"/>
        <family val="2"/>
        <scheme val="none"/>
      </font>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164" formatCode="0000000000"/>
      <alignment horizontal="center" vertical="center" textRotation="0" wrapText="1" indent="0" justifyLastLine="0" shrinkToFit="0" readingOrder="0"/>
    </dxf>
    <dxf>
      <font>
        <b/>
        <i val="0"/>
        <strike val="0"/>
        <condense val="0"/>
        <extend val="0"/>
        <outline val="0"/>
        <shadow val="0"/>
        <u/>
        <vertAlign val="baseline"/>
        <sz val="12"/>
        <color theme="1"/>
        <name val="Arial"/>
        <family val="2"/>
        <scheme val="none"/>
      </font>
      <numFmt numFmtId="164" formatCode="0000000000"/>
      <fill>
        <patternFill patternType="solid">
          <fgColor indexed="64"/>
          <bgColor theme="5" tint="0.39997558519241921"/>
        </patternFill>
      </fill>
      <alignment horizontal="center" vertical="center" textRotation="0" wrapText="1" indent="0" justifyLastLine="0" shrinkToFit="0" readingOrder="0"/>
      <border diagonalUp="0" diagonalDown="0" outline="0">
        <left style="thin">
          <color auto="1"/>
        </left>
        <right style="thin">
          <color auto="1"/>
        </right>
        <top/>
        <bottom/>
      </border>
    </dxf>
  </dxfs>
  <tableStyles count="0" defaultTableStyle="TableStyleMedium2" defaultPivotStyle="PivotStyleLight16"/>
  <colors>
    <mruColors>
      <color rgb="FFEEC4C4"/>
      <color rgb="FFFF9B9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1.xml"/></Relationships>
</file>

<file path=xl/persons/person.xml><?xml version="1.0" encoding="utf-8"?>
<personList xmlns="http://schemas.microsoft.com/office/spreadsheetml/2018/threadedcomments" xmlns:x="http://schemas.openxmlformats.org/spreadsheetml/2006/mai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4EB5F79-DCAB-4AF9-8C9F-068A8B5CE2A7}" name="Table9" displayName="Table9" ref="A1:AL629" totalsRowShown="0" headerRowDxfId="61" dataDxfId="60">
  <autoFilter ref="A1:AL629" xr:uid="{04EB5F79-DCAB-4AF9-8C9F-068A8B5CE2A7}"/>
  <sortState xmlns:xlrd2="http://schemas.microsoft.com/office/spreadsheetml/2017/richdata2" ref="A2:AL629">
    <sortCondition ref="B1:B629"/>
  </sortState>
  <tableColumns count="38">
    <tableColumn id="1" xr3:uid="{EA6BFF53-459C-4C8C-AF26-B6AD20617AD0}" name="SKU" dataDxfId="59"/>
    <tableColumn id="2" xr3:uid="{F8CB9197-5A3A-43E7-88BD-8A0B3713D11E}" name="Spice Name" dataDxfId="58"/>
    <tableColumn id="3" xr3:uid="{A97B3E5A-9015-423D-AD86-BA58DC374853}" name="Spice Name _x000a_Front Display" dataDxfId="57"/>
    <tableColumn id="4" xr3:uid="{35F9A730-229E-4F31-B3C5-A8C1698F769B}" name="Ingredients" dataDxfId="56"/>
    <tableColumn id="5" xr3:uid="{A919D9C6-44B8-4533-BB31-A647F99B8188}" name="2oz/Cruet/_x000a_Infuser/Mixer_x000a_Net Wt (oz)" dataDxfId="55">
      <calculatedColumnFormula>IF(F2 = "NULL", "NULL", F2/28.35)</calculatedColumnFormula>
    </tableColumn>
    <tableColumn id="6" xr3:uid="{CE0AA7C2-F739-46FE-8033-CC0710A464CD}" name="2oz/Cruet/_x000a_Infuser/Mixer_x000a_Net Wt (grams)" dataDxfId="54"/>
    <tableColumn id="7" xr3:uid="{FDF94DFF-E769-4966-A5A7-44079CB7B992}" name="4oz _x000a_Net Wt (oz)" dataDxfId="53">
      <calculatedColumnFormula>IF(H2 = "NULL", "NULL", H2/28.35)</calculatedColumnFormula>
    </tableColumn>
    <tableColumn id="8" xr3:uid="{6CDFCDB5-ADE1-4B19-BAE9-989160D630EC}" name="4oz _x000a_Net Wt (grams)" dataDxfId="52"/>
    <tableColumn id="9" xr3:uid="{B258590B-66D9-4850-9B07-D86594BBA154}" name="5oz _x000a_Net Wt (oz)" dataDxfId="51">
      <calculatedColumnFormula>IF(G2 = "NULL", "NULL", G2*1.25)</calculatedColumnFormula>
    </tableColumn>
    <tableColumn id="10" xr3:uid="{D23022E3-CF3A-41C0-9780-16287B8D1EC3}" name="5oz _x000a_Net Wt (grams)" dataDxfId="50">
      <calculatedColumnFormula>IF(G2 = "NULL", "NULL", H2*1.25)</calculatedColumnFormula>
    </tableColumn>
    <tableColumn id="11" xr3:uid="{A9EAA3BC-A311-4D2D-A61D-02A08FCBD54C}" name="8oz _x000a_Net Wt (oz)" dataDxfId="49">
      <calculatedColumnFormula>IF(G2 = "NULL", "NULL", G2*2)</calculatedColumnFormula>
    </tableColumn>
    <tableColumn id="12" xr3:uid="{AA71245F-DC1D-42DD-843B-0FF34B1B5EDF}" name="8oz _x000a_Net Wt (grams)" dataDxfId="48">
      <calculatedColumnFormula>IF(G2 = "NULL", "NULL", H2*2)</calculatedColumnFormula>
    </tableColumn>
    <tableColumn id="25" xr3:uid="{4177C2AB-1A4D-4AC1-A43F-F246822DB1A3}" name="Back Display" dataDxfId="47">
      <calculatedColumnFormula>CONCATENATE(D2, CHAR(10), " - NET WT. ", TEXT(E2, "0.00"), " oz (", F2, " grams)")</calculatedColumnFormula>
    </tableColumn>
    <tableColumn id="24" xr3:uid="{A166C1DF-BEDB-4E93-B2BD-118B24783EFA}" name="4oz _x000a_Barcodes" dataDxfId="46"/>
    <tableColumn id="20" xr3:uid="{102821F9-FDAE-4B5D-8F86-F15C2FDF2AEE}" name="5oz _x000a_Barcodes" dataDxfId="45"/>
    <tableColumn id="19" xr3:uid="{9C5EB108-7A3D-4B61-B8C9-F4FA32CD9C97}" name="8oz _x000a_Barcodes" dataDxfId="44"/>
    <tableColumn id="18" xr3:uid="{F5EB96F1-9FBD-4C93-AED9-9954F7F84A31}" name="Cruet _x000a_Barcodes" dataDxfId="43"/>
    <tableColumn id="17" xr3:uid="{6C895E7E-C654-4D54-9438-83ADC7AAF04A}" name="Mixer _x000a_Barcodes" dataDxfId="42"/>
    <tableColumn id="16" xr3:uid="{672C0A00-BD22-4042-9364-B4D96DFBD4A3}" name="16oz _x000a_Barcodes" dataDxfId="41"/>
    <tableColumn id="15" xr3:uid="{F93C1385-01F8-4DD4-8869-20B68AE4CEE6}" name="1oz _x000a_Barcodes" dataDxfId="40"/>
    <tableColumn id="14" xr3:uid="{33E83648-518C-4AF2-8E1F-A58325627BFB}" name="2022" dataDxfId="39"/>
    <tableColumn id="13" xr3:uid="{907727FB-1526-4717-BC8D-B6FBA531139B}" name="Vendor" dataDxfId="38"/>
    <tableColumn id="26" xr3:uid="{029B877A-2CC0-4D5C-8302-F320A205EABA}" name="1oz Net Wt (oz)" dataDxfId="37">
      <calculatedColumnFormula>IF(G2 = "NULL", "NULL", G2/4)</calculatedColumnFormula>
    </tableColumn>
    <tableColumn id="28" xr3:uid="{8A8909AB-9AD7-4752-8C62-853B8A758FA2}" name="1oz_x000a_Net Wt (grams)" dataDxfId="36">
      <calculatedColumnFormula>IF(W2 = "NULL", "NULL", W2*28.35)</calculatedColumnFormula>
    </tableColumn>
    <tableColumn id="23" xr3:uid="{DC46C6EA-D6E5-4366-B83F-87F46DA90B03}" name="16oz Net Wt (oz)" dataDxfId="35">
      <calculatedColumnFormula>IF(G2 = "NULL", "NULL", G2*4)</calculatedColumnFormula>
    </tableColumn>
    <tableColumn id="22" xr3:uid="{3D970AAB-8B27-4682-BF26-3B205E92F1D5}" name="16oz Net Wt (grams)" dataDxfId="34">
      <calculatedColumnFormula>IF(G2 = "NULL", "NULL", H2*4)</calculatedColumnFormula>
    </tableColumn>
    <tableColumn id="31" xr3:uid="{30CAA318-D204-4D6F-ADDB-C94FE77CA428}" name="2oz _x000a_Barcodes" dataDxfId="33"/>
    <tableColumn id="29" xr3:uid="{625B9310-F7C4-4BE9-8A93-3822D7418AC9}" name="3oz _x000a_Net Wt (oz)" dataDxfId="32">
      <calculatedColumnFormula>IF(OR(E2 = "NULL", G2 = "NULL"), "NULL", (E2+G2)/2)</calculatedColumnFormula>
    </tableColumn>
    <tableColumn id="30" xr3:uid="{311363F9-4F3D-494D-87F1-38E4650F233E}" name="3oz _x000a_Net Wt (grams)" dataDxfId="31">
      <calculatedColumnFormula>IF(OR(F2 = "NULL", H2 = "NULL"), "NULL", (F2+H2)/2)</calculatedColumnFormula>
    </tableColumn>
    <tableColumn id="27" xr3:uid="{11E6AB60-C333-42FB-9A4B-A1F1DD95C8FF}" name="3oz _x000a_Barcodes" dataDxfId="30"/>
    <tableColumn id="33" xr3:uid="{07B08CBE-B346-4602-97CD-DDA06D43C168}" name="10oz _x000a_Net Wt (oz)" dataDxfId="29">
      <calculatedColumnFormula>IF(H2 = "NULL", "NULL", AF2/28.35)</calculatedColumnFormula>
    </tableColumn>
    <tableColumn id="35" xr3:uid="{BD24A5BE-E3CF-4156-AFB3-DFED2D974A66}" name="10oz _x000a_Net Wt (grams)" dataDxfId="28">
      <calculatedColumnFormula>IF(H2 = "NULL", "NULL", J2*2)</calculatedColumnFormula>
    </tableColumn>
    <tableColumn id="34" xr3:uid="{FA6732F9-7ED0-4626-8CB6-11193CF63064}" name="10oz _x000a_Barcodes" dataDxfId="27"/>
    <tableColumn id="36" xr3:uid="{B81556F5-0D78-42B6-BC95-1578C37AA9C4}" name="6oz _x000a_Net Wt (oz)" dataDxfId="26">
      <calculatedColumnFormula>IF(AB2 = "NULL", "NULL", AB2*2)</calculatedColumnFormula>
    </tableColumn>
    <tableColumn id="37" xr3:uid="{A661B34A-E72C-43A5-A301-AC53F90E7B14}" name="6oz _x000a_Net Wt (grams)" dataDxfId="25">
      <calculatedColumnFormula>IF(AC2 = "NULL", "NULL", AC2*2)</calculatedColumnFormula>
    </tableColumn>
    <tableColumn id="38" xr3:uid="{2F321091-6F0F-4497-9AB0-8199A245BF63}" name="6oz _x000a_Barcodes" dataDxfId="24"/>
    <tableColumn id="21" xr3:uid="{862ED8C8-BF05-4CA9-AEFF-E4D1E98D8682}" name="NOTES" dataDxfId="23"/>
    <tableColumn id="32" xr3:uid="{2518C9B9-601B-4C33-B996-4E93561470DC}" name="Ingredients w/o Disclaimer" dataDxfId="22">
      <calculatedColumnFormula>SUBSTITUTE(D2,CHAR(10)&amp;"• Packed in a facility and/or equipment that produces products containing peanuts, tree nuts, soybean, milk, dairy, eggs, fish, shellfish, wheat, sesame •","")</calculatedColumnFormula>
    </tableColumn>
  </tableColumns>
  <tableStyleInfo name="TableStyleLight1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35383E-B031-4E73-B7B8-DDF317F73324}">
  <dimension ref="A1:AL629"/>
  <sheetViews>
    <sheetView tabSelected="1" zoomScale="55" zoomScaleNormal="55" workbookViewId="0">
      <pane ySplit="1" topLeftCell="A2" activePane="bottomLeft" state="frozen"/>
      <selection pane="bottomLeft" activeCell="A2" sqref="A2"/>
    </sheetView>
  </sheetViews>
  <sheetFormatPr defaultColWidth="56.6640625" defaultRowHeight="15.6" x14ac:dyDescent="0.3"/>
  <cols>
    <col min="1" max="1" width="15.33203125" style="10" bestFit="1" customWidth="1"/>
    <col min="2" max="2" width="29.33203125" style="20" bestFit="1" customWidth="1"/>
    <col min="3" max="3" width="37.33203125" style="10" bestFit="1" customWidth="1"/>
    <col min="4" max="4" width="60.5546875" style="11" customWidth="1"/>
    <col min="5" max="5" width="8.5546875" style="8" customWidth="1"/>
    <col min="6" max="6" width="7.6640625" style="8" bestFit="1" customWidth="1"/>
    <col min="7" max="7" width="7.33203125" style="8" bestFit="1" customWidth="1"/>
    <col min="8" max="8" width="8" style="8" bestFit="1" customWidth="1"/>
    <col min="9" max="9" width="7.33203125" style="8" bestFit="1" customWidth="1"/>
    <col min="10" max="10" width="8" style="8" bestFit="1" customWidth="1"/>
    <col min="11" max="11" width="7.33203125" style="8" bestFit="1" customWidth="1"/>
    <col min="12" max="12" width="8" style="8" bestFit="1" customWidth="1"/>
    <col min="13" max="13" width="165.6640625" style="8" hidden="1" customWidth="1"/>
    <col min="14" max="20" width="18" style="8" bestFit="1" customWidth="1"/>
    <col min="21" max="21" width="11.33203125" style="8" hidden="1" customWidth="1"/>
    <col min="22" max="22" width="24.88671875" style="8" hidden="1" customWidth="1"/>
    <col min="23" max="25" width="7.33203125" style="8" bestFit="1" customWidth="1"/>
    <col min="26" max="26" width="9" style="8" bestFit="1" customWidth="1"/>
    <col min="27" max="27" width="15.33203125" style="8" customWidth="1"/>
    <col min="28" max="28" width="7.33203125" style="8" bestFit="1" customWidth="1"/>
    <col min="29" max="29" width="8" style="8" bestFit="1" customWidth="1"/>
    <col min="30" max="30" width="15" style="8" customWidth="1"/>
    <col min="31" max="31" width="7.33203125" style="8" customWidth="1"/>
    <col min="32" max="32" width="8.109375" style="8" customWidth="1"/>
    <col min="33" max="33" width="14.5546875" style="8" customWidth="1"/>
    <col min="34" max="34" width="8.109375" style="8" customWidth="1"/>
    <col min="35" max="35" width="8.6640625" style="8" customWidth="1"/>
    <col min="36" max="36" width="14.33203125" style="8" customWidth="1"/>
    <col min="37" max="37" width="28.6640625" style="21" customWidth="1"/>
    <col min="38" max="38" width="90.44140625" style="11" hidden="1" customWidth="1"/>
    <col min="39" max="16384" width="56.6640625" style="11"/>
  </cols>
  <sheetData>
    <row r="1" spans="1:38" s="16" customFormat="1" ht="140.4" x14ac:dyDescent="0.3">
      <c r="A1" s="17" t="s">
        <v>0</v>
      </c>
      <c r="B1" s="17" t="s">
        <v>1</v>
      </c>
      <c r="C1" s="17" t="s">
        <v>2</v>
      </c>
      <c r="D1" s="17" t="s">
        <v>3</v>
      </c>
      <c r="E1" s="18" t="s">
        <v>4</v>
      </c>
      <c r="F1" s="18" t="s">
        <v>5</v>
      </c>
      <c r="G1" s="18" t="s">
        <v>6</v>
      </c>
      <c r="H1" s="18" t="s">
        <v>7</v>
      </c>
      <c r="I1" s="18" t="s">
        <v>8</v>
      </c>
      <c r="J1" s="18" t="s">
        <v>9</v>
      </c>
      <c r="K1" s="18" t="s">
        <v>10</v>
      </c>
      <c r="L1" s="18" t="s">
        <v>11</v>
      </c>
      <c r="M1" s="18" t="s">
        <v>12</v>
      </c>
      <c r="N1" s="19" t="s">
        <v>13</v>
      </c>
      <c r="O1" s="19" t="s">
        <v>14</v>
      </c>
      <c r="P1" s="19" t="s">
        <v>15</v>
      </c>
      <c r="Q1" s="19" t="s">
        <v>16</v>
      </c>
      <c r="R1" s="19" t="s">
        <v>17</v>
      </c>
      <c r="S1" s="19" t="s">
        <v>18</v>
      </c>
      <c r="T1" s="19" t="s">
        <v>19</v>
      </c>
      <c r="U1" s="17" t="s">
        <v>20</v>
      </c>
      <c r="V1" s="17" t="s">
        <v>21</v>
      </c>
      <c r="W1" s="18" t="s">
        <v>22</v>
      </c>
      <c r="X1" s="18" t="s">
        <v>23</v>
      </c>
      <c r="Y1" s="18" t="s">
        <v>24</v>
      </c>
      <c r="Z1" s="18" t="s">
        <v>25</v>
      </c>
      <c r="AA1" s="14" t="s">
        <v>26</v>
      </c>
      <c r="AB1" s="18" t="s">
        <v>27</v>
      </c>
      <c r="AC1" s="18" t="s">
        <v>28</v>
      </c>
      <c r="AD1" s="18" t="s">
        <v>29</v>
      </c>
      <c r="AE1" s="18" t="s">
        <v>30</v>
      </c>
      <c r="AF1" s="18" t="s">
        <v>31</v>
      </c>
      <c r="AG1" s="18" t="s">
        <v>32</v>
      </c>
      <c r="AH1" s="18" t="s">
        <v>33</v>
      </c>
      <c r="AI1" s="18" t="s">
        <v>34</v>
      </c>
      <c r="AJ1" s="18" t="s">
        <v>35</v>
      </c>
      <c r="AK1" s="19" t="s">
        <v>36</v>
      </c>
      <c r="AL1" s="30" t="s">
        <v>37</v>
      </c>
    </row>
    <row r="2" spans="1:38" ht="45" x14ac:dyDescent="0.3">
      <c r="A2" s="10" t="s">
        <v>38</v>
      </c>
      <c r="B2" s="10" t="s">
        <v>39</v>
      </c>
      <c r="C2" s="10" t="s">
        <v>40</v>
      </c>
      <c r="D2" s="11" t="str">
        <f>CONCATENATE(B2," Ingredients:", CHAR(10), "…With great ingredients, comes great responsibility…")</f>
        <v>1st Spice Placeholder Test Ingredients:
…With great ingredients, comes great responsibility…</v>
      </c>
      <c r="E2" s="8">
        <f>IF(F2 = "NULL", "NULL", F2/28.35)</f>
        <v>2</v>
      </c>
      <c r="F2" s="8">
        <v>56.7</v>
      </c>
      <c r="G2" s="8">
        <f>IF(H2 = "NULL", "NULL", H2/28.35)</f>
        <v>4</v>
      </c>
      <c r="H2" s="8">
        <v>113.4</v>
      </c>
      <c r="I2" s="8">
        <f>IF(G2 = "NULL", "NULL", G2*1.25)</f>
        <v>5</v>
      </c>
      <c r="J2" s="8">
        <f>IF(G2 = "NULL", "NULL", H2*1.25)</f>
        <v>141.75</v>
      </c>
      <c r="K2" s="8">
        <f>IF(G2 = "NULL", "NULL", G2*2)</f>
        <v>8</v>
      </c>
      <c r="L2" s="8">
        <f>IF(G2 = "NULL", "NULL", H2*2)</f>
        <v>226.8</v>
      </c>
      <c r="M2" s="11" t="str">
        <f>CONCATENATE(D2, CHAR(10), " - NET WT. ", TEXT(E2, "0.00"), " oz (", F2, " grams)")</f>
        <v>1st Spice Placeholder Test Ingredients:
…With great ingredients, comes great responsibility…
 - NET WT. 2.00 oz (56.7 grams)</v>
      </c>
      <c r="N2" s="12">
        <v>10000000000</v>
      </c>
      <c r="O2" s="12">
        <v>30000000000</v>
      </c>
      <c r="P2" s="12">
        <v>50000000000</v>
      </c>
      <c r="Q2" s="12">
        <v>70000000000</v>
      </c>
      <c r="R2" s="12">
        <v>90000000000</v>
      </c>
      <c r="S2" s="12">
        <v>11000000000</v>
      </c>
      <c r="T2" s="12">
        <v>13000000000</v>
      </c>
      <c r="U2" s="10"/>
      <c r="V2" s="11"/>
      <c r="W2" s="8">
        <f>IF(G2 = "NULL", "NULL", G2/4)</f>
        <v>1</v>
      </c>
      <c r="X2" s="8">
        <f>IF(W2 = "NULL", "NULL", W2*28.35)</f>
        <v>28.35</v>
      </c>
      <c r="Y2" s="8">
        <f>IF(G2 = "NULL", "NULL", G2*4)</f>
        <v>16</v>
      </c>
      <c r="Z2" s="8">
        <f>IF(G2 = "NULL", "NULL", H2*4)</f>
        <v>453.6</v>
      </c>
      <c r="AA2" s="15">
        <v>15000000000</v>
      </c>
      <c r="AB2" s="8">
        <f>IF(OR(E2 = "NULL", G2 = "NULL"), "NULL", (E2+G2)/2)</f>
        <v>3</v>
      </c>
      <c r="AC2" s="8">
        <f>IF(OR(F2 = "NULL", H2 = "NULL"), "NULL", (F2+H2)/2)</f>
        <v>85.050000000000011</v>
      </c>
      <c r="AD2" s="15">
        <v>17000000000</v>
      </c>
      <c r="AE2" s="8">
        <f>IF(H2 = "NULL", "NULL", AF2/28.35)</f>
        <v>10</v>
      </c>
      <c r="AF2" s="8">
        <f>IF(H2 = "NULL", "NULL", J2*2)</f>
        <v>283.5</v>
      </c>
      <c r="AG2" s="15">
        <v>19000000000</v>
      </c>
      <c r="AH2" s="8">
        <f>IF(AB2 = "NULL", "NULL", AB2*2)</f>
        <v>6</v>
      </c>
      <c r="AI2" s="8">
        <f>IF(AC2 = "NULL", "NULL", AC2*2)</f>
        <v>170.10000000000002</v>
      </c>
      <c r="AJ2" s="15">
        <v>21000000000</v>
      </c>
      <c r="AK2" s="13" t="s">
        <v>41</v>
      </c>
      <c r="AL2" s="11" t="str">
        <f>SUBSTITUTE(D2,CHAR(10)&amp;"• Packed in a facility and/or equipment that produces products containing peanuts, tree nuts, soybean, milk, dairy, eggs, fish, shellfish, wheat, sesame. •","")</f>
        <v>1st Spice Placeholder Test Ingredients:
…With great ingredients, comes great responsibility…</v>
      </c>
    </row>
    <row r="3" spans="1:38" ht="105" x14ac:dyDescent="0.3">
      <c r="A3" s="38" t="s">
        <v>49</v>
      </c>
      <c r="B3" s="10" t="s">
        <v>50</v>
      </c>
      <c r="C3" s="10" t="s">
        <v>50</v>
      </c>
      <c r="D3" s="11" t="s">
        <v>51</v>
      </c>
      <c r="E3" s="8">
        <f>IF(F3 = "NULL", "NULL", F3/28.35)</f>
        <v>2.0500881834215168</v>
      </c>
      <c r="F3" s="8">
        <v>58.12</v>
      </c>
      <c r="G3" s="8">
        <f>IF(H3 = "NULL", "NULL", H3/28.35)</f>
        <v>4.0999999999999996</v>
      </c>
      <c r="H3" s="8">
        <v>116.235</v>
      </c>
      <c r="I3" s="8">
        <f>IF(G3 = "NULL", "NULL", G3*1.25)</f>
        <v>5.125</v>
      </c>
      <c r="J3" s="8">
        <f>IF(G3 = "NULL", "NULL", H3*1.25)</f>
        <v>145.29374999999999</v>
      </c>
      <c r="K3" s="8">
        <f>IF(G3 = "NULL", "NULL", G3*2)</f>
        <v>8.1999999999999993</v>
      </c>
      <c r="L3" s="8">
        <f>IF(G3 = "NULL", "NULL", H3*2)</f>
        <v>232.47</v>
      </c>
      <c r="M3" s="11" t="str">
        <f>CONCATENATE(D3, CHAR(10), " - NET WT. ", TEXT(E3, "0.00"), " oz (", F3, " grams)")</f>
        <v>6 Pepper Blend Ingredients:
salt, chili pepper, black pepper, white pepper, dehydrated garlic, dehydrated onion, dehydrated red bell pepper, dehydrated green bell pepper, spices
• Packed in a facility and/or equipment that produces products containing peanuts, tree nuts, soybean, milk, dairy, eggs, fish, shellfish, wheat, sesame. •
 - NET WT. 2.05 oz (58.12 grams)</v>
      </c>
      <c r="N3" s="12">
        <v>10000000004</v>
      </c>
      <c r="O3" s="12">
        <v>30000000004</v>
      </c>
      <c r="P3" s="12">
        <v>50000000004</v>
      </c>
      <c r="Q3" s="12">
        <v>70000000004</v>
      </c>
      <c r="R3" s="12">
        <v>90000000004</v>
      </c>
      <c r="S3" s="12">
        <v>11000000004</v>
      </c>
      <c r="T3" s="12">
        <v>13000000004</v>
      </c>
      <c r="U3" s="10" t="s">
        <v>52</v>
      </c>
      <c r="V3" s="11" t="s">
        <v>53</v>
      </c>
      <c r="W3" s="8">
        <f>IF(G3 = "NULL", "NULL", G3/4)</f>
        <v>1.0249999999999999</v>
      </c>
      <c r="X3" s="8">
        <f>IF(W3 = "NULL", "NULL", W3*28.35)</f>
        <v>29.05875</v>
      </c>
      <c r="Y3" s="8">
        <f>IF(G3 = "NULL", "NULL", G3*4)</f>
        <v>16.399999999999999</v>
      </c>
      <c r="Z3" s="8">
        <f>IF(G3 = "NULL", "NULL", H3*4)</f>
        <v>464.94</v>
      </c>
      <c r="AA3" s="15">
        <v>15000000004</v>
      </c>
      <c r="AB3" s="8">
        <f>IF(OR(E3 = "NULL", G3 = "NULL"), "NULL", (E3+G3)/2)</f>
        <v>3.0750440917107582</v>
      </c>
      <c r="AC3" s="8">
        <f>IF(OR(F3 = "NULL", H3 = "NULL"), "NULL", (F3+H3)/2)</f>
        <v>87.177499999999995</v>
      </c>
      <c r="AD3" s="15">
        <v>17000000004</v>
      </c>
      <c r="AE3" s="8">
        <f>IF(H3 = "NULL", "NULL", AF3/28.35)</f>
        <v>10.249999999999998</v>
      </c>
      <c r="AF3" s="8">
        <f>IF(H3 = "NULL", "NULL", J3*2)</f>
        <v>290.58749999999998</v>
      </c>
      <c r="AG3" s="15">
        <v>19000000004</v>
      </c>
      <c r="AH3" s="8">
        <f>IF(AB3 = "NULL", "NULL", AB3*2)</f>
        <v>6.1500881834215164</v>
      </c>
      <c r="AI3" s="8">
        <f>IF(AC3 = "NULL", "NULL", AC3*2)</f>
        <v>174.35499999999999</v>
      </c>
      <c r="AJ3" s="15">
        <v>21000000004</v>
      </c>
      <c r="AK3" s="13"/>
      <c r="AL3" s="11" t="str">
        <f>SUBSTITUTE(D3,CHAR(10)&amp;"• Packed in a facility and/or equipment that produces products containing peanuts, tree nuts, soybean, milk, dairy, eggs, fish, shellfish, wheat, sesame. •","")</f>
        <v>6 Pepper Blend Ingredients:
salt, chili pepper, black pepper, white pepper, dehydrated garlic, dehydrated onion, dehydrated red bell pepper, dehydrated green bell pepper, spices</v>
      </c>
    </row>
    <row r="4" spans="1:38" ht="90" x14ac:dyDescent="0.3">
      <c r="A4" s="40" t="s">
        <v>54</v>
      </c>
      <c r="B4" s="10" t="s">
        <v>55</v>
      </c>
      <c r="C4" s="10" t="s">
        <v>56</v>
      </c>
      <c r="D4" s="11" t="s">
        <v>57</v>
      </c>
      <c r="E4" s="8">
        <f>IF(F4 = "NULL", "NULL", F4/28.35)</f>
        <v>0.91710758377425039</v>
      </c>
      <c r="F4" s="8">
        <v>26</v>
      </c>
      <c r="G4" s="8">
        <f>IF(H4 = "NULL", "NULL", H4/28.35)</f>
        <v>1.9753086419753085</v>
      </c>
      <c r="H4" s="8">
        <v>56</v>
      </c>
      <c r="I4" s="8">
        <f>IF(G4 = "NULL", "NULL", G4*1.25)</f>
        <v>2.4691358024691357</v>
      </c>
      <c r="J4" s="8">
        <f>IF(G4 = "NULL", "NULL", H4*1.25)</f>
        <v>70</v>
      </c>
      <c r="K4" s="8">
        <f>IF(G4 = "NULL", "NULL", G4*2)</f>
        <v>3.9506172839506171</v>
      </c>
      <c r="L4" s="8">
        <f>IF(G4 = "NULL", "NULL", H4*2)</f>
        <v>112</v>
      </c>
      <c r="M4" s="11" t="str">
        <f>CONCATENATE(D4, CHAR(10), " - NET WT. ", TEXT(E4, "0.00"), " oz (", F4, " grams)")</f>
        <v>A Magical, Succulent, All Purpose Seasoning! Ingredients:
salt, garlic, black pepper, onion, red pepper flakes, rosemary, basil, mediterranean oregano, and parsley
• Packed in a facility and/or equipment that produces products containing peanuts, tree nuts, soybean, milk, dairy, eggs, fish, shellfish, wheat, sesame. •
 - NET WT. 0.92 oz (26 grams)</v>
      </c>
      <c r="N4" s="12">
        <v>10000000615</v>
      </c>
      <c r="O4" s="12">
        <v>30000000615</v>
      </c>
      <c r="P4" s="12">
        <v>50000000615</v>
      </c>
      <c r="Q4" s="12">
        <v>70000000615</v>
      </c>
      <c r="R4" s="12">
        <v>90000000615</v>
      </c>
      <c r="S4" s="12">
        <v>11000000615</v>
      </c>
      <c r="T4" s="12">
        <v>13000000615</v>
      </c>
      <c r="U4" s="24"/>
      <c r="W4" s="8">
        <f>IF(G4 = "NULL", "NULL", G4/4)</f>
        <v>0.49382716049382713</v>
      </c>
      <c r="X4" s="8">
        <f>IF(W4 = "NULL", "NULL", W4*28.35)</f>
        <v>14</v>
      </c>
      <c r="Y4" s="8">
        <f>IF(G4 = "NULL", "NULL", G4*4)</f>
        <v>7.9012345679012341</v>
      </c>
      <c r="Z4" s="8">
        <f>IF(G4 = "NULL", "NULL", H4*4)</f>
        <v>224</v>
      </c>
      <c r="AA4" s="15">
        <v>15000000615</v>
      </c>
      <c r="AB4" s="8">
        <f>IF(OR(E4 = "NULL", G4 = "NULL"), "NULL", (E4+G4)/2)</f>
        <v>1.4462081128747795</v>
      </c>
      <c r="AC4" s="8">
        <f>IF(OR(F4 = "NULL", H4 = "NULL"), "NULL", (F4+H4)/2)</f>
        <v>41</v>
      </c>
      <c r="AD4" s="15">
        <v>17000000615</v>
      </c>
      <c r="AE4" s="15">
        <f>IF(H4 = "NULL", "NULL", AF4/28.35)</f>
        <v>4.9382716049382713</v>
      </c>
      <c r="AF4" s="15">
        <f>IF(H4 = "NULL", "NULL", J4*2)</f>
        <v>140</v>
      </c>
      <c r="AG4" s="15">
        <v>19000000615</v>
      </c>
      <c r="AH4" s="8">
        <f>IF(AB4 = "NULL", "NULL", AB4*2)</f>
        <v>2.8924162257495589</v>
      </c>
      <c r="AI4" s="8">
        <f>IF(AC4 = "NULL", "NULL", AC4*2)</f>
        <v>82</v>
      </c>
      <c r="AJ4" s="15">
        <v>21000000615</v>
      </c>
      <c r="AK4" s="13" t="s">
        <v>58</v>
      </c>
      <c r="AL4" s="11" t="str">
        <f>SUBSTITUTE(D4,CHAR(10)&amp;"• Packed in a facility and/or equipment that produces products containing peanuts, tree nuts, soybean, milk, dairy, eggs, fish, shellfish, wheat, sesame •","")</f>
        <v>A Magical, Succulent, All Purpose Seasoning! Ingredients:
salt, garlic, black pepper, onion, red pepper flakes, rosemary, basil, mediterranean oregano, and parsley
• Packed in a facility and/or equipment that produces products containing peanuts, tree nuts, soybean, milk, dairy, eggs, fish, shellfish, wheat, sesame. •</v>
      </c>
    </row>
    <row r="5" spans="1:38" ht="75" x14ac:dyDescent="0.3">
      <c r="A5" s="10" t="s">
        <v>59</v>
      </c>
      <c r="B5" s="10" t="s">
        <v>60</v>
      </c>
      <c r="C5" s="10" t="s">
        <v>61</v>
      </c>
      <c r="D5" s="11" t="s">
        <v>62</v>
      </c>
      <c r="E5" s="8">
        <f>IF(F5 = "NULL", "NULL", F5/28.35)</f>
        <v>1.1001763668430335</v>
      </c>
      <c r="F5" s="8">
        <v>31.19</v>
      </c>
      <c r="G5" s="8">
        <f>IF(H5 = "NULL", "NULL", H5/28.35)</f>
        <v>2.2000000000000002</v>
      </c>
      <c r="H5" s="8">
        <v>62.370000000000012</v>
      </c>
      <c r="I5" s="8">
        <f>IF(G5 = "NULL", "NULL", G5*1.25)</f>
        <v>2.75</v>
      </c>
      <c r="J5" s="8">
        <f>IF(G5 = "NULL", "NULL", H5*1.25)</f>
        <v>77.96250000000002</v>
      </c>
      <c r="K5" s="8">
        <f>IF(G5 = "NULL", "NULL", G5*2)</f>
        <v>4.4000000000000004</v>
      </c>
      <c r="L5" s="8">
        <f>IF(G5 = "NULL", "NULL", H5*2)</f>
        <v>124.74000000000002</v>
      </c>
      <c r="M5" s="11" t="str">
        <f>CONCATENATE(D5, CHAR(10), " - NET WT. ", TEXT(E5, "0.00"), " oz (", F5, " grams)")</f>
        <v>A Taste of Europe Bread Dip Ingredients:
citrus peel, salt, sumac, basil, red pepper
• Packed in a facility and/or equipment that produces products containing peanuts, tree nuts, soybean, milk, dairy, eggs, fish, shellfish, wheat, sesame. •
 - NET WT. 1.10 oz (31.19 grams)</v>
      </c>
      <c r="N5" s="12">
        <v>10000000005</v>
      </c>
      <c r="O5" s="12">
        <v>30000000005</v>
      </c>
      <c r="P5" s="12">
        <v>50000000005</v>
      </c>
      <c r="Q5" s="12">
        <v>70000000005</v>
      </c>
      <c r="R5" s="12">
        <v>90000000005</v>
      </c>
      <c r="S5" s="12">
        <v>11000000005</v>
      </c>
      <c r="T5" s="12">
        <v>13000000005</v>
      </c>
      <c r="U5" s="10" t="s">
        <v>52</v>
      </c>
      <c r="V5" s="11" t="s">
        <v>63</v>
      </c>
      <c r="W5" s="8">
        <f>IF(G5 = "NULL", "NULL", G5/4)</f>
        <v>0.55000000000000004</v>
      </c>
      <c r="X5" s="8">
        <f>IF(W5 = "NULL", "NULL", W5*28.35)</f>
        <v>15.592500000000003</v>
      </c>
      <c r="Y5" s="8">
        <f>IF(G5 = "NULL", "NULL", G5*4)</f>
        <v>8.8000000000000007</v>
      </c>
      <c r="Z5" s="8">
        <f>IF(G5 = "NULL", "NULL", H5*4)</f>
        <v>249.48000000000005</v>
      </c>
      <c r="AA5" s="15">
        <v>15000000005</v>
      </c>
      <c r="AB5" s="8">
        <f>IF(OR(E5 = "NULL", G5 = "NULL"), "NULL", (E5+G5)/2)</f>
        <v>1.6500881834215169</v>
      </c>
      <c r="AC5" s="8">
        <f>IF(OR(F5 = "NULL", H5 = "NULL"), "NULL", (F5+H5)/2)</f>
        <v>46.780000000000008</v>
      </c>
      <c r="AD5" s="15">
        <v>17000000005</v>
      </c>
      <c r="AE5" s="8">
        <f>IF(H5 = "NULL", "NULL", AF5/28.35)</f>
        <v>5.5000000000000009</v>
      </c>
      <c r="AF5" s="8">
        <f>IF(H5 = "NULL", "NULL", J5*2)</f>
        <v>155.92500000000004</v>
      </c>
      <c r="AG5" s="15">
        <v>19000000005</v>
      </c>
      <c r="AH5" s="8">
        <f>IF(AB5 = "NULL", "NULL", AB5*2)</f>
        <v>3.3001763668430337</v>
      </c>
      <c r="AI5" s="8">
        <f>IF(AC5 = "NULL", "NULL", AC5*2)</f>
        <v>93.560000000000016</v>
      </c>
      <c r="AJ5" s="15">
        <v>21000000005</v>
      </c>
      <c r="AK5" s="13" t="s">
        <v>64</v>
      </c>
      <c r="AL5" s="11" t="str">
        <f>SUBSTITUTE(D5,CHAR(10)&amp;"• Packed in a facility and/or equipment that produces products containing peanuts, tree nuts, soybean, milk, dairy, eggs, fish, shellfish, wheat, sesame. •","")</f>
        <v>A Taste of Europe Bread Dip Ingredients:
citrus peel, salt, sumac, basil, red pepper</v>
      </c>
    </row>
    <row r="6" spans="1:38" ht="150" x14ac:dyDescent="0.3">
      <c r="A6" s="10" t="s">
        <v>65</v>
      </c>
      <c r="B6" s="10" t="s">
        <v>66</v>
      </c>
      <c r="C6" s="10" t="s">
        <v>67</v>
      </c>
      <c r="D6" s="11" t="s">
        <v>68</v>
      </c>
      <c r="E6" s="8">
        <f>IF(F6 = "NULL", "NULL", F6/28.35)</f>
        <v>1.8</v>
      </c>
      <c r="F6" s="8">
        <v>51.03</v>
      </c>
      <c r="G6" s="8">
        <f>IF(H6 = "NULL", "NULL", H6/28.35)</f>
        <v>3.6</v>
      </c>
      <c r="H6" s="8">
        <v>102.06</v>
      </c>
      <c r="I6" s="8">
        <f>IF(G6 = "NULL", "NULL", G6*1.25)</f>
        <v>4.5</v>
      </c>
      <c r="J6" s="8">
        <f>IF(G6 = "NULL", "NULL", H6*1.25)</f>
        <v>127.575</v>
      </c>
      <c r="K6" s="8">
        <f>IF(G6 = "NULL", "NULL", G6*2)</f>
        <v>7.2</v>
      </c>
      <c r="L6" s="8">
        <f>IF(G6 = "NULL", "NULL", H6*2)</f>
        <v>204.12</v>
      </c>
      <c r="M6" s="11" t="str">
        <f>CONCATENATE(D6, CHAR(10), " - NET WT. ", TEXT(E6, "0.00"), " oz (", F6, " grams)")</f>
        <v>A Taste of Thailand Seasoning Ingredients:
dehydrated vegetables (garlic, onion, shallot, green onion) demerara sugar, spices, dehydrated soy sauce (wheat, soybeans, salt, maltodextrin) turmeric, sea salt, citric acid, lime juice powder, (corn syrup solids, lime juice solids, lime oil) sesame oil, lemongrass oil, spice extrative, silicon dioxide
• Packed in a facility and/or equipment that produces products containing peanuts, tree nuts, soybean, milk, dairy, eggs, fish, shellfish, wheat, sesame. •
 - NET WT. 1.80 oz (51.03 grams)</v>
      </c>
      <c r="N6" s="12">
        <v>10000000006</v>
      </c>
      <c r="O6" s="12">
        <v>30000000006</v>
      </c>
      <c r="P6" s="12">
        <v>50000000006</v>
      </c>
      <c r="Q6" s="12">
        <v>70000000006</v>
      </c>
      <c r="R6" s="12">
        <v>90000000006</v>
      </c>
      <c r="S6" s="12">
        <v>11000000006</v>
      </c>
      <c r="T6" s="12">
        <v>13000000006</v>
      </c>
      <c r="U6" s="10"/>
      <c r="V6" s="11"/>
      <c r="W6" s="8">
        <f>IF(G6 = "NULL", "NULL", G6/4)</f>
        <v>0.9</v>
      </c>
      <c r="X6" s="8">
        <f>IF(W6 = "NULL", "NULL", W6*28.35)</f>
        <v>25.515000000000001</v>
      </c>
      <c r="Y6" s="8">
        <f>IF(G6 = "NULL", "NULL", G6*4)</f>
        <v>14.4</v>
      </c>
      <c r="Z6" s="8">
        <f>IF(G6 = "NULL", "NULL", H6*4)</f>
        <v>408.24</v>
      </c>
      <c r="AA6" s="15">
        <v>15000000006</v>
      </c>
      <c r="AB6" s="8">
        <f>IF(OR(E6 = "NULL", G6 = "NULL"), "NULL", (E6+G6)/2)</f>
        <v>2.7</v>
      </c>
      <c r="AC6" s="8">
        <f>IF(OR(F6 = "NULL", H6 = "NULL"), "NULL", (F6+H6)/2)</f>
        <v>76.545000000000002</v>
      </c>
      <c r="AD6" s="15">
        <v>17000000006</v>
      </c>
      <c r="AE6" s="8">
        <f>IF(H6 = "NULL", "NULL", AF6/28.35)</f>
        <v>9</v>
      </c>
      <c r="AF6" s="8">
        <f>IF(H6 = "NULL", "NULL", J6*2)</f>
        <v>255.15</v>
      </c>
      <c r="AG6" s="15">
        <v>19000000006</v>
      </c>
      <c r="AH6" s="8">
        <f>IF(AB6 = "NULL", "NULL", AB6*2)</f>
        <v>5.4</v>
      </c>
      <c r="AI6" s="8">
        <f>IF(AC6 = "NULL", "NULL", AC6*2)</f>
        <v>153.09</v>
      </c>
      <c r="AJ6" s="15">
        <v>21000000006</v>
      </c>
      <c r="AK6" s="13"/>
      <c r="AL6" s="11" t="str">
        <f>SUBSTITUTE(D6,CHAR(10)&amp;"• Packed in a facility and/or equipment that produces products containing peanuts, tree nuts, soybean, milk, dairy, eggs, fish, shellfish, wheat, sesame. •","")</f>
        <v>A Taste of Thailand Seasoning Ingredients:
dehydrated vegetables (garlic, onion, shallot, green onion) demerara sugar, spices, dehydrated soy sauce (wheat, soybeans, salt, maltodextrin) turmeric, sea salt, citric acid, lime juice powder, (corn syrup solids, lime juice solids, lime oil) sesame oil, lemongrass oil, spice extrative, silicon dioxide</v>
      </c>
    </row>
    <row r="7" spans="1:38" ht="90" x14ac:dyDescent="0.3">
      <c r="A7" s="10" t="s">
        <v>69</v>
      </c>
      <c r="B7" s="10" t="s">
        <v>70</v>
      </c>
      <c r="C7" s="10" t="s">
        <v>70</v>
      </c>
      <c r="D7" s="11" t="s">
        <v>71</v>
      </c>
      <c r="E7" s="8">
        <f>IF(F7 = "NULL", "NULL", F7/28.35)</f>
        <v>1.4</v>
      </c>
      <c r="F7" s="8">
        <v>39.69</v>
      </c>
      <c r="G7" s="8">
        <f>IF(H7 = "NULL", "NULL", H7/28.35)</f>
        <v>2.8</v>
      </c>
      <c r="H7" s="8">
        <v>79.38</v>
      </c>
      <c r="I7" s="8">
        <f>IF(G7 = "NULL", "NULL", G7*1.25)</f>
        <v>3.5</v>
      </c>
      <c r="J7" s="8">
        <f>IF(G7 = "NULL", "NULL", H7*1.25)</f>
        <v>99.224999999999994</v>
      </c>
      <c r="K7" s="8">
        <f>IF(G7 = "NULL", "NULL", G7*2)</f>
        <v>5.6</v>
      </c>
      <c r="L7" s="8">
        <f>IF(G7 = "NULL", "NULL", H7*2)</f>
        <v>158.76</v>
      </c>
      <c r="M7" s="11" t="str">
        <f>CONCATENATE(D7, CHAR(10), " - NET WT. ", TEXT(E7, "0.00"), " oz (", F7, " grams)")</f>
        <v>Adobo Seasoning Ingredients:
salt, dehydrated garlic, dehydrated onion, black pepper, spices
• Packed in a facility and/or equipment that produces products containing peanuts, tree nuts, soybean, milk, dairy, eggs, fish, shellfish, wheat, sesame. •
 - NET WT. 1.40 oz (39.69 grams)</v>
      </c>
      <c r="N7" s="12">
        <v>10000000007</v>
      </c>
      <c r="O7" s="12">
        <v>30000000007</v>
      </c>
      <c r="P7" s="12">
        <v>50000000007</v>
      </c>
      <c r="Q7" s="12">
        <v>70000000007</v>
      </c>
      <c r="R7" s="12">
        <v>90000000007</v>
      </c>
      <c r="S7" s="12">
        <v>11000000007</v>
      </c>
      <c r="T7" s="12">
        <v>13000000007</v>
      </c>
      <c r="U7" s="10" t="s">
        <v>52</v>
      </c>
      <c r="V7" s="11"/>
      <c r="W7" s="8">
        <f>IF(G7 = "NULL", "NULL", G7/4)</f>
        <v>0.7</v>
      </c>
      <c r="X7" s="8">
        <f>IF(W7 = "NULL", "NULL", W7*28.35)</f>
        <v>19.844999999999999</v>
      </c>
      <c r="Y7" s="8">
        <f>IF(G7 = "NULL", "NULL", G7*4)</f>
        <v>11.2</v>
      </c>
      <c r="Z7" s="8">
        <f>IF(G7 = "NULL", "NULL", H7*4)</f>
        <v>317.52</v>
      </c>
      <c r="AA7" s="15">
        <v>15000000007</v>
      </c>
      <c r="AB7" s="8">
        <f>IF(OR(E7 = "NULL", G7 = "NULL"), "NULL", (E7+G7)/2)</f>
        <v>2.0999999999999996</v>
      </c>
      <c r="AC7" s="8">
        <f>IF(OR(F7 = "NULL", H7 = "NULL"), "NULL", (F7+H7)/2)</f>
        <v>59.534999999999997</v>
      </c>
      <c r="AD7" s="15">
        <v>17000000007</v>
      </c>
      <c r="AE7" s="8">
        <f>IF(H7 = "NULL", "NULL", AF7/28.35)</f>
        <v>6.9999999999999991</v>
      </c>
      <c r="AF7" s="8">
        <f>IF(H7 = "NULL", "NULL", J7*2)</f>
        <v>198.45</v>
      </c>
      <c r="AG7" s="15">
        <v>19000000007</v>
      </c>
      <c r="AH7" s="8">
        <f>IF(AB7 = "NULL", "NULL", AB7*2)</f>
        <v>4.1999999999999993</v>
      </c>
      <c r="AI7" s="8">
        <f>IF(AC7 = "NULL", "NULL", AC7*2)</f>
        <v>119.07</v>
      </c>
      <c r="AJ7" s="15">
        <v>21000000007</v>
      </c>
      <c r="AK7" s="13"/>
      <c r="AL7" s="11" t="str">
        <f>SUBSTITUTE(D7,CHAR(10)&amp;"• Packed in a facility and/or equipment that produces products containing peanuts, tree nuts, soybean, milk, dairy, eggs, fish, shellfish, wheat, sesame. •","")</f>
        <v>Adobo Seasoning Ingredients:
salt, dehydrated garlic, dehydrated onion, black pepper, spices</v>
      </c>
    </row>
    <row r="8" spans="1:38" ht="75" x14ac:dyDescent="0.3">
      <c r="A8" s="10" t="s">
        <v>72</v>
      </c>
      <c r="B8" s="10" t="s">
        <v>73</v>
      </c>
      <c r="C8" s="10" t="s">
        <v>74</v>
      </c>
      <c r="D8" s="11" t="s">
        <v>75</v>
      </c>
      <c r="E8" s="8">
        <f>IF(F8 = "NULL", "NULL", F8/28.35)</f>
        <v>2.9001763668430334</v>
      </c>
      <c r="F8" s="8">
        <v>82.22</v>
      </c>
      <c r="G8" s="8">
        <f>IF(H8 = "NULL", "NULL", H8/28.35)</f>
        <v>5.8</v>
      </c>
      <c r="H8" s="8">
        <v>164.43</v>
      </c>
      <c r="I8" s="8">
        <f>IF(G8 = "NULL", "NULL", G8*1.25)</f>
        <v>7.25</v>
      </c>
      <c r="J8" s="8">
        <f>IF(G8 = "NULL", "NULL", H8*1.25)</f>
        <v>205.53750000000002</v>
      </c>
      <c r="K8" s="8">
        <f>IF(G8 = "NULL", "NULL", G8*2)</f>
        <v>11.6</v>
      </c>
      <c r="L8" s="8">
        <f>IF(G8 = "NULL", "NULL", H8*2)</f>
        <v>328.86</v>
      </c>
      <c r="M8" s="11" t="str">
        <f>CONCATENATE(D8, CHAR(10), " - NET WT. ", TEXT(E8, "0.00"), " oz (", F8, " grams)")</f>
        <v>Alderwood Sea Salt Ingredients:
pure sea salt smoked above an alderwood fire
• Packed in a facility and/or equipment that produces products containing peanuts, tree nuts, soybean, milk, dairy, eggs, fish, shellfish, wheat, sesame. •
 - NET WT. 2.90 oz (82.22 grams)</v>
      </c>
      <c r="N8" s="12">
        <v>10000000008</v>
      </c>
      <c r="O8" s="12">
        <v>30000000008</v>
      </c>
      <c r="P8" s="12">
        <v>50000000008</v>
      </c>
      <c r="Q8" s="12">
        <v>70000000008</v>
      </c>
      <c r="R8" s="12">
        <v>90000000008</v>
      </c>
      <c r="S8" s="12">
        <v>11000000008</v>
      </c>
      <c r="T8" s="12">
        <v>13000000008</v>
      </c>
      <c r="U8" s="10"/>
      <c r="V8" s="11"/>
      <c r="W8" s="8">
        <f>IF(G8 = "NULL", "NULL", G8/4)</f>
        <v>1.45</v>
      </c>
      <c r="X8" s="8">
        <f>IF(W8 = "NULL", "NULL", W8*28.35)</f>
        <v>41.107500000000002</v>
      </c>
      <c r="Y8" s="8">
        <f>IF(G8 = "NULL", "NULL", G8*4)</f>
        <v>23.2</v>
      </c>
      <c r="Z8" s="8">
        <f>IF(G8 = "NULL", "NULL", H8*4)</f>
        <v>657.72</v>
      </c>
      <c r="AA8" s="15">
        <v>15000000008</v>
      </c>
      <c r="AB8" s="8">
        <f>IF(OR(E8 = "NULL", G8 = "NULL"), "NULL", (E8+G8)/2)</f>
        <v>4.3500881834215166</v>
      </c>
      <c r="AC8" s="8">
        <f>IF(OR(F8 = "NULL", H8 = "NULL"), "NULL", (F8+H8)/2)</f>
        <v>123.325</v>
      </c>
      <c r="AD8" s="15">
        <v>17000000008</v>
      </c>
      <c r="AE8" s="8">
        <f>IF(H8 = "NULL", "NULL", AF8/28.35)</f>
        <v>14.5</v>
      </c>
      <c r="AF8" s="8">
        <f>IF(H8 = "NULL", "NULL", J8*2)</f>
        <v>411.07500000000005</v>
      </c>
      <c r="AG8" s="15">
        <v>19000000008</v>
      </c>
      <c r="AH8" s="8">
        <f>IF(AB8 = "NULL", "NULL", AB8*2)</f>
        <v>8.7001763668430332</v>
      </c>
      <c r="AI8" s="8">
        <f>IF(AC8 = "NULL", "NULL", AC8*2)</f>
        <v>246.65</v>
      </c>
      <c r="AJ8" s="15">
        <v>21000000008</v>
      </c>
      <c r="AK8" s="13"/>
      <c r="AL8" s="11" t="str">
        <f>SUBSTITUTE(D8,CHAR(10)&amp;"• Packed in a facility and/or equipment that produces products containing peanuts, tree nuts, soybean, milk, dairy, eggs, fish, shellfish, wheat, sesame. •","")</f>
        <v>Alderwood Sea Salt Ingredients:
pure sea salt smoked above an alderwood fire</v>
      </c>
    </row>
    <row r="9" spans="1:38" ht="75" x14ac:dyDescent="0.3">
      <c r="A9" s="10" t="s">
        <v>76</v>
      </c>
      <c r="B9" s="10" t="s">
        <v>77</v>
      </c>
      <c r="C9" s="10" t="s">
        <v>77</v>
      </c>
      <c r="D9" s="11" t="s">
        <v>78</v>
      </c>
      <c r="E9" s="8">
        <f>IF(F9 = "NULL", "NULL", F9/28.35)</f>
        <v>1.2</v>
      </c>
      <c r="F9" s="8">
        <v>34.020000000000003</v>
      </c>
      <c r="G9" s="8">
        <f>IF(H9 = "NULL", "NULL", H9/28.35)</f>
        <v>2.4</v>
      </c>
      <c r="H9" s="8">
        <v>68.040000000000006</v>
      </c>
      <c r="I9" s="8">
        <f>IF(G9 = "NULL", "NULL", G9*1.25)</f>
        <v>3</v>
      </c>
      <c r="J9" s="8">
        <f>IF(G9 = "NULL", "NULL", H9*1.25)</f>
        <v>85.050000000000011</v>
      </c>
      <c r="K9" s="8">
        <f>IF(G9 = "NULL", "NULL", G9*2)</f>
        <v>4.8</v>
      </c>
      <c r="L9" s="8">
        <f>IF(G9 = "NULL", "NULL", H9*2)</f>
        <v>136.08000000000001</v>
      </c>
      <c r="M9" s="11" t="str">
        <f>CONCATENATE(D9, CHAR(10), " - NET WT. ", TEXT(E9, "0.00"), " oz (", F9, " grams)")</f>
        <v>Aleppo Pepper Ingredients:
crushed aleppo peppers
• Packed in a facility and/or equipment that produces products containing peanuts, tree nuts, soybean, milk, dairy, eggs, fish, shellfish, wheat, sesame. •
 - NET WT. 1.20 oz (34.02 grams)</v>
      </c>
      <c r="N9" s="12">
        <v>10000000009</v>
      </c>
      <c r="O9" s="12">
        <v>30000000009</v>
      </c>
      <c r="P9" s="12">
        <v>50000000009</v>
      </c>
      <c r="Q9" s="12">
        <v>70000000009</v>
      </c>
      <c r="R9" s="12">
        <v>90000000009</v>
      </c>
      <c r="S9" s="12">
        <v>11000000009</v>
      </c>
      <c r="T9" s="12">
        <v>13000000009</v>
      </c>
      <c r="U9" s="10" t="s">
        <v>52</v>
      </c>
      <c r="V9" s="11" t="s">
        <v>79</v>
      </c>
      <c r="W9" s="8">
        <f>IF(G9 = "NULL", "NULL", G9/4)</f>
        <v>0.6</v>
      </c>
      <c r="X9" s="8">
        <f>IF(W9 = "NULL", "NULL", W9*28.35)</f>
        <v>17.010000000000002</v>
      </c>
      <c r="Y9" s="8">
        <f>IF(G9 = "NULL", "NULL", G9*4)</f>
        <v>9.6</v>
      </c>
      <c r="Z9" s="8">
        <f>IF(G9 = "NULL", "NULL", H9*4)</f>
        <v>272.16000000000003</v>
      </c>
      <c r="AA9" s="15">
        <v>15000000009</v>
      </c>
      <c r="AB9" s="8">
        <f>IF(OR(E9 = "NULL", G9 = "NULL"), "NULL", (E9+G9)/2)</f>
        <v>1.7999999999999998</v>
      </c>
      <c r="AC9" s="8">
        <f>IF(OR(F9 = "NULL", H9 = "NULL"), "NULL", (F9+H9)/2)</f>
        <v>51.03</v>
      </c>
      <c r="AD9" s="15">
        <v>17000000009</v>
      </c>
      <c r="AE9" s="8">
        <f>IF(H9 = "NULL", "NULL", AF9/28.35)</f>
        <v>6.0000000000000009</v>
      </c>
      <c r="AF9" s="8">
        <f>IF(H9 = "NULL", "NULL", J9*2)</f>
        <v>170.10000000000002</v>
      </c>
      <c r="AG9" s="15">
        <v>19000000009</v>
      </c>
      <c r="AH9" s="8">
        <f>IF(AB9 = "NULL", "NULL", AB9*2)</f>
        <v>3.5999999999999996</v>
      </c>
      <c r="AI9" s="8">
        <f>IF(AC9 = "NULL", "NULL", AC9*2)</f>
        <v>102.06</v>
      </c>
      <c r="AJ9" s="15">
        <v>21000000009</v>
      </c>
      <c r="AK9" s="13"/>
      <c r="AL9" s="11" t="str">
        <f>SUBSTITUTE(D9,CHAR(10)&amp;"• Packed in a facility and/or equipment that produces products containing peanuts, tree nuts, soybean, milk, dairy, eggs, fish, shellfish, wheat, sesame. •","")</f>
        <v>Aleppo Pepper Ingredients:
crushed aleppo peppers</v>
      </c>
    </row>
    <row r="10" spans="1:38" ht="300" x14ac:dyDescent="0.3">
      <c r="A10" s="10" t="s">
        <v>80</v>
      </c>
      <c r="B10" s="10" t="s">
        <v>81</v>
      </c>
      <c r="C10" s="10" t="s">
        <v>82</v>
      </c>
      <c r="D10" s="11" t="s">
        <v>83</v>
      </c>
      <c r="E10" s="8">
        <f>IF(F10 = "NULL", "NULL", F10/28.35)</f>
        <v>0.98977072310405634</v>
      </c>
      <c r="F10" s="8">
        <v>28.06</v>
      </c>
      <c r="G10" s="8">
        <f>IF(H10 = "NULL", "NULL", H10/28.35)</f>
        <v>1.9798941798941798</v>
      </c>
      <c r="H10" s="8">
        <v>56.13</v>
      </c>
      <c r="I10" s="8">
        <f>IF(G10 = "NULL", "NULL", G10*1.25)</f>
        <v>2.4748677248677247</v>
      </c>
      <c r="J10" s="8">
        <f>IF(G10 = "NULL", "NULL", H10*1.25)</f>
        <v>70.162500000000009</v>
      </c>
      <c r="K10" s="8">
        <f>IF(G10 = "NULL", "NULL", G10*2)</f>
        <v>3.9597883597883596</v>
      </c>
      <c r="L10" s="8">
        <f>IF(G10 = "NULL", "NULL", H10*2)</f>
        <v>112.26</v>
      </c>
      <c r="M10" s="11" t="str">
        <f>CONCATENATE(D10, CHAR(10), " - NET WT. ", TEXT(E10, "0.00"), " oz (", F10, " grams)")</f>
        <v>Alpine Swiss Spinach Dip Mix Ingredients:
buttermilk solids (whey solids, buttermilk powder, nonfat dry milk), maltodextrin, cane sugar, whole milk, whey, corn starch, dried spinach, sea salt, dried onion, cheese blend (parmesan and romano cheese [part skim milk, cheese culture, salt, enzymes]), swiss cheese flavor (maltodextrin, whey solids, natural swiss cheese flavor, salt), butter powder (butter (cream, salt), dry buttermilk), natural non-gmo dairy cream flavor (arabic gum, natural flavors, anhydrous butter fat, maltodextrin), dried roasted garlic, lactic acid (acidifier), natural butter flavor, natural colors, canola oil
• DIRECTIONS: 8 oz. Sour Cream, 8 oz. Cream Cheese (softened), 1/2 cup Alpine Spinach Dip Mix. Mix together cream cheese and sour cream until smooth. Add Alpine Spinach Dip Mix and stir again. Refrigerate for 30 minutes or more. •
• Packed in a facility and/or equipment that produces products containing peanuts, tree nuts, soybean, milk, dairy, eggs, fish, shellfish, wheat, sesame. •
 - NET WT. 0.99 oz (28.06 grams)</v>
      </c>
      <c r="N10" s="12">
        <v>10000000010</v>
      </c>
      <c r="O10" s="12">
        <v>30000000010</v>
      </c>
      <c r="P10" s="12">
        <v>50000000010</v>
      </c>
      <c r="Q10" s="12">
        <v>70000000010</v>
      </c>
      <c r="R10" s="12">
        <v>90000000010</v>
      </c>
      <c r="S10" s="12">
        <v>11000000010</v>
      </c>
      <c r="T10" s="12">
        <v>13000000010</v>
      </c>
      <c r="U10" s="10"/>
      <c r="V10" s="11"/>
      <c r="W10" s="8">
        <f>IF(G10 = "NULL", "NULL", G10/4)</f>
        <v>0.49497354497354495</v>
      </c>
      <c r="X10" s="8">
        <f>IF(W10 = "NULL", "NULL", W10*28.35)</f>
        <v>14.032500000000001</v>
      </c>
      <c r="Y10" s="8">
        <f>IF(G10 = "NULL", "NULL", G10*4)</f>
        <v>7.9195767195767193</v>
      </c>
      <c r="Z10" s="8">
        <f>IF(G10 = "NULL", "NULL", H10*4)</f>
        <v>224.52</v>
      </c>
      <c r="AA10" s="15">
        <v>15000000010</v>
      </c>
      <c r="AB10" s="8">
        <f>IF(OR(E10 = "NULL", G10 = "NULL"), "NULL", (E10+G10)/2)</f>
        <v>1.484832451499118</v>
      </c>
      <c r="AC10" s="8">
        <f>IF(OR(F10 = "NULL", H10 = "NULL"), "NULL", (F10+H10)/2)</f>
        <v>42.094999999999999</v>
      </c>
      <c r="AD10" s="15">
        <v>17000000010</v>
      </c>
      <c r="AE10" s="8">
        <f>IF(H10 = "NULL", "NULL", AF10/28.35)</f>
        <v>4.9497354497354502</v>
      </c>
      <c r="AF10" s="8">
        <f>IF(H10 = "NULL", "NULL", J10*2)</f>
        <v>140.32500000000002</v>
      </c>
      <c r="AG10" s="15">
        <v>19000000010</v>
      </c>
      <c r="AH10" s="8">
        <f>IF(AB10 = "NULL", "NULL", AB10*2)</f>
        <v>2.969664902998236</v>
      </c>
      <c r="AI10" s="8">
        <f>IF(AC10 = "NULL", "NULL", AC10*2)</f>
        <v>84.19</v>
      </c>
      <c r="AJ10" s="15">
        <v>21000000010</v>
      </c>
      <c r="AK10" s="13" t="s">
        <v>84</v>
      </c>
      <c r="AL10" s="11" t="str">
        <f>SUBSTITUTE(D10,CHAR(10)&amp;"• Packed in a facility and/or equipment that produces products containing peanuts, tree nuts, soybean, milk, dairy, eggs, fish, shellfish, wheat, sesame. •","")</f>
        <v>Alpine Swiss Spinach Dip Mix Ingredients:
buttermilk solids (whey solids, buttermilk powder, nonfat dry milk), maltodextrin, cane sugar, whole milk, whey, corn starch, dried spinach, sea salt, dried onion, cheese blend (parmesan and romano cheese [part skim milk, cheese culture, salt, enzymes]), swiss cheese flavor (maltodextrin, whey solids, natural swiss cheese flavor, salt), butter powder (butter (cream, salt), dry buttermilk), natural non-gmo dairy cream flavor (arabic gum, natural flavors, anhydrous butter fat, maltodextrin), dried roasted garlic, lactic acid (acidifier), natural butter flavor, natural colors, canola oil
• DIRECTIONS: 8 oz. Sour Cream, 8 oz. Cream Cheese (softened), 1/2 cup Alpine Spinach Dip Mix. Mix together cream cheese and sour cream until smooth. Add Alpine Spinach Dip Mix and stir again. Refrigerate for 30 minutes or more. •</v>
      </c>
    </row>
    <row r="11" spans="1:38" ht="90" x14ac:dyDescent="0.3">
      <c r="A11" s="10" t="s">
        <v>85</v>
      </c>
      <c r="B11" s="10" t="s">
        <v>86</v>
      </c>
      <c r="C11" s="10" t="s">
        <v>86</v>
      </c>
      <c r="D11" s="11" t="s">
        <v>87</v>
      </c>
      <c r="E11" s="8">
        <f>IF(F11 = "NULL", "NULL", F11/28.35)</f>
        <v>0.79999999999999993</v>
      </c>
      <c r="F11" s="8">
        <v>22.68</v>
      </c>
      <c r="G11" s="8">
        <f>IF(H11 = "NULL", "NULL", H11/28.35)</f>
        <v>1.6</v>
      </c>
      <c r="H11" s="8">
        <v>45.360000000000007</v>
      </c>
      <c r="I11" s="8">
        <f>IF(G11 = "NULL", "NULL", G11*1.25)</f>
        <v>2</v>
      </c>
      <c r="J11" s="8">
        <f>IF(G11 = "NULL", "NULL", H11*1.25)</f>
        <v>56.70000000000001</v>
      </c>
      <c r="K11" s="8">
        <f>IF(G11 = "NULL", "NULL", G11*2)</f>
        <v>3.2</v>
      </c>
      <c r="L11" s="8">
        <f>IF(G11 = "NULL", "NULL", H11*2)</f>
        <v>90.720000000000013</v>
      </c>
      <c r="M11" s="11" t="str">
        <f>CONCATENATE(D11, CHAR(10), " - NET WT. ", TEXT(E11, "0.00"), " oz (", F11, " grams)")</f>
        <v>Ambrosia Tea Ingredients:
apricot tea, black current tea, mango tea, rose hips, orange peel, cinnamon chips
• Packed in a facility and/or equipment that produces products containing peanuts, tree nuts, soybean, milk, dairy, eggs, fish, shellfish, wheat, sesame. •
 - NET WT. 0.80 oz (22.68 grams)</v>
      </c>
      <c r="N11" s="12">
        <v>10000000011</v>
      </c>
      <c r="O11" s="12">
        <v>30000000011</v>
      </c>
      <c r="P11" s="12">
        <v>50000000011</v>
      </c>
      <c r="Q11" s="12">
        <v>70000000011</v>
      </c>
      <c r="R11" s="12">
        <v>90000000011</v>
      </c>
      <c r="S11" s="12">
        <v>11000000011</v>
      </c>
      <c r="T11" s="12">
        <v>13000000011</v>
      </c>
      <c r="U11" s="10"/>
      <c r="V11" s="11"/>
      <c r="W11" s="8">
        <f>IF(G11 = "NULL", "NULL", G11/4)</f>
        <v>0.4</v>
      </c>
      <c r="X11" s="8">
        <f>IF(W11 = "NULL", "NULL", W11*28.35)</f>
        <v>11.340000000000002</v>
      </c>
      <c r="Y11" s="8">
        <f>IF(G11 = "NULL", "NULL", G11*4)</f>
        <v>6.4</v>
      </c>
      <c r="Z11" s="8">
        <f>IF(G11 = "NULL", "NULL", H11*4)</f>
        <v>181.44000000000003</v>
      </c>
      <c r="AA11" s="15">
        <v>15000000011</v>
      </c>
      <c r="AB11" s="8">
        <f>IF(OR(E11 = "NULL", G11 = "NULL"), "NULL", (E11+G11)/2)</f>
        <v>1.2</v>
      </c>
      <c r="AC11" s="8">
        <f>IF(OR(F11 = "NULL", H11 = "NULL"), "NULL", (F11+H11)/2)</f>
        <v>34.020000000000003</v>
      </c>
      <c r="AD11" s="15">
        <v>17000000011</v>
      </c>
      <c r="AE11" s="8">
        <f>IF(H11 = "NULL", "NULL", AF11/28.35)</f>
        <v>4.0000000000000009</v>
      </c>
      <c r="AF11" s="8">
        <f>IF(H11 = "NULL", "NULL", J11*2)</f>
        <v>113.40000000000002</v>
      </c>
      <c r="AG11" s="15">
        <v>19000000011</v>
      </c>
      <c r="AH11" s="8">
        <f>IF(AB11 = "NULL", "NULL", AB11*2)</f>
        <v>2.4</v>
      </c>
      <c r="AI11" s="8">
        <f>IF(AC11 = "NULL", "NULL", AC11*2)</f>
        <v>68.040000000000006</v>
      </c>
      <c r="AJ11" s="15">
        <v>21000000011</v>
      </c>
      <c r="AK11" s="13"/>
      <c r="AL11" s="11" t="str">
        <f>SUBSTITUTE(D11,CHAR(10)&amp;"• Packed in a facility and/or equipment that produces products containing peanuts, tree nuts, soybean, milk, dairy, eggs, fish, shellfish, wheat, sesame. •","")</f>
        <v>Ambrosia Tea Ingredients:
apricot tea, black current tea, mango tea, rose hips, orange peel, cinnamon chips</v>
      </c>
    </row>
    <row r="12" spans="1:38" ht="90" x14ac:dyDescent="0.3">
      <c r="A12" s="10" t="s">
        <v>88</v>
      </c>
      <c r="B12" s="10" t="s">
        <v>89</v>
      </c>
      <c r="C12" s="10" t="s">
        <v>90</v>
      </c>
      <c r="D12" s="11" t="s">
        <v>91</v>
      </c>
      <c r="E12" s="8">
        <f>IF(F12 = "NULL", "NULL", F12/28.35)</f>
        <v>1.1992945326278659</v>
      </c>
      <c r="F12" s="8">
        <v>34</v>
      </c>
      <c r="G12" s="8">
        <f>IF(H12 = "NULL", "NULL", H12/28.35)</f>
        <v>2.3985890652557318</v>
      </c>
      <c r="H12" s="8">
        <v>68</v>
      </c>
      <c r="I12" s="8">
        <f>IF(G12 = "NULL", "NULL", G12*1.25)</f>
        <v>2.9982363315696645</v>
      </c>
      <c r="J12" s="8">
        <f>IF(G12 = "NULL", "NULL", H12*1.25)</f>
        <v>85</v>
      </c>
      <c r="K12" s="8">
        <f>IF(G12 = "NULL", "NULL", G12*2)</f>
        <v>4.7971781305114636</v>
      </c>
      <c r="L12" s="8">
        <f>IF(G12 = "NULL", "NULL", H12*2)</f>
        <v>136</v>
      </c>
      <c r="M12" s="11" t="str">
        <f>CONCATENATE(D12, CHAR(10), " - NET WT. ", TEXT(E12, "0.00"), " oz (", F12, " grams)")</f>
        <v>American Brew Beer Seasoning Ingredients:
beer extract powder (grain, yeast, hops), salt, onion 
• ALLERGY ALERT: contains wheat •
• Packed in a facility and/or equipment that produces products containing peanuts, tree nuts, soybean, milk, dairy, eggs, fish, shellfish, wheat, sesame. •
 - NET WT. 1.20 oz (34 grams)</v>
      </c>
      <c r="N12" s="12">
        <v>10000000554</v>
      </c>
      <c r="O12" s="12">
        <v>30000000554</v>
      </c>
      <c r="P12" s="12">
        <v>50000000554</v>
      </c>
      <c r="Q12" s="12">
        <v>70000000554</v>
      </c>
      <c r="R12" s="12">
        <v>90000000554</v>
      </c>
      <c r="S12" s="12">
        <v>11000000554</v>
      </c>
      <c r="T12" s="12">
        <v>13000000554</v>
      </c>
      <c r="U12" s="24"/>
      <c r="V12" s="8" t="s">
        <v>63</v>
      </c>
      <c r="W12" s="8">
        <f>IF(G12 = "NULL", "NULL", G12/4)</f>
        <v>0.59964726631393295</v>
      </c>
      <c r="X12" s="8">
        <f>IF(W12 = "NULL", "NULL", W12*28.35)</f>
        <v>17</v>
      </c>
      <c r="Y12" s="8">
        <f>IF(G12 = "NULL", "NULL", G12*4)</f>
        <v>9.5943562610229272</v>
      </c>
      <c r="Z12" s="8">
        <f>IF(G12 = "NULL", "NULL", H12*4)</f>
        <v>272</v>
      </c>
      <c r="AA12" s="15">
        <v>15000000554</v>
      </c>
      <c r="AB12" s="8">
        <f>IF(OR(E12 = "NULL", G12 = "NULL"), "NULL", (E12+G12)/2)</f>
        <v>1.7989417989417988</v>
      </c>
      <c r="AC12" s="8">
        <f>IF(OR(F12 = "NULL", H12 = "NULL"), "NULL", (F12+H12)/2)</f>
        <v>51</v>
      </c>
      <c r="AD12" s="15">
        <v>17000000554</v>
      </c>
      <c r="AE12" s="15">
        <f>IF(H12 = "NULL", "NULL", AF12/28.35)</f>
        <v>5.9964726631393299</v>
      </c>
      <c r="AF12" s="15">
        <f>IF(H12 = "NULL", "NULL", J12*2)</f>
        <v>170</v>
      </c>
      <c r="AG12" s="15">
        <v>19000000554</v>
      </c>
      <c r="AH12" s="8">
        <f>IF(AB12 = "NULL", "NULL", AB12*2)</f>
        <v>3.5978835978835977</v>
      </c>
      <c r="AI12" s="8">
        <f>IF(AC12 = "NULL", "NULL", AC12*2)</f>
        <v>102</v>
      </c>
      <c r="AJ12" s="15">
        <v>21000000554</v>
      </c>
      <c r="AK12" s="13" t="s">
        <v>92</v>
      </c>
      <c r="AL12" s="11" t="str">
        <f>SUBSTITUTE(D12,CHAR(10)&amp;"• Packed in a facility and/or equipment that produces products containing peanuts, tree nuts, soybean, milk, dairy, eggs, fish, shellfish, wheat, sesame. •","")</f>
        <v>American Brew Beer Seasoning Ingredients:
beer extract powder (grain, yeast, hops), salt, onion 
• ALLERGY ALERT: contains wheat •</v>
      </c>
    </row>
    <row r="13" spans="1:38" ht="120" x14ac:dyDescent="0.3">
      <c r="A13" s="10" t="s">
        <v>93</v>
      </c>
      <c r="B13" s="10" t="s">
        <v>94</v>
      </c>
      <c r="C13" s="10" t="s">
        <v>95</v>
      </c>
      <c r="D13" s="11" t="s">
        <v>96</v>
      </c>
      <c r="E13" s="8">
        <f>IF(F13 = "NULL", "NULL", F13/28.35)</f>
        <v>1.1001763668430335</v>
      </c>
      <c r="F13" s="8">
        <v>31.19</v>
      </c>
      <c r="G13" s="8">
        <f>IF(H13 = "NULL", "NULL", H13/28.35)</f>
        <v>2.2000000000000002</v>
      </c>
      <c r="H13" s="8">
        <v>62.370000000000012</v>
      </c>
      <c r="I13" s="8">
        <f>IF(G13 = "NULL", "NULL", G13*1.25)</f>
        <v>2.75</v>
      </c>
      <c r="J13" s="8">
        <f>IF(G13 = "NULL", "NULL", H13*1.25)</f>
        <v>77.96250000000002</v>
      </c>
      <c r="K13" s="8">
        <f>IF(G13 = "NULL", "NULL", G13*2)</f>
        <v>4.4000000000000004</v>
      </c>
      <c r="L13" s="8">
        <f>IF(G13 = "NULL", "NULL", H13*2)</f>
        <v>124.74000000000002</v>
      </c>
      <c r="M13" s="11" t="str">
        <f>CONCATENATE(D13, CHAR(10), " - NET WT. ", TEXT(E13, "0.00"), " oz (", F13, " grams)")</f>
        <v>American Cheese Powder Ingredients:
whey, cheddar cheese (pasteurized milk, cultures, salt &amp; enzymes), salt, butter, buttermilk, sodium phosphate, natural flavors, fd&amp;c yellow #6 and oleoresin turmeric (coloring), and sodium silicoaluminate
• Packed in a facility and/or equipment that produces products containing peanuts, tree nuts, soybean, milk, dairy, eggs, fish, shellfish, wheat, sesame. •
 - NET WT. 1.10 oz (31.19 grams)</v>
      </c>
      <c r="N13" s="12">
        <v>10000000012</v>
      </c>
      <c r="O13" s="12">
        <v>30000000012</v>
      </c>
      <c r="P13" s="12">
        <v>50000000012</v>
      </c>
      <c r="Q13" s="12">
        <v>70000000012</v>
      </c>
      <c r="R13" s="12">
        <v>90000000012</v>
      </c>
      <c r="S13" s="12">
        <v>11000000012</v>
      </c>
      <c r="T13" s="12">
        <v>13000000012</v>
      </c>
      <c r="U13" s="10" t="s">
        <v>52</v>
      </c>
      <c r="V13" s="11"/>
      <c r="W13" s="8">
        <f>IF(G13 = "NULL", "NULL", G13/4)</f>
        <v>0.55000000000000004</v>
      </c>
      <c r="X13" s="8">
        <f>IF(W13 = "NULL", "NULL", W13*28.35)</f>
        <v>15.592500000000003</v>
      </c>
      <c r="Y13" s="8">
        <f>IF(G13 = "NULL", "NULL", G13*4)</f>
        <v>8.8000000000000007</v>
      </c>
      <c r="Z13" s="8">
        <f>IF(G13 = "NULL", "NULL", H13*4)</f>
        <v>249.48000000000005</v>
      </c>
      <c r="AA13" s="15">
        <v>15000000012</v>
      </c>
      <c r="AB13" s="8">
        <f>IF(OR(E13 = "NULL", G13 = "NULL"), "NULL", (E13+G13)/2)</f>
        <v>1.6500881834215169</v>
      </c>
      <c r="AC13" s="8">
        <f>IF(OR(F13 = "NULL", H13 = "NULL"), "NULL", (F13+H13)/2)</f>
        <v>46.780000000000008</v>
      </c>
      <c r="AD13" s="15">
        <v>17000000012</v>
      </c>
      <c r="AE13" s="8">
        <f>IF(H13 = "NULL", "NULL", AF13/28.35)</f>
        <v>5.5000000000000009</v>
      </c>
      <c r="AF13" s="8">
        <f>IF(H13 = "NULL", "NULL", J13*2)</f>
        <v>155.92500000000004</v>
      </c>
      <c r="AG13" s="15">
        <v>19000000012</v>
      </c>
      <c r="AH13" s="8">
        <f>IF(AB13 = "NULL", "NULL", AB13*2)</f>
        <v>3.3001763668430337</v>
      </c>
      <c r="AI13" s="8">
        <f>IF(AC13 = "NULL", "NULL", AC13*2)</f>
        <v>93.560000000000016</v>
      </c>
      <c r="AJ13" s="15">
        <v>21000000012</v>
      </c>
      <c r="AK13" s="13"/>
      <c r="AL13" s="11" t="str">
        <f>SUBSTITUTE(D13,CHAR(10)&amp;"• Packed in a facility and/or equipment that produces products containing peanuts, tree nuts, soybean, milk, dairy, eggs, fish, shellfish, wheat, sesame. •","")</f>
        <v>American Cheese Powder Ingredients:
whey, cheddar cheese (pasteurized milk, cultures, salt &amp; enzymes), salt, butter, buttermilk, sodium phosphate, natural flavors, fd&amp;c yellow #6 and oleoresin turmeric (coloring), and sodium silicoaluminate</v>
      </c>
    </row>
    <row r="14" spans="1:38" ht="90" x14ac:dyDescent="0.3">
      <c r="A14" s="10" t="s">
        <v>97</v>
      </c>
      <c r="B14" s="10" t="s">
        <v>98</v>
      </c>
      <c r="C14" s="10" t="s">
        <v>99</v>
      </c>
      <c r="D14" s="11" t="s">
        <v>100</v>
      </c>
      <c r="E14" s="8">
        <f>IF(F14 = "NULL", "NULL", F14/28.35)</f>
        <v>1.8500881834215168</v>
      </c>
      <c r="F14" s="8">
        <v>52.45</v>
      </c>
      <c r="G14" s="8">
        <f>IF(H14 = "NULL", "NULL", H14/28.35)</f>
        <v>3.7001763668430336</v>
      </c>
      <c r="H14" s="8">
        <v>104.9</v>
      </c>
      <c r="I14" s="8">
        <f>IF(G14 = "NULL", "NULL", G14*1.25)</f>
        <v>4.6252204585537919</v>
      </c>
      <c r="J14" s="8">
        <f>IF(G14 = "NULL", "NULL", H14*1.25)</f>
        <v>131.125</v>
      </c>
      <c r="K14" s="8">
        <f>IF(G14 = "NULL", "NULL", G14*2)</f>
        <v>7.4003527336860673</v>
      </c>
      <c r="L14" s="8">
        <f>IF(G14 = "NULL", "NULL", H14*2)</f>
        <v>209.8</v>
      </c>
      <c r="M14" s="11" t="str">
        <f>CONCATENATE(D14, CHAR(10), " - NET WT. ", TEXT(E14, "0.00"), " oz (", F14, " grams)")</f>
        <v>Ancho Chili &amp; Honey Seasoning Ingredients:
honey powder, ancho chili, salt, paprika, garlic, onion, citric acid
• Packed in a facility and/or equipment that produces products containing peanuts, tree nuts, soybean, milk, dairy, eggs, fish, shellfish, wheat, sesame. •
 - NET WT. 1.85 oz (52.45 grams)</v>
      </c>
      <c r="N14" s="12">
        <v>10000000560</v>
      </c>
      <c r="O14" s="12">
        <v>30000000560</v>
      </c>
      <c r="P14" s="12">
        <v>50000000560</v>
      </c>
      <c r="Q14" s="12">
        <v>70000000560</v>
      </c>
      <c r="R14" s="12">
        <v>90000000560</v>
      </c>
      <c r="S14" s="12">
        <v>11000000560</v>
      </c>
      <c r="T14" s="12">
        <v>13000000560</v>
      </c>
      <c r="U14" s="24"/>
      <c r="W14" s="8">
        <f>IF(G14 = "NULL", "NULL", G14/4)</f>
        <v>0.92504409171075841</v>
      </c>
      <c r="X14" s="8">
        <f>IF(W14 = "NULL", "NULL", W14*28.35)</f>
        <v>26.225000000000001</v>
      </c>
      <c r="Y14" s="8">
        <f>IF(G14 = "NULL", "NULL", G14*4)</f>
        <v>14.800705467372135</v>
      </c>
      <c r="Z14" s="8">
        <f>IF(G14 = "NULL", "NULL", H14*4)</f>
        <v>419.6</v>
      </c>
      <c r="AA14" s="15">
        <v>15000000560</v>
      </c>
      <c r="AB14" s="8">
        <f>IF(OR(E14 = "NULL", G14 = "NULL"), "NULL", (E14+G14)/2)</f>
        <v>2.7751322751322753</v>
      </c>
      <c r="AC14" s="8">
        <f>IF(OR(F14 = "NULL", H14 = "NULL"), "NULL", (F14+H14)/2)</f>
        <v>78.675000000000011</v>
      </c>
      <c r="AD14" s="15">
        <v>17000000560</v>
      </c>
      <c r="AE14" s="15">
        <f>IF(H14 = "NULL", "NULL", AF14/28.35)</f>
        <v>9.2504409171075839</v>
      </c>
      <c r="AF14" s="15">
        <f>IF(H14 = "NULL", "NULL", J14*2)</f>
        <v>262.25</v>
      </c>
      <c r="AG14" s="15">
        <v>19000000560</v>
      </c>
      <c r="AH14" s="8">
        <f>IF(AB14 = "NULL", "NULL", AB14*2)</f>
        <v>5.5502645502645507</v>
      </c>
      <c r="AI14" s="8">
        <f>IF(AC14 = "NULL", "NULL", AC14*2)</f>
        <v>157.35000000000002</v>
      </c>
      <c r="AJ14" s="15">
        <v>21000000560</v>
      </c>
      <c r="AK14" s="13" t="s">
        <v>101</v>
      </c>
      <c r="AL14" s="11" t="str">
        <f>SUBSTITUTE(D14,CHAR(10)&amp;"• Packed in a facility and/or equipment that produces products containing peanuts, tree nuts, soybean, milk, dairy, eggs, fish, shellfish, wheat, sesame. •","")</f>
        <v>Ancho Chili &amp; Honey Seasoning Ingredients:
honey powder, ancho chili, salt, paprika, garlic, onion, citric acid</v>
      </c>
    </row>
    <row r="15" spans="1:38" ht="75" x14ac:dyDescent="0.3">
      <c r="A15" s="10" t="s">
        <v>102</v>
      </c>
      <c r="B15" s="10" t="s">
        <v>103</v>
      </c>
      <c r="C15" s="10" t="s">
        <v>103</v>
      </c>
      <c r="D15" s="11" t="s">
        <v>104</v>
      </c>
      <c r="E15" s="8">
        <f>IF(F15 = "NULL", "NULL", F15/28.35)</f>
        <v>0.6</v>
      </c>
      <c r="F15" s="8">
        <v>17.010000000000002</v>
      </c>
      <c r="G15" s="8">
        <f>IF(H15 = "NULL", "NULL", H15/28.35)</f>
        <v>1.2</v>
      </c>
      <c r="H15" s="8">
        <v>34.020000000000003</v>
      </c>
      <c r="I15" s="8">
        <f>IF(G15 = "NULL", "NULL", G15*1.25)</f>
        <v>1.5</v>
      </c>
      <c r="J15" s="8">
        <f>IF(G15 = "NULL", "NULL", H15*1.25)</f>
        <v>42.525000000000006</v>
      </c>
      <c r="K15" s="8">
        <f>IF(G15 = "NULL", "NULL", G15*2)</f>
        <v>2.4</v>
      </c>
      <c r="L15" s="8">
        <f>IF(G15 = "NULL", "NULL", H15*2)</f>
        <v>68.040000000000006</v>
      </c>
      <c r="M15" s="11" t="str">
        <f>CONCATENATE(D15, CHAR(10), " - NET WT. ", TEXT(E15, "0.00"), " oz (", F15, " grams)")</f>
        <v>Ancho Pepper Ingredients:
crushed ancho peppers
• Packed in a facility and/or equipment that produces products containing peanuts, tree nuts, soybean, milk, dairy, eggs, fish, shellfish, wheat, sesame. •
 - NET WT. 0.60 oz (17.01 grams)</v>
      </c>
      <c r="N15" s="12">
        <v>10000000013</v>
      </c>
      <c r="O15" s="12">
        <v>30000000013</v>
      </c>
      <c r="P15" s="12">
        <v>50000000013</v>
      </c>
      <c r="Q15" s="12">
        <v>70000000013</v>
      </c>
      <c r="R15" s="12">
        <v>90000000013</v>
      </c>
      <c r="S15" s="12">
        <v>11000000013</v>
      </c>
      <c r="T15" s="12">
        <v>13000000013</v>
      </c>
      <c r="U15" s="10"/>
      <c r="V15" s="11" t="s">
        <v>79</v>
      </c>
      <c r="W15" s="8">
        <f>IF(G15 = "NULL", "NULL", G15/4)</f>
        <v>0.3</v>
      </c>
      <c r="X15" s="8">
        <f>IF(W15 = "NULL", "NULL", W15*28.35)</f>
        <v>8.5050000000000008</v>
      </c>
      <c r="Y15" s="8">
        <f>IF(G15 = "NULL", "NULL", G15*4)</f>
        <v>4.8</v>
      </c>
      <c r="Z15" s="8">
        <f>IF(G15 = "NULL", "NULL", H15*4)</f>
        <v>136.08000000000001</v>
      </c>
      <c r="AA15" s="15">
        <v>15000000013</v>
      </c>
      <c r="AB15" s="8">
        <f>IF(OR(E15 = "NULL", G15 = "NULL"), "NULL", (E15+G15)/2)</f>
        <v>0.89999999999999991</v>
      </c>
      <c r="AC15" s="8">
        <f>IF(OR(F15 = "NULL", H15 = "NULL"), "NULL", (F15+H15)/2)</f>
        <v>25.515000000000001</v>
      </c>
      <c r="AD15" s="15">
        <v>17000000013</v>
      </c>
      <c r="AE15" s="8">
        <f>IF(H15 = "NULL", "NULL", AF15/28.35)</f>
        <v>3.0000000000000004</v>
      </c>
      <c r="AF15" s="8">
        <f>IF(H15 = "NULL", "NULL", J15*2)</f>
        <v>85.050000000000011</v>
      </c>
      <c r="AG15" s="15">
        <v>19000000013</v>
      </c>
      <c r="AH15" s="8">
        <f>IF(AB15 = "NULL", "NULL", AB15*2)</f>
        <v>1.7999999999999998</v>
      </c>
      <c r="AI15" s="8">
        <f>IF(AC15 = "NULL", "NULL", AC15*2)</f>
        <v>51.03</v>
      </c>
      <c r="AJ15" s="15">
        <v>21000000013</v>
      </c>
      <c r="AK15" s="13"/>
      <c r="AL15" s="11" t="str">
        <f>SUBSTITUTE(D15,CHAR(10)&amp;"• Packed in a facility and/or equipment that produces products containing peanuts, tree nuts, soybean, milk, dairy, eggs, fish, shellfish, wheat, sesame. •","")</f>
        <v>Ancho Pepper Ingredients:
crushed ancho peppers</v>
      </c>
    </row>
    <row r="16" spans="1:38" ht="90" x14ac:dyDescent="0.3">
      <c r="A16" s="10" t="s">
        <v>105</v>
      </c>
      <c r="B16" s="10" t="s">
        <v>106</v>
      </c>
      <c r="C16" s="10" t="s">
        <v>107</v>
      </c>
      <c r="D16" s="11" t="s">
        <v>108</v>
      </c>
      <c r="E16" s="8">
        <f>IF(F16 = "NULL", "NULL", F16/28.35)</f>
        <v>1.8500881834215168</v>
      </c>
      <c r="F16" s="8">
        <v>52.45</v>
      </c>
      <c r="G16" s="8">
        <f>IF(H16 = "NULL", "NULL", H16/28.35)</f>
        <v>3.7001763668430336</v>
      </c>
      <c r="H16" s="8">
        <v>104.9</v>
      </c>
      <c r="I16" s="8">
        <f>IF(G16 = "NULL", "NULL", G16*1.25)</f>
        <v>4.6252204585537919</v>
      </c>
      <c r="J16" s="8">
        <f>IF(G16 = "NULL", "NULL", H16*1.25)</f>
        <v>131.125</v>
      </c>
      <c r="K16" s="8">
        <f>IF(G16 = "NULL", "NULL", G16*2)</f>
        <v>7.4003527336860673</v>
      </c>
      <c r="L16" s="8">
        <f>IF(G16 = "NULL", "NULL", H16*2)</f>
        <v>209.8</v>
      </c>
      <c r="M16" s="11" t="str">
        <f>CONCATENATE(D16, CHAR(10), " - NET WT. ", TEXT(E16, "0.00"), " oz (", F16, " grams)")</f>
        <v>And The Heat Goes On Seasoning Ingredients:
allspice, salt, garlic, chili powder, cloves, thyme, allspice, pepper, cayenne, cinnamon, onion
• Packed in a facility and/or equipment that produces products containing peanuts, tree nuts, soybean, milk, dairy, eggs, fish, shellfish, wheat, sesame. •
 - NET WT. 1.85 oz (52.45 grams)</v>
      </c>
      <c r="N16" s="12">
        <v>10000000561</v>
      </c>
      <c r="O16" s="12">
        <v>30000000561</v>
      </c>
      <c r="P16" s="12">
        <v>50000000561</v>
      </c>
      <c r="Q16" s="12">
        <v>70000000561</v>
      </c>
      <c r="R16" s="12">
        <v>90000000561</v>
      </c>
      <c r="S16" s="12">
        <v>11000000561</v>
      </c>
      <c r="T16" s="12">
        <v>13000000561</v>
      </c>
      <c r="U16" s="24"/>
      <c r="W16" s="8">
        <f>IF(G16 = "NULL", "NULL", G16/4)</f>
        <v>0.92504409171075841</v>
      </c>
      <c r="X16" s="8">
        <f>IF(W16 = "NULL", "NULL", W16*28.35)</f>
        <v>26.225000000000001</v>
      </c>
      <c r="Y16" s="8">
        <f>IF(G16 = "NULL", "NULL", G16*4)</f>
        <v>14.800705467372135</v>
      </c>
      <c r="Z16" s="8">
        <f>IF(G16 = "NULL", "NULL", H16*4)</f>
        <v>419.6</v>
      </c>
      <c r="AA16" s="15">
        <v>15000000561</v>
      </c>
      <c r="AB16" s="8">
        <f>IF(OR(E16 = "NULL", G16 = "NULL"), "NULL", (E16+G16)/2)</f>
        <v>2.7751322751322753</v>
      </c>
      <c r="AC16" s="8">
        <f>IF(OR(F16 = "NULL", H16 = "NULL"), "NULL", (F16+H16)/2)</f>
        <v>78.675000000000011</v>
      </c>
      <c r="AD16" s="15">
        <v>17000000561</v>
      </c>
      <c r="AE16" s="15">
        <f>IF(H16 = "NULL", "NULL", AF16/28.35)</f>
        <v>9.2504409171075839</v>
      </c>
      <c r="AF16" s="15">
        <f>IF(H16 = "NULL", "NULL", J16*2)</f>
        <v>262.25</v>
      </c>
      <c r="AG16" s="15">
        <v>19000000561</v>
      </c>
      <c r="AH16" s="8">
        <f>IF(AB16 = "NULL", "NULL", AB16*2)</f>
        <v>5.5502645502645507</v>
      </c>
      <c r="AI16" s="8">
        <f>IF(AC16 = "NULL", "NULL", AC16*2)</f>
        <v>157.35000000000002</v>
      </c>
      <c r="AJ16" s="15">
        <v>21000000561</v>
      </c>
      <c r="AK16" s="13" t="s">
        <v>109</v>
      </c>
      <c r="AL16" s="11" t="str">
        <f>SUBSTITUTE(D16,CHAR(10)&amp;"• Packed in a facility and/or equipment that produces products containing peanuts, tree nuts, soybean, milk, dairy, eggs, fish, shellfish, wheat, sesame. •","")</f>
        <v>And The Heat Goes On Seasoning Ingredients:
allspice, salt, garlic, chili powder, cloves, thyme, allspice, pepper, cayenne, cinnamon, onion</v>
      </c>
    </row>
    <row r="17" spans="1:38" ht="90" x14ac:dyDescent="0.3">
      <c r="A17" s="38" t="s">
        <v>110</v>
      </c>
      <c r="B17" s="10" t="s">
        <v>111</v>
      </c>
      <c r="C17" s="10" t="s">
        <v>112</v>
      </c>
      <c r="D17" s="11" t="s">
        <v>113</v>
      </c>
      <c r="E17" s="8">
        <f>IF(F17 = "NULL", "NULL", F17/28.35)</f>
        <v>1.7636684303350969</v>
      </c>
      <c r="F17" s="8">
        <v>50</v>
      </c>
      <c r="G17" s="8">
        <f>IF(H17 = "NULL", "NULL", H17/28.35)</f>
        <v>3.5273368606701938</v>
      </c>
      <c r="H17" s="8">
        <v>100</v>
      </c>
      <c r="I17" s="8">
        <f>IF(G17 = "NULL", "NULL", G17*1.25)</f>
        <v>4.409171075837742</v>
      </c>
      <c r="J17" s="8">
        <f>IF(G17 = "NULL", "NULL", H17*1.25)</f>
        <v>125</v>
      </c>
      <c r="K17" s="8">
        <f>IF(G17 = "NULL", "NULL", G17*2)</f>
        <v>7.0546737213403876</v>
      </c>
      <c r="L17" s="8">
        <f>IF(G17 = "NULL", "NULL", H17*2)</f>
        <v>200</v>
      </c>
      <c r="M17" s="11" t="str">
        <f>CONCATENATE(D17, CHAR(10), " - NET WT. ", TEXT(E17, "0.00"), " oz (", F17, " grams)")</f>
        <v>Any Kind of Burger Seasoning Ingredients:
salt, maltodextrin, garlic, natural flavors, spices, less than 2% of sunflower oil
• Packed in a facility and/or equipment that produces products containing peanuts, tree nuts, soybean, milk, dairy, eggs, fish, shellfish, wheat, sesame. •
 - NET WT. 1.76 oz (50 grams)</v>
      </c>
      <c r="N17" s="12">
        <v>10000000014</v>
      </c>
      <c r="O17" s="12">
        <v>30000000014</v>
      </c>
      <c r="P17" s="12">
        <v>50000000014</v>
      </c>
      <c r="Q17" s="12">
        <v>70000000014</v>
      </c>
      <c r="R17" s="12">
        <v>90000000014</v>
      </c>
      <c r="S17" s="12">
        <v>11000000014</v>
      </c>
      <c r="T17" s="12">
        <v>13000000014</v>
      </c>
      <c r="U17" s="10" t="s">
        <v>52</v>
      </c>
      <c r="V17" s="11" t="s">
        <v>53</v>
      </c>
      <c r="W17" s="8">
        <f>IF(G17 = "NULL", "NULL", G17/4)</f>
        <v>0.88183421516754845</v>
      </c>
      <c r="X17" s="8">
        <f>IF(W17 = "NULL", "NULL", W17*28.35)</f>
        <v>25</v>
      </c>
      <c r="Y17" s="8">
        <f>IF(G17 = "NULL", "NULL", G17*4)</f>
        <v>14.109347442680775</v>
      </c>
      <c r="Z17" s="8">
        <f>IF(G17 = "NULL", "NULL", H17*4)</f>
        <v>400</v>
      </c>
      <c r="AA17" s="15">
        <v>15000000014</v>
      </c>
      <c r="AB17" s="8">
        <f>IF(OR(E17 = "NULL", G17 = "NULL"), "NULL", (E17+G17)/2)</f>
        <v>2.6455026455026456</v>
      </c>
      <c r="AC17" s="8">
        <f>IF(OR(F17 = "NULL", H17 = "NULL"), "NULL", (F17+H17)/2)</f>
        <v>75</v>
      </c>
      <c r="AD17" s="15">
        <v>17000000014</v>
      </c>
      <c r="AE17" s="8">
        <f>IF(H17 = "NULL", "NULL", AF17/28.35)</f>
        <v>8.8183421516754841</v>
      </c>
      <c r="AF17" s="8">
        <f>IF(H17 = "NULL", "NULL", J17*2)</f>
        <v>250</v>
      </c>
      <c r="AG17" s="15">
        <v>19000000014</v>
      </c>
      <c r="AH17" s="8">
        <f>IF(AB17 = "NULL", "NULL", AB17*2)</f>
        <v>5.2910052910052912</v>
      </c>
      <c r="AI17" s="8">
        <f>IF(AC17 = "NULL", "NULL", AC17*2)</f>
        <v>150</v>
      </c>
      <c r="AJ17" s="15">
        <v>21000000014</v>
      </c>
      <c r="AK17" s="13" t="s">
        <v>114</v>
      </c>
      <c r="AL17" s="11" t="str">
        <f>SUBSTITUTE(D17,CHAR(10)&amp;"• Packed in a facility and/or equipment that produces products containing peanuts, tree nuts, soybean, milk, dairy, eggs, fish, shellfish, wheat, sesame. •","")</f>
        <v>Any Kind of Burger Seasoning Ingredients:
salt, maltodextrin, garlic, natural flavors, spices, less than 2% of sunflower oil</v>
      </c>
    </row>
    <row r="18" spans="1:38" ht="165" x14ac:dyDescent="0.3">
      <c r="A18" s="10" t="s">
        <v>115</v>
      </c>
      <c r="B18" s="10" t="s">
        <v>116</v>
      </c>
      <c r="C18" s="10" t="s">
        <v>116</v>
      </c>
      <c r="D18" s="11" t="s">
        <v>117</v>
      </c>
      <c r="E18" s="8">
        <f>IF(F18 = "NULL", "NULL", F18/28.35)</f>
        <v>2.5858906525573193</v>
      </c>
      <c r="F18" s="8">
        <v>73.31</v>
      </c>
      <c r="G18" s="8">
        <f>IF(H18 = "NULL", "NULL", H18/28.35)</f>
        <v>5.2</v>
      </c>
      <c r="H18" s="8">
        <v>147.42000000000002</v>
      </c>
      <c r="I18" s="8">
        <f>IF(G18 = "NULL", "NULL", G18*1.25)</f>
        <v>6.5</v>
      </c>
      <c r="J18" s="8">
        <f>IF(G18 = "NULL", "NULL", H18*1.25)</f>
        <v>184.27500000000003</v>
      </c>
      <c r="K18" s="8">
        <f>IF(G18 = "NULL", "NULL", G18*2)</f>
        <v>10.4</v>
      </c>
      <c r="L18" s="8">
        <f>IF(G18 = "NULL", "NULL", H18*2)</f>
        <v>294.84000000000003</v>
      </c>
      <c r="M18" s="11" t="str">
        <f>CONCATENATE(D18, CHAR(10), " - NET WT. ", TEXT(E18, "0.00"), " oz (", F18, " grams)")</f>
        <v>Apple Cider Mix Ingredients:
raw cane sugar, non gmo dextrose, maltodextrin, freeze dried apple powder (apple(ascorbic acid, citric acid, sodium chloride) silicon dioxide) apple powder (Northern Spy apples, rice flour) natural non gmo natural sweet Fuji apple flavor, citric acid, ground cinnamon, gum blend (xanthan gum, cellulose gum) non gmo expeller pressed canola oil, caramel color, natural flavor
• Packed in a facility and/or equipment that produces products containing peanuts, tree nuts, soybean, milk, dairy, eggs, fish, shellfish, wheat, sesame. •
 - NET WT. 2.59 oz (73.31 grams)</v>
      </c>
      <c r="N18" s="12">
        <v>10000000015</v>
      </c>
      <c r="O18" s="12">
        <v>30000000015</v>
      </c>
      <c r="P18" s="12">
        <v>50000000015</v>
      </c>
      <c r="Q18" s="12">
        <v>70000000015</v>
      </c>
      <c r="R18" s="12">
        <v>90000000015</v>
      </c>
      <c r="S18" s="12">
        <v>11000000015</v>
      </c>
      <c r="T18" s="12">
        <v>13000000015</v>
      </c>
      <c r="U18" s="10"/>
      <c r="V18" s="11"/>
      <c r="W18" s="8">
        <f>IF(G18 = "NULL", "NULL", G18/4)</f>
        <v>1.3</v>
      </c>
      <c r="X18" s="8">
        <f>IF(W18 = "NULL", "NULL", W18*28.35)</f>
        <v>36.855000000000004</v>
      </c>
      <c r="Y18" s="8">
        <f>IF(G18 = "NULL", "NULL", G18*4)</f>
        <v>20.8</v>
      </c>
      <c r="Z18" s="8">
        <f>IF(G18 = "NULL", "NULL", H18*4)</f>
        <v>589.68000000000006</v>
      </c>
      <c r="AA18" s="15">
        <v>15000000015</v>
      </c>
      <c r="AB18" s="8">
        <f>IF(OR(E18 = "NULL", G18 = "NULL"), "NULL", (E18+G18)/2)</f>
        <v>3.8929453262786597</v>
      </c>
      <c r="AC18" s="8">
        <f>IF(OR(F18 = "NULL", H18 = "NULL"), "NULL", (F18+H18)/2)</f>
        <v>110.36500000000001</v>
      </c>
      <c r="AD18" s="15">
        <v>17000000015</v>
      </c>
      <c r="AE18" s="8">
        <f>IF(H18 = "NULL", "NULL", AF18/28.35)</f>
        <v>13.000000000000002</v>
      </c>
      <c r="AF18" s="8">
        <f>IF(H18 = "NULL", "NULL", J18*2)</f>
        <v>368.55000000000007</v>
      </c>
      <c r="AG18" s="15">
        <v>19000000015</v>
      </c>
      <c r="AH18" s="8">
        <f>IF(AB18 = "NULL", "NULL", AB18*2)</f>
        <v>7.7858906525573195</v>
      </c>
      <c r="AI18" s="8">
        <f>IF(AC18 = "NULL", "NULL", AC18*2)</f>
        <v>220.73000000000002</v>
      </c>
      <c r="AJ18" s="15">
        <v>21000000015</v>
      </c>
      <c r="AK18" s="13"/>
      <c r="AL18" s="11" t="str">
        <f>SUBSTITUTE(D18,CHAR(10)&amp;"• Packed in a facility and/or equipment that produces products containing peanuts, tree nuts, soybean, milk, dairy, eggs, fish, shellfish, wheat, sesame. •","")</f>
        <v>Apple Cider Mix Ingredients:
raw cane sugar, non gmo dextrose, maltodextrin, freeze dried apple powder (apple(ascorbic acid, citric acid, sodium chloride) silicon dioxide) apple powder (Northern Spy apples, rice flour) natural non gmo natural sweet Fuji apple flavor, citric acid, ground cinnamon, gum blend (xanthan gum, cellulose gum) non gmo expeller pressed canola oil, caramel color, natural flavor</v>
      </c>
    </row>
    <row r="19" spans="1:38" ht="75" x14ac:dyDescent="0.3">
      <c r="A19" s="10" t="s">
        <v>118</v>
      </c>
      <c r="B19" s="10" t="s">
        <v>119</v>
      </c>
      <c r="C19" s="10" t="s">
        <v>120</v>
      </c>
      <c r="D19" s="11" t="s">
        <v>121</v>
      </c>
      <c r="E19" s="8">
        <f>IF(F19 = "NULL", "NULL", F19/28.35)</f>
        <v>1</v>
      </c>
      <c r="F19" s="8">
        <v>28.35</v>
      </c>
      <c r="G19" s="8">
        <f>IF(H19 = "NULL", "NULL", H19/28.35)</f>
        <v>2</v>
      </c>
      <c r="H19" s="8">
        <v>56.7</v>
      </c>
      <c r="I19" s="8">
        <f>IF(G19 = "NULL", "NULL", G19*1.25)</f>
        <v>2.5</v>
      </c>
      <c r="J19" s="8">
        <f>IF(G19 = "NULL", "NULL", H19*1.25)</f>
        <v>70.875</v>
      </c>
      <c r="K19" s="8">
        <f>IF(G19 = "NULL", "NULL", G19*2)</f>
        <v>4</v>
      </c>
      <c r="L19" s="8">
        <f>IF(G19 = "NULL", "NULL", H19*2)</f>
        <v>113.4</v>
      </c>
      <c r="M19" s="11" t="str">
        <f>CONCATENATE(D19, CHAR(10), " - NET WT. ", TEXT(E19, "0.00"), " oz (", F19, " grams)")</f>
        <v>Apple Pie Spice Blend Ingredients:
cinnamon and other natural spices
• Packed in a facility and/or equipment that produces products containing peanuts, tree nuts, soybean, milk, dairy, eggs, fish, shellfish, wheat, sesame. •
 - NET WT. 1.00 oz (28.35 grams)</v>
      </c>
      <c r="N19" s="12">
        <v>10000000016</v>
      </c>
      <c r="O19" s="12">
        <v>30000000016</v>
      </c>
      <c r="P19" s="12">
        <v>50000000016</v>
      </c>
      <c r="Q19" s="12">
        <v>70000000016</v>
      </c>
      <c r="R19" s="12">
        <v>90000000016</v>
      </c>
      <c r="S19" s="12">
        <v>11000000016</v>
      </c>
      <c r="T19" s="12">
        <v>13000000016</v>
      </c>
      <c r="U19" s="10" t="s">
        <v>52</v>
      </c>
      <c r="V19" s="11"/>
      <c r="W19" s="8">
        <f>IF(G19 = "NULL", "NULL", G19/4)</f>
        <v>0.5</v>
      </c>
      <c r="X19" s="8">
        <f>IF(W19 = "NULL", "NULL", W19*28.35)</f>
        <v>14.175000000000001</v>
      </c>
      <c r="Y19" s="8">
        <f>IF(G19 = "NULL", "NULL", G19*4)</f>
        <v>8</v>
      </c>
      <c r="Z19" s="8">
        <f>IF(G19 = "NULL", "NULL", H19*4)</f>
        <v>226.8</v>
      </c>
      <c r="AA19" s="15">
        <v>15000000016</v>
      </c>
      <c r="AB19" s="8">
        <f>IF(OR(E19 = "NULL", G19 = "NULL"), "NULL", (E19+G19)/2)</f>
        <v>1.5</v>
      </c>
      <c r="AC19" s="8">
        <f>IF(OR(F19 = "NULL", H19 = "NULL"), "NULL", (F19+H19)/2)</f>
        <v>42.525000000000006</v>
      </c>
      <c r="AD19" s="15">
        <v>17000000016</v>
      </c>
      <c r="AE19" s="8">
        <f>IF(H19 = "NULL", "NULL", AF19/28.35)</f>
        <v>5</v>
      </c>
      <c r="AF19" s="8">
        <f>IF(H19 = "NULL", "NULL", J19*2)</f>
        <v>141.75</v>
      </c>
      <c r="AG19" s="15">
        <v>19000000016</v>
      </c>
      <c r="AH19" s="8">
        <f>IF(AB19 = "NULL", "NULL", AB19*2)</f>
        <v>3</v>
      </c>
      <c r="AI19" s="8">
        <f>IF(AC19 = "NULL", "NULL", AC19*2)</f>
        <v>85.050000000000011</v>
      </c>
      <c r="AJ19" s="15">
        <v>21000000016</v>
      </c>
      <c r="AK19" s="13"/>
      <c r="AL19" s="11" t="str">
        <f>SUBSTITUTE(D19,CHAR(10)&amp;"• Packed in a facility and/or equipment that produces products containing peanuts, tree nuts, soybean, milk, dairy, eggs, fish, shellfish, wheat, sesame. •","")</f>
        <v>Apple Pie Spice Blend Ingredients:
cinnamon and other natural spices</v>
      </c>
    </row>
    <row r="20" spans="1:38" ht="75" x14ac:dyDescent="0.3">
      <c r="A20" s="40" t="s">
        <v>122</v>
      </c>
      <c r="B20" s="10" t="s">
        <v>123</v>
      </c>
      <c r="C20" s="10" t="s">
        <v>124</v>
      </c>
      <c r="D20" s="11" t="s">
        <v>125</v>
      </c>
      <c r="E20" s="8">
        <f>IF(F20 = "NULL", "NULL", F20/28.35)</f>
        <v>2.3985890652557318</v>
      </c>
      <c r="F20" s="8">
        <v>68</v>
      </c>
      <c r="G20" s="8">
        <f>IF(H20 = "NULL", "NULL", H20/28.35)</f>
        <v>5.0088183421516757</v>
      </c>
      <c r="H20" s="8">
        <v>142</v>
      </c>
      <c r="I20" s="8">
        <f>IF(G20 = "NULL", "NULL", G20*1.25)</f>
        <v>6.261022927689595</v>
      </c>
      <c r="J20" s="8">
        <f>IF(G20 = "NULL", "NULL", H20*1.25)</f>
        <v>177.5</v>
      </c>
      <c r="K20" s="8">
        <f>IF(G20 = "NULL", "NULL", G20*2)</f>
        <v>10.017636684303351</v>
      </c>
      <c r="L20" s="8">
        <f>IF(G20 = "NULL", "NULL", H20*2)</f>
        <v>284</v>
      </c>
      <c r="M20" s="11" t="str">
        <f>CONCATENATE(D20, CHAR(10), " - NET WT. ", TEXT(E20, "0.00"), " oz (", F20, " grams)")</f>
        <v>Applewood Sea Salt Ingredients:
sea salt smoked over applewood fire
• Packed in a facility and/or equipment that produces products containing peanuts, tree nuts, soybean, milk, dairy, eggs, fish, shellfish, wheat, sesame. •
 - NET WT. 2.40 oz (68 grams)</v>
      </c>
      <c r="N20" s="12">
        <v>10000000516</v>
      </c>
      <c r="O20" s="12">
        <v>30000000516</v>
      </c>
      <c r="P20" s="12">
        <v>50000000516</v>
      </c>
      <c r="Q20" s="12">
        <v>70000000516</v>
      </c>
      <c r="R20" s="12">
        <v>90000000516</v>
      </c>
      <c r="S20" s="12">
        <v>11000000516</v>
      </c>
      <c r="T20" s="12">
        <v>13000000516</v>
      </c>
      <c r="U20" s="24"/>
      <c r="W20" s="8">
        <f>IF(G20 = "NULL", "NULL", G20/4)</f>
        <v>1.2522045855379189</v>
      </c>
      <c r="X20" s="8">
        <f>IF(W20 = "NULL", "NULL", W20*28.35)</f>
        <v>35.5</v>
      </c>
      <c r="Y20" s="8">
        <f>IF(G20 = "NULL", "NULL", G20*4)</f>
        <v>20.035273368606703</v>
      </c>
      <c r="Z20" s="8">
        <f>IF(G20 = "NULL", "NULL", H20*4)</f>
        <v>568</v>
      </c>
      <c r="AA20" s="15">
        <v>15000000516</v>
      </c>
      <c r="AB20" s="8">
        <f>IF(OR(E20 = "NULL", G20 = "NULL"), "NULL", (E20+G20)/2)</f>
        <v>3.7037037037037037</v>
      </c>
      <c r="AC20" s="8">
        <f>IF(OR(F20 = "NULL", H20 = "NULL"), "NULL", (F20+H20)/2)</f>
        <v>105</v>
      </c>
      <c r="AD20" s="15">
        <v>17000000516</v>
      </c>
      <c r="AE20" s="8">
        <f>IF(H20 = "NULL", "NULL", AF20/28.35)</f>
        <v>12.522045855379188</v>
      </c>
      <c r="AF20" s="8">
        <f>IF(H20 = "NULL", "NULL", J20*2)</f>
        <v>355</v>
      </c>
      <c r="AG20" s="15">
        <v>19000000516</v>
      </c>
      <c r="AH20" s="8">
        <f>IF(AB20 = "NULL", "NULL", AB20*2)</f>
        <v>7.4074074074074074</v>
      </c>
      <c r="AI20" s="8">
        <f>IF(AC20 = "NULL", "NULL", AC20*2)</f>
        <v>210</v>
      </c>
      <c r="AJ20" s="15">
        <v>21000000516</v>
      </c>
      <c r="AK20" s="13" t="s">
        <v>126</v>
      </c>
      <c r="AL20" s="11" t="str">
        <f>SUBSTITUTE(D20,CHAR(10)&amp;"• Packed in a facility and/or equipment that produces products containing peanuts, tree nuts, soybean, milk, dairy, eggs, fish, shellfish, wheat, sesame. •","")</f>
        <v>Applewood Sea Salt Ingredients:
sea salt smoked over applewood fire</v>
      </c>
    </row>
    <row r="21" spans="1:38" ht="75" x14ac:dyDescent="0.3">
      <c r="A21" s="10" t="s">
        <v>127</v>
      </c>
      <c r="B21" s="10" t="s">
        <v>128</v>
      </c>
      <c r="C21" s="10" t="s">
        <v>128</v>
      </c>
      <c r="D21" s="11" t="s">
        <v>129</v>
      </c>
      <c r="E21" s="8">
        <f>IF(F21 = "NULL", "NULL", F21/28.35)</f>
        <v>0.79999999999999993</v>
      </c>
      <c r="F21" s="8">
        <v>22.68</v>
      </c>
      <c r="G21" s="8">
        <f>IF(H21 = "NULL", "NULL", H21/28.35)</f>
        <v>1.6</v>
      </c>
      <c r="H21" s="8">
        <v>45.360000000000007</v>
      </c>
      <c r="I21" s="8">
        <f>IF(G21 = "NULL", "NULL", G21*1.25)</f>
        <v>2</v>
      </c>
      <c r="J21" s="8">
        <f>IF(G21 = "NULL", "NULL", H21*1.25)</f>
        <v>56.70000000000001</v>
      </c>
      <c r="K21" s="8">
        <f>IF(G21 = "NULL", "NULL", G21*2)</f>
        <v>3.2</v>
      </c>
      <c r="L21" s="8">
        <f>IF(G21 = "NULL", "NULL", H21*2)</f>
        <v>90.720000000000013</v>
      </c>
      <c r="M21" s="11" t="str">
        <f>CONCATENATE(D21, CHAR(10), " - NET WT. ", TEXT(E21, "0.00"), " oz (", F21, " grams)")</f>
        <v>Apricot Tea Ingredients:
black tea, calendula petals, artificial apricot flavoring
• Packed in a facility and/or equipment that produces products containing peanuts, tree nuts, soybean, milk, dairy, eggs, fish, shellfish, wheat, sesame. •
 - NET WT. 0.80 oz (22.68 grams)</v>
      </c>
      <c r="N21" s="12">
        <v>10000000018</v>
      </c>
      <c r="O21" s="12">
        <v>30000000018</v>
      </c>
      <c r="P21" s="12">
        <v>50000000018</v>
      </c>
      <c r="Q21" s="12">
        <v>70000000018</v>
      </c>
      <c r="R21" s="12">
        <v>90000000018</v>
      </c>
      <c r="S21" s="12">
        <v>11000000018</v>
      </c>
      <c r="T21" s="12">
        <v>13000000018</v>
      </c>
      <c r="U21" s="10" t="s">
        <v>52</v>
      </c>
      <c r="V21" s="11" t="s">
        <v>130</v>
      </c>
      <c r="W21" s="8">
        <f>IF(G21 = "NULL", "NULL", G21/4)</f>
        <v>0.4</v>
      </c>
      <c r="X21" s="8">
        <f>IF(W21 = "NULL", "NULL", W21*28.35)</f>
        <v>11.340000000000002</v>
      </c>
      <c r="Y21" s="8">
        <f>IF(G21 = "NULL", "NULL", G21*4)</f>
        <v>6.4</v>
      </c>
      <c r="Z21" s="8">
        <f>IF(G21 = "NULL", "NULL", H21*4)</f>
        <v>181.44000000000003</v>
      </c>
      <c r="AA21" s="15">
        <v>15000000018</v>
      </c>
      <c r="AB21" s="8">
        <f>IF(OR(E21 = "NULL", G21 = "NULL"), "NULL", (E21+G21)/2)</f>
        <v>1.2</v>
      </c>
      <c r="AC21" s="8">
        <f>IF(OR(F21 = "NULL", H21 = "NULL"), "NULL", (F21+H21)/2)</f>
        <v>34.020000000000003</v>
      </c>
      <c r="AD21" s="15">
        <v>17000000018</v>
      </c>
      <c r="AE21" s="8">
        <f>IF(H21 = "NULL", "NULL", AF21/28.35)</f>
        <v>4.0000000000000009</v>
      </c>
      <c r="AF21" s="8">
        <f>IF(H21 = "NULL", "NULL", J21*2)</f>
        <v>113.40000000000002</v>
      </c>
      <c r="AG21" s="15">
        <v>19000000018</v>
      </c>
      <c r="AH21" s="8">
        <f>IF(AB21 = "NULL", "NULL", AB21*2)</f>
        <v>2.4</v>
      </c>
      <c r="AI21" s="8">
        <f>IF(AC21 = "NULL", "NULL", AC21*2)</f>
        <v>68.040000000000006</v>
      </c>
      <c r="AJ21" s="15">
        <v>21000000018</v>
      </c>
      <c r="AK21" s="13"/>
      <c r="AL21" s="11" t="str">
        <f>SUBSTITUTE(D21,CHAR(10)&amp;"• Packed in a facility and/or equipment that produces products containing peanuts, tree nuts, soybean, milk, dairy, eggs, fish, shellfish, wheat, sesame. •","")</f>
        <v>Apricot Tea Ingredients:
black tea, calendula petals, artificial apricot flavoring</v>
      </c>
    </row>
    <row r="22" spans="1:38" ht="30" x14ac:dyDescent="0.3">
      <c r="A22" s="10" t="s">
        <v>131</v>
      </c>
      <c r="B22" s="10" t="s">
        <v>132</v>
      </c>
      <c r="C22" s="10" t="s">
        <v>132</v>
      </c>
      <c r="D22" s="11" t="s">
        <v>45</v>
      </c>
      <c r="E22" s="8">
        <f>IF(F22 = "NULL", "NULL", F22/28.35)</f>
        <v>1.749911816578483</v>
      </c>
      <c r="F22" s="8">
        <v>49.61</v>
      </c>
      <c r="G22" s="8">
        <f>IF(H22 = "NULL", "NULL", H22/28.35)</f>
        <v>3.5</v>
      </c>
      <c r="H22" s="8">
        <v>99.225000000000009</v>
      </c>
      <c r="I22" s="8">
        <f>IF(G22 = "NULL", "NULL", G22*1.25)</f>
        <v>4.375</v>
      </c>
      <c r="J22" s="8">
        <f>IF(G22 = "NULL", "NULL", H22*1.25)</f>
        <v>124.03125000000001</v>
      </c>
      <c r="K22" s="8">
        <f>IF(G22 = "NULL", "NULL", G22*2)</f>
        <v>7</v>
      </c>
      <c r="L22" s="8">
        <f>IF(G22 = "NULL", "NULL", H22*2)</f>
        <v>198.45000000000002</v>
      </c>
      <c r="M22" s="11" t="str">
        <f>CONCATENATE(D22, CHAR(10), " - NET WT. ", TEXT(E22, "0.00"), " oz (", F22, " grams)")</f>
        <v>NULL
 - NET WT. 1.75 oz (49.61 grams)</v>
      </c>
      <c r="N22" s="12">
        <v>10000000019</v>
      </c>
      <c r="O22" s="12">
        <v>30000000019</v>
      </c>
      <c r="P22" s="12">
        <v>50000000019</v>
      </c>
      <c r="Q22" s="12">
        <v>70000000019</v>
      </c>
      <c r="R22" s="12">
        <v>90000000019</v>
      </c>
      <c r="S22" s="12">
        <v>11000000019</v>
      </c>
      <c r="T22" s="12">
        <v>13000000019</v>
      </c>
      <c r="U22" s="10"/>
      <c r="V22" s="11"/>
      <c r="W22" s="8">
        <f>IF(G22 = "NULL", "NULL", G22/4)</f>
        <v>0.875</v>
      </c>
      <c r="X22" s="8">
        <f>IF(W22 = "NULL", "NULL", W22*28.35)</f>
        <v>24.806250000000002</v>
      </c>
      <c r="Y22" s="8">
        <f>IF(G22 = "NULL", "NULL", G22*4)</f>
        <v>14</v>
      </c>
      <c r="Z22" s="8">
        <f>IF(G22 = "NULL", "NULL", H22*4)</f>
        <v>396.90000000000003</v>
      </c>
      <c r="AA22" s="15">
        <v>15000000019</v>
      </c>
      <c r="AB22" s="8">
        <f>IF(OR(E22 = "NULL", G22 = "NULL"), "NULL", (E22+G22)/2)</f>
        <v>2.6249559082892415</v>
      </c>
      <c r="AC22" s="8">
        <f>IF(OR(F22 = "NULL", H22 = "NULL"), "NULL", (F22+H22)/2)</f>
        <v>74.417500000000004</v>
      </c>
      <c r="AD22" s="15">
        <v>17000000019</v>
      </c>
      <c r="AE22" s="8">
        <f>IF(H22 = "NULL", "NULL", AF22/28.35)</f>
        <v>8.75</v>
      </c>
      <c r="AF22" s="8">
        <f>IF(H22 = "NULL", "NULL", J22*2)</f>
        <v>248.06250000000003</v>
      </c>
      <c r="AG22" s="15">
        <v>19000000019</v>
      </c>
      <c r="AH22" s="8">
        <f>IF(AB22 = "NULL", "NULL", AB22*2)</f>
        <v>5.249911816578483</v>
      </c>
      <c r="AI22" s="8">
        <f>IF(AC22 = "NULL", "NULL", AC22*2)</f>
        <v>148.83500000000001</v>
      </c>
      <c r="AJ22" s="15">
        <v>21000000019</v>
      </c>
      <c r="AK22" s="13"/>
      <c r="AL22" s="11" t="str">
        <f>SUBSTITUTE(D22,CHAR(10)&amp;"• Packed in a facility and/or equipment that produces products containing peanuts, tree nuts, soybean, milk, dairy, eggs, fish, shellfish, wheat, sesame. •","")</f>
        <v>NULL</v>
      </c>
    </row>
    <row r="23" spans="1:38" ht="120" x14ac:dyDescent="0.3">
      <c r="A23" s="10" t="s">
        <v>133</v>
      </c>
      <c r="B23" s="10" t="s">
        <v>134</v>
      </c>
      <c r="C23" s="10" t="s">
        <v>135</v>
      </c>
      <c r="D23" s="11" t="s">
        <v>136</v>
      </c>
      <c r="E23" s="8">
        <f>IF(F23 = "NULL", "NULL", F23/28.35)</f>
        <v>1</v>
      </c>
      <c r="F23" s="8">
        <v>28.35</v>
      </c>
      <c r="G23" s="8">
        <f>IF(H23 = "NULL", "NULL", H23/28.35)</f>
        <v>2</v>
      </c>
      <c r="H23" s="8">
        <v>56.7</v>
      </c>
      <c r="I23" s="8">
        <f>IF(G23 = "NULL", "NULL", G23*1.25)</f>
        <v>2.5</v>
      </c>
      <c r="J23" s="8">
        <f>IF(G23 = "NULL", "NULL", H23*1.25)</f>
        <v>70.875</v>
      </c>
      <c r="K23" s="8">
        <f>IF(G23 = "NULL", "NULL", G23*2)</f>
        <v>4</v>
      </c>
      <c r="L23" s="8">
        <f>IF(G23 = "NULL", "NULL", H23*2)</f>
        <v>113.4</v>
      </c>
      <c r="M23" s="11" t="str">
        <f>CONCATENATE(D23, CHAR(10), " - NET WT. ", TEXT(E23, "0.00"), " oz (", F23, " grams)")</f>
        <v>Asian Pork Rub Ingredients:
dehydrated onion, garlic, sea salt, spices, brown sugar, sesame seeds, sugar, sesame oil, natural hickory smoke flavor (maltodextrin, natural smoke flavor, lemongrass oil, spice extratives, silicon dioxide
• Packed in a facility and/or equipment that produces products containing peanuts, tree nuts, soybean, milk, dairy, eggs, fish, shellfish, wheat, sesame. •
 - NET WT. 1.00 oz (28.35 grams)</v>
      </c>
      <c r="N23" s="12">
        <v>10000000020</v>
      </c>
      <c r="O23" s="12">
        <v>30000000020</v>
      </c>
      <c r="P23" s="12">
        <v>50000000020</v>
      </c>
      <c r="Q23" s="12">
        <v>70000000020</v>
      </c>
      <c r="R23" s="12">
        <v>90000000020</v>
      </c>
      <c r="S23" s="12">
        <v>11000000020</v>
      </c>
      <c r="T23" s="12">
        <v>13000000020</v>
      </c>
      <c r="U23" s="10"/>
      <c r="V23" s="11"/>
      <c r="W23" s="8">
        <f>IF(G23 = "NULL", "NULL", G23/4)</f>
        <v>0.5</v>
      </c>
      <c r="X23" s="8">
        <f>IF(W23 = "NULL", "NULL", W23*28.35)</f>
        <v>14.175000000000001</v>
      </c>
      <c r="Y23" s="8">
        <f>IF(G23 = "NULL", "NULL", G23*4)</f>
        <v>8</v>
      </c>
      <c r="Z23" s="8">
        <f>IF(G23 = "NULL", "NULL", H23*4)</f>
        <v>226.8</v>
      </c>
      <c r="AA23" s="15">
        <v>15000000020</v>
      </c>
      <c r="AB23" s="8">
        <f>IF(OR(E23 = "NULL", G23 = "NULL"), "NULL", (E23+G23)/2)</f>
        <v>1.5</v>
      </c>
      <c r="AC23" s="8">
        <f>IF(OR(F23 = "NULL", H23 = "NULL"), "NULL", (F23+H23)/2)</f>
        <v>42.525000000000006</v>
      </c>
      <c r="AD23" s="15">
        <v>17000000020</v>
      </c>
      <c r="AE23" s="8">
        <f>IF(H23 = "NULL", "NULL", AF23/28.35)</f>
        <v>5</v>
      </c>
      <c r="AF23" s="8">
        <f>IF(H23 = "NULL", "NULL", J23*2)</f>
        <v>141.75</v>
      </c>
      <c r="AG23" s="15">
        <v>19000000020</v>
      </c>
      <c r="AH23" s="8">
        <f>IF(AB23 = "NULL", "NULL", AB23*2)</f>
        <v>3</v>
      </c>
      <c r="AI23" s="8">
        <f>IF(AC23 = "NULL", "NULL", AC23*2)</f>
        <v>85.050000000000011</v>
      </c>
      <c r="AJ23" s="15">
        <v>21000000020</v>
      </c>
      <c r="AK23" s="13"/>
      <c r="AL23" s="11" t="str">
        <f>SUBSTITUTE(D23,CHAR(10)&amp;"• Packed in a facility and/or equipment that produces products containing peanuts, tree nuts, soybean, milk, dairy, eggs, fish, shellfish, wheat, sesame. •","")</f>
        <v>Asian Pork Rub Ingredients:
dehydrated onion, garlic, sea salt, spices, brown sugar, sesame seeds, sugar, sesame oil, natural hickory smoke flavor (maltodextrin, natural smoke flavor, lemongrass oil, spice extratives, silicon dioxide</v>
      </c>
    </row>
    <row r="24" spans="1:38" ht="31.2" x14ac:dyDescent="0.3">
      <c r="A24" s="10" t="s">
        <v>137</v>
      </c>
      <c r="B24" s="10" t="s">
        <v>138</v>
      </c>
      <c r="C24" s="10" t="s">
        <v>139</v>
      </c>
      <c r="D24" s="11" t="s">
        <v>45</v>
      </c>
      <c r="E24" s="8">
        <f>IF(F24 = "NULL", "NULL", F24/28.35)</f>
        <v>0.79999999999999993</v>
      </c>
      <c r="F24" s="8">
        <v>22.68</v>
      </c>
      <c r="G24" s="8">
        <f>IF(H24 = "NULL", "NULL", H24/28.35)</f>
        <v>1.6</v>
      </c>
      <c r="H24" s="8">
        <v>45.360000000000007</v>
      </c>
      <c r="I24" s="8">
        <f>IF(G24 = "NULL", "NULL", G24*1.25)</f>
        <v>2</v>
      </c>
      <c r="J24" s="8">
        <f>IF(G24 = "NULL", "NULL", H24*1.25)</f>
        <v>56.70000000000001</v>
      </c>
      <c r="K24" s="8">
        <f>IF(G24 = "NULL", "NULL", G24*2)</f>
        <v>3.2</v>
      </c>
      <c r="L24" s="8">
        <f>IF(G24 = "NULL", "NULL", H24*2)</f>
        <v>90.720000000000013</v>
      </c>
      <c r="M24" s="11" t="str">
        <f>CONCATENATE(D24, CHAR(10), " - NET WT. ", TEXT(E24, "0.00"), " oz (", F24, " grams)")</f>
        <v>NULL
 - NET WT. 0.80 oz (22.68 grams)</v>
      </c>
      <c r="N24" s="12">
        <v>10000000021</v>
      </c>
      <c r="O24" s="12">
        <v>30000000021</v>
      </c>
      <c r="P24" s="12">
        <v>50000000021</v>
      </c>
      <c r="Q24" s="12">
        <v>70000000021</v>
      </c>
      <c r="R24" s="12">
        <v>90000000021</v>
      </c>
      <c r="S24" s="12">
        <v>11000000021</v>
      </c>
      <c r="T24" s="12">
        <v>13000000021</v>
      </c>
      <c r="U24" s="10"/>
      <c r="V24" s="11"/>
      <c r="W24" s="8">
        <f>IF(G24 = "NULL", "NULL", G24/4)</f>
        <v>0.4</v>
      </c>
      <c r="X24" s="8">
        <f>IF(W24 = "NULL", "NULL", W24*28.35)</f>
        <v>11.340000000000002</v>
      </c>
      <c r="Y24" s="8">
        <f>IF(G24 = "NULL", "NULL", G24*4)</f>
        <v>6.4</v>
      </c>
      <c r="Z24" s="8">
        <f>IF(G24 = "NULL", "NULL", H24*4)</f>
        <v>181.44000000000003</v>
      </c>
      <c r="AA24" s="15">
        <v>15000000021</v>
      </c>
      <c r="AB24" s="8">
        <f>IF(OR(E24 = "NULL", G24 = "NULL"), "NULL", (E24+G24)/2)</f>
        <v>1.2</v>
      </c>
      <c r="AC24" s="8">
        <f>IF(OR(F24 = "NULL", H24 = "NULL"), "NULL", (F24+H24)/2)</f>
        <v>34.020000000000003</v>
      </c>
      <c r="AD24" s="15">
        <v>17000000021</v>
      </c>
      <c r="AE24" s="8">
        <f>IF(H24 = "NULL", "NULL", AF24/28.35)</f>
        <v>4.0000000000000009</v>
      </c>
      <c r="AF24" s="8">
        <f>IF(H24 = "NULL", "NULL", J24*2)</f>
        <v>113.40000000000002</v>
      </c>
      <c r="AG24" s="15">
        <v>19000000021</v>
      </c>
      <c r="AH24" s="8">
        <f>IF(AB24 = "NULL", "NULL", AB24*2)</f>
        <v>2.4</v>
      </c>
      <c r="AI24" s="8">
        <f>IF(AC24 = "NULL", "NULL", AC24*2)</f>
        <v>68.040000000000006</v>
      </c>
      <c r="AJ24" s="15">
        <v>21000000021</v>
      </c>
      <c r="AK24" s="13"/>
      <c r="AL24" s="11" t="str">
        <f>SUBSTITUTE(D24,CHAR(10)&amp;"• Packed in a facility and/or equipment that produces products containing peanuts, tree nuts, soybean, milk, dairy, eggs, fish, shellfish, wheat, sesame. •","")</f>
        <v>NULL</v>
      </c>
    </row>
    <row r="25" spans="1:38" ht="75" x14ac:dyDescent="0.3">
      <c r="A25" s="10" t="s">
        <v>140</v>
      </c>
      <c r="B25" s="10" t="s">
        <v>141</v>
      </c>
      <c r="C25" s="10" t="s">
        <v>141</v>
      </c>
      <c r="D25" s="11" t="s">
        <v>142</v>
      </c>
      <c r="E25" s="8">
        <f>IF(F25 = "NULL", "NULL", F25/28.35)</f>
        <v>1.9400352733686066</v>
      </c>
      <c r="F25" s="8">
        <v>55</v>
      </c>
      <c r="G25" s="8">
        <f>IF(H25 = "NULL", "NULL", H25/28.35)</f>
        <v>4.2328042328042326</v>
      </c>
      <c r="H25" s="8">
        <v>120</v>
      </c>
      <c r="I25" s="8">
        <f>IF(G25 = "NULL", "NULL", G25*1.25)</f>
        <v>5.2910052910052912</v>
      </c>
      <c r="J25" s="8">
        <f>IF(G25 = "NULL", "NULL", H25*1.25)</f>
        <v>150</v>
      </c>
      <c r="K25" s="8">
        <f>IF(G25 = "NULL", "NULL", G25*2)</f>
        <v>8.4656084656084651</v>
      </c>
      <c r="L25" s="8">
        <f>IF(G25 = "NULL", "NULL", H25*2)</f>
        <v>240</v>
      </c>
      <c r="M25" s="11" t="str">
        <f>CONCATENATE(D25, CHAR(10), " - NET WT. ", TEXT(E25, "0.00"), " oz (", F25, " grams)")</f>
        <v>Atlantic Catch Seafood Seasoning Ingredients:
paprika, salt, spices
• Packed in a facility and/or equipment that produces products containing peanuts, tree nuts, soybean, milk, dairy, eggs, fish, shellfish, wheat, sesame. •
 - NET WT. 1.94 oz (55 grams)</v>
      </c>
      <c r="N25" s="12">
        <v>10000000501</v>
      </c>
      <c r="O25" s="12">
        <v>30000000501</v>
      </c>
      <c r="P25" s="12">
        <v>50000000501</v>
      </c>
      <c r="Q25" s="12">
        <v>70000000501</v>
      </c>
      <c r="R25" s="12">
        <v>90000000501</v>
      </c>
      <c r="S25" s="12">
        <v>11000000501</v>
      </c>
      <c r="T25" s="12">
        <v>13000000501</v>
      </c>
      <c r="U25" s="10" t="s">
        <v>52</v>
      </c>
      <c r="V25" s="11" t="s">
        <v>143</v>
      </c>
      <c r="W25" s="8">
        <f>IF(G25 = "NULL", "NULL", G25/4)</f>
        <v>1.0582010582010581</v>
      </c>
      <c r="X25" s="8">
        <f>IF(W25 = "NULL", "NULL", W25*28.35)</f>
        <v>30</v>
      </c>
      <c r="Y25" s="8">
        <f>IF(G25 = "NULL", "NULL", G25*4)</f>
        <v>16.93121693121693</v>
      </c>
      <c r="Z25" s="8">
        <f>IF(G25 = "NULL", "NULL", H25*4)</f>
        <v>480</v>
      </c>
      <c r="AA25" s="15">
        <v>15000000501</v>
      </c>
      <c r="AB25" s="8">
        <f>IF(OR(E25 = "NULL", G25 = "NULL"), "NULL", (E25+G25)/2)</f>
        <v>3.0864197530864197</v>
      </c>
      <c r="AC25" s="8">
        <f>IF(OR(F25 = "NULL", H25 = "NULL"), "NULL", (F25+H25)/2)</f>
        <v>87.5</v>
      </c>
      <c r="AD25" s="15">
        <v>17000000501</v>
      </c>
      <c r="AE25" s="8">
        <f>IF(H25 = "NULL", "NULL", AF25/28.35)</f>
        <v>10.582010582010582</v>
      </c>
      <c r="AF25" s="8">
        <f>IF(H25 = "NULL", "NULL", J25*2)</f>
        <v>300</v>
      </c>
      <c r="AG25" s="15">
        <v>19000000501</v>
      </c>
      <c r="AH25" s="8">
        <f>IF(AB25 = "NULL", "NULL", AB25*2)</f>
        <v>6.1728395061728394</v>
      </c>
      <c r="AI25" s="8">
        <f>IF(AC25 = "NULL", "NULL", AC25*2)</f>
        <v>175</v>
      </c>
      <c r="AJ25" s="15">
        <v>21000000501</v>
      </c>
      <c r="AK25" s="13" t="s">
        <v>144</v>
      </c>
      <c r="AL25" s="11" t="str">
        <f>SUBSTITUTE(D25,CHAR(10)&amp;"• Packed in a facility and/or equipment that produces products containing peanuts, tree nuts, soybean, milk, dairy, eggs, fish, shellfish, wheat, sesame. •","")</f>
        <v>Atlantic Catch Seafood Seasoning Ingredients:
paprika, salt, spices</v>
      </c>
    </row>
    <row r="26" spans="1:38" ht="255" x14ac:dyDescent="0.3">
      <c r="A26" s="38" t="s">
        <v>145</v>
      </c>
      <c r="B26" s="10" t="s">
        <v>146</v>
      </c>
      <c r="C26" s="10" t="s">
        <v>147</v>
      </c>
      <c r="D26" s="11" t="s">
        <v>148</v>
      </c>
      <c r="E26" s="8">
        <f>IF(F26 = "NULL", "NULL", F26/28.35)</f>
        <v>1.1000000000000001</v>
      </c>
      <c r="F26" s="8">
        <v>31.185000000000006</v>
      </c>
      <c r="G26" s="8">
        <f>IF(H26 = "NULL", "NULL", H26/28.35)</f>
        <v>2.2000000000000002</v>
      </c>
      <c r="H26" s="8">
        <v>62.370000000000012</v>
      </c>
      <c r="I26" s="8">
        <f>IF(G26 = "NULL", "NULL", G26*1.25)</f>
        <v>2.75</v>
      </c>
      <c r="J26" s="8">
        <f>IF(G26 = "NULL", "NULL", H26*1.25)</f>
        <v>77.96250000000002</v>
      </c>
      <c r="K26" s="8">
        <f>IF(G26 = "NULL", "NULL", G26*2)</f>
        <v>4.4000000000000004</v>
      </c>
      <c r="L26" s="8">
        <f>IF(G26 = "NULL", "NULL", H26*2)</f>
        <v>124.74000000000002</v>
      </c>
      <c r="M26" s="11" t="str">
        <f>CONCATENATE(D26, CHAR(10), " - NET WT. ", TEXT(E26, "0.00"), " oz (", F26, " grams)")</f>
        <v>Bacon &amp; Cheddar Popcorn Seasoning Ingredients:
cheddar cheese powder {cheddar cheese (cultured pasteurized milk, salt, and enzymes), whey, soybean oil with rosemary extract (antioxidant), maltodextrin, salt, blue cheese (cultured pasteurized milk, salt, and enzymes), disodium phosphate, nonfat dry milk, citric acid, artificial color (yellow #6), extractive of turmeric and annatto}, salt, whey, bacon flavor (natural flavors, maltodextrin, bacon fat, natural smoke flavor), hydrolyzed soy protein, msg, onion powder, autolyzed yeast extract, buttermilk, disodium inosinate &amp; guanylate, spice, extractive of paprika, natural flavors including smoke, less than 2% tricalcium phosphate added to prevent caking
• ALLERGY ALERT: contains milk &amp; cheese •
• Packed in a facility and/or equipment that produces products containing peanuts, tree nuts, soybean, milk, dairy, eggs, fish, shellfish, wheat, sesame. •
 - NET WT. 1.10 oz (31.185 grams)</v>
      </c>
      <c r="N26" s="12">
        <v>10000000022</v>
      </c>
      <c r="O26" s="12">
        <v>30000000022</v>
      </c>
      <c r="P26" s="12">
        <v>50000000022</v>
      </c>
      <c r="Q26" s="12">
        <v>70000000022</v>
      </c>
      <c r="R26" s="12">
        <v>90000000022</v>
      </c>
      <c r="S26" s="12">
        <v>11000000022</v>
      </c>
      <c r="T26" s="12">
        <v>13000000022</v>
      </c>
      <c r="U26" s="10" t="s">
        <v>52</v>
      </c>
      <c r="V26" s="11" t="s">
        <v>149</v>
      </c>
      <c r="W26" s="8">
        <f>IF(G26 = "NULL", "NULL", G26/4)</f>
        <v>0.55000000000000004</v>
      </c>
      <c r="X26" s="8">
        <f>IF(W26 = "NULL", "NULL", W26*28.35)</f>
        <v>15.592500000000003</v>
      </c>
      <c r="Y26" s="8">
        <f>IF(G26 = "NULL", "NULL", G26*4)</f>
        <v>8.8000000000000007</v>
      </c>
      <c r="Z26" s="8">
        <f>IF(G26 = "NULL", "NULL", H26*4)</f>
        <v>249.48000000000005</v>
      </c>
      <c r="AA26" s="15">
        <v>15000000022</v>
      </c>
      <c r="AB26" s="8">
        <f>IF(OR(E26 = "NULL", G26 = "NULL"), "NULL", (E26+G26)/2)</f>
        <v>1.6500000000000001</v>
      </c>
      <c r="AC26" s="8">
        <f>IF(OR(F26 = "NULL", H26 = "NULL"), "NULL", (F26+H26)/2)</f>
        <v>46.777500000000011</v>
      </c>
      <c r="AD26" s="15">
        <v>17000000022</v>
      </c>
      <c r="AE26" s="8">
        <f>IF(H26 = "NULL", "NULL", AF26/28.35)</f>
        <v>5.5000000000000009</v>
      </c>
      <c r="AF26" s="8">
        <f>IF(H26 = "NULL", "NULL", J26*2)</f>
        <v>155.92500000000004</v>
      </c>
      <c r="AG26" s="15">
        <v>19000000022</v>
      </c>
      <c r="AH26" s="8">
        <f>IF(AB26 = "NULL", "NULL", AB26*2)</f>
        <v>3.3000000000000003</v>
      </c>
      <c r="AI26" s="8">
        <f>IF(AC26 = "NULL", "NULL", AC26*2)</f>
        <v>93.555000000000021</v>
      </c>
      <c r="AJ26" s="15">
        <v>21000000022</v>
      </c>
      <c r="AK26" s="13"/>
      <c r="AL26" s="11" t="str">
        <f>SUBSTITUTE(D26,CHAR(10)&amp;"• Packed in a facility and/or equipment that produces products containing peanuts, tree nuts, soybean, milk, dairy, eggs, fish, shellfish, wheat, sesame. •","")</f>
        <v>Bacon &amp; Cheddar Popcorn Seasoning Ingredients:
cheddar cheese powder {cheddar cheese (cultured pasteurized milk, salt, and enzymes), whey, soybean oil with rosemary extract (antioxidant), maltodextrin, salt, blue cheese (cultured pasteurized milk, salt, and enzymes), disodium phosphate, nonfat dry milk, citric acid, artificial color (yellow #6), extractive of turmeric and annatto}, salt, whey, bacon flavor (natural flavors, maltodextrin, bacon fat, natural smoke flavor), hydrolyzed soy protein, msg, onion powder, autolyzed yeast extract, buttermilk, disodium inosinate &amp; guanylate, spice, extractive of paprika, natural flavors including smoke, less than 2% tricalcium phosphate added to prevent caking
• ALLERGY ALERT: contains milk &amp; cheese •</v>
      </c>
    </row>
    <row r="27" spans="1:38" ht="300" x14ac:dyDescent="0.3">
      <c r="A27" s="10" t="s">
        <v>150</v>
      </c>
      <c r="B27" s="10" t="s">
        <v>151</v>
      </c>
      <c r="C27" s="10" t="s">
        <v>152</v>
      </c>
      <c r="D27" s="11" t="s">
        <v>153</v>
      </c>
      <c r="E27" s="8">
        <f>IF(F27 = "NULL", "NULL", F27/28.35)</f>
        <v>1.2599647266313931</v>
      </c>
      <c r="F27" s="8">
        <v>35.72</v>
      </c>
      <c r="G27" s="8">
        <f>IF(H27 = "NULL", "NULL", H27/28.35)</f>
        <v>1.9798941798941798</v>
      </c>
      <c r="H27" s="8">
        <v>56.13</v>
      </c>
      <c r="I27" s="8">
        <f>IF(G27 = "NULL", "NULL", G27*1.25)</f>
        <v>2.4748677248677247</v>
      </c>
      <c r="J27" s="8">
        <f>IF(G27 = "NULL", "NULL", H27*1.25)</f>
        <v>70.162500000000009</v>
      </c>
      <c r="K27" s="8">
        <f>IF(G27 = "NULL", "NULL", G27*2)</f>
        <v>3.9597883597883596</v>
      </c>
      <c r="L27" s="8">
        <f>IF(G27 = "NULL", "NULL", H27*2)</f>
        <v>112.26</v>
      </c>
      <c r="M27" s="11" t="str">
        <f>CONCATENATE(D27, CHAR(10), " - NET WT. ", TEXT(E27, "0.00"), " oz (", F27, " grams)")</f>
        <v>Bacon &amp; Onion Dip Mix ingredients:
imitation bacon bits (soy flour, soybean oil with tbhq added to protect freshness, salt, less than 2 percent of hydrolyzed soy protein, yeast extract, natural smoke flavor, sunflower oil, sugar, dextrose, inactive dried yeast, caramel color, red #3, hydrolyzed vegetable protein (hydrolyzed soy and corn protein, salt), soy lecithin, natural flavor), maltodextrin, dried onion, demerara sugar, salt, sea salt, beef style broth base (salt, autolyzed yeast, dextrose, monosodium glutamate, potato flour, lactose (milk), caramel powder, pure vegetable oil (sunflower seed oil), celery, onion powder, garlic powder, corn starch, spices), monosodium glutamate, dried roasted garlic, caramel color, parsley, natural bacon flavor, natural hickory smoke flavor, canola oil, silicon dioxide (flow agent)
• DIRECTIONS: 8oz sour cream, 3 tbsp dip mix, 2 tbsp honey. Mix well and refrigerate for at least 15 mins. •
• Packed in a facility and/or equipment that produces products containing peanuts, tree nuts, soybean, milk, dairy, eggs, fish, shellfish, wheat, sesame. •
 - NET WT. 1.26 oz (35.72 grams)</v>
      </c>
      <c r="N27" s="12">
        <v>10000000023</v>
      </c>
      <c r="O27" s="12">
        <v>30000000023</v>
      </c>
      <c r="P27" s="12">
        <v>50000000023</v>
      </c>
      <c r="Q27" s="12">
        <v>70000000023</v>
      </c>
      <c r="R27" s="12">
        <v>90000000023</v>
      </c>
      <c r="S27" s="12">
        <v>11000000023</v>
      </c>
      <c r="T27" s="12">
        <v>13000000023</v>
      </c>
      <c r="U27" s="10"/>
      <c r="V27" s="11" t="s">
        <v>154</v>
      </c>
      <c r="W27" s="8">
        <f>IF(G27 = "NULL", "NULL", G27/4)</f>
        <v>0.49497354497354495</v>
      </c>
      <c r="X27" s="8">
        <f>IF(W27 = "NULL", "NULL", W27*28.35)</f>
        <v>14.032500000000001</v>
      </c>
      <c r="Y27" s="8">
        <f>IF(G27 = "NULL", "NULL", G27*4)</f>
        <v>7.9195767195767193</v>
      </c>
      <c r="Z27" s="8">
        <f>IF(G27 = "NULL", "NULL", H27*4)</f>
        <v>224.52</v>
      </c>
      <c r="AA27" s="15">
        <v>15000000023</v>
      </c>
      <c r="AB27" s="8">
        <f>IF(OR(E27 = "NULL", G27 = "NULL"), "NULL", (E27+G27)/2)</f>
        <v>1.6199294532627864</v>
      </c>
      <c r="AC27" s="8">
        <f>IF(OR(F27 = "NULL", H27 = "NULL"), "NULL", (F27+H27)/2)</f>
        <v>45.924999999999997</v>
      </c>
      <c r="AD27" s="15">
        <v>17000000023</v>
      </c>
      <c r="AE27" s="8">
        <f>IF(H27 = "NULL", "NULL", AF27/28.35)</f>
        <v>4.9497354497354502</v>
      </c>
      <c r="AF27" s="8">
        <f>IF(H27 = "NULL", "NULL", J27*2)</f>
        <v>140.32500000000002</v>
      </c>
      <c r="AG27" s="15">
        <v>19000000023</v>
      </c>
      <c r="AH27" s="8">
        <f>IF(AB27 = "NULL", "NULL", AB27*2)</f>
        <v>3.2398589065255727</v>
      </c>
      <c r="AI27" s="8">
        <f>IF(AC27 = "NULL", "NULL", AC27*2)</f>
        <v>91.85</v>
      </c>
      <c r="AJ27" s="15">
        <v>21000000023</v>
      </c>
      <c r="AK27" s="13" t="s">
        <v>155</v>
      </c>
      <c r="AL27" s="11" t="str">
        <f>SUBSTITUTE(D27,CHAR(10)&amp;"• Packed in a facility and/or equipment that produces products containing peanuts, tree nuts, soybean, milk, dairy, eggs, fish, shellfish, wheat, sesame. •","")</f>
        <v>Bacon &amp; Onion Dip Mix ingredients:
imitation bacon bits (soy flour, soybean oil with tbhq added to protect freshness, salt, less than 2 percent of hydrolyzed soy protein, yeast extract, natural smoke flavor, sunflower oil, sugar, dextrose, inactive dried yeast, caramel color, red #3, hydrolyzed vegetable protein (hydrolyzed soy and corn protein, salt), soy lecithin, natural flavor), maltodextrin, dried onion, demerara sugar, salt, sea salt, beef style broth base (salt, autolyzed yeast, dextrose, monosodium glutamate, potato flour, lactose (milk), caramel powder, pure vegetable oil (sunflower seed oil), celery, onion powder, garlic powder, corn starch, spices), monosodium glutamate, dried roasted garlic, caramel color, parsley, natural bacon flavor, natural hickory smoke flavor, canola oil, silicon dioxide (flow agent)
• DIRECTIONS: 8oz sour cream, 3 tbsp dip mix, 2 tbsp honey. Mix well and refrigerate for at least 15 mins. •</v>
      </c>
    </row>
    <row r="28" spans="1:38" ht="120" x14ac:dyDescent="0.3">
      <c r="A28" s="10" t="s">
        <v>156</v>
      </c>
      <c r="B28" s="10" t="s">
        <v>157</v>
      </c>
      <c r="C28" s="10" t="s">
        <v>157</v>
      </c>
      <c r="D28" s="11" t="s">
        <v>158</v>
      </c>
      <c r="E28" s="8">
        <f>IF(F28 = "NULL", "NULL", F28/28.35)</f>
        <v>1</v>
      </c>
      <c r="F28" s="8">
        <v>28.35</v>
      </c>
      <c r="G28" s="8">
        <f>IF(H28 = "NULL", "NULL", H28/28.35)</f>
        <v>2</v>
      </c>
      <c r="H28" s="8">
        <v>56.7</v>
      </c>
      <c r="I28" s="8">
        <f>IF(G28 = "NULL", "NULL", G28*1.25)</f>
        <v>2.5</v>
      </c>
      <c r="J28" s="8">
        <f>IF(G28 = "NULL", "NULL", H28*1.25)</f>
        <v>70.875</v>
      </c>
      <c r="K28" s="8">
        <f>IF(G28 = "NULL", "NULL", G28*2)</f>
        <v>4</v>
      </c>
      <c r="L28" s="8">
        <f>IF(G28 = "NULL", "NULL", H28*2)</f>
        <v>113.4</v>
      </c>
      <c r="M28" s="11" t="str">
        <f>CONCATENATE(D28, CHAR(10), " - NET WT. ", TEXT(E28, "0.00"), " oz (", F28, " grams)")</f>
        <v>Bacon Griller Seasoning Ingredients:
salt, black pepper, dill seed, coriander, red pepper flakes, dehydrated garlic, cocoa powder, extratives of paprika, dill, garlic, black pepper, brown sugar, rendered bacon fat, natural applewood smoke flavor, silicon dioxide (anti caking)
• Packed in a facility and/or equipment that produces products containing peanuts, tree nuts, soybean, milk, dairy, eggs, fish, shellfish, wheat, sesame. •
 - NET WT. 1.00 oz (28.35 grams)</v>
      </c>
      <c r="N28" s="12">
        <v>10000000407</v>
      </c>
      <c r="O28" s="12">
        <v>30000000407</v>
      </c>
      <c r="P28" s="12">
        <v>50000000407</v>
      </c>
      <c r="Q28" s="12">
        <v>70000000407</v>
      </c>
      <c r="R28" s="12">
        <v>90000000407</v>
      </c>
      <c r="S28" s="12">
        <v>11000000407</v>
      </c>
      <c r="T28" s="12">
        <v>13000000407</v>
      </c>
      <c r="U28" s="10"/>
      <c r="V28" s="11" t="s">
        <v>159</v>
      </c>
      <c r="W28" s="8">
        <f>IF(G28 = "NULL", "NULL", G28/4)</f>
        <v>0.5</v>
      </c>
      <c r="X28" s="8">
        <f>IF(W28 = "NULL", "NULL", W28*28.35)</f>
        <v>14.175000000000001</v>
      </c>
      <c r="Y28" s="8">
        <f>IF(G28 = "NULL", "NULL", G28*4)</f>
        <v>8</v>
      </c>
      <c r="Z28" s="8">
        <f>IF(G28 = "NULL", "NULL", H28*4)</f>
        <v>226.8</v>
      </c>
      <c r="AA28" s="15">
        <v>15000000407</v>
      </c>
      <c r="AB28" s="8">
        <f>IF(OR(E28 = "NULL", G28 = "NULL"), "NULL", (E28+G28)/2)</f>
        <v>1.5</v>
      </c>
      <c r="AC28" s="8">
        <f>IF(OR(F28 = "NULL", H28 = "NULL"), "NULL", (F28+H28)/2)</f>
        <v>42.525000000000006</v>
      </c>
      <c r="AD28" s="15">
        <v>17000000407</v>
      </c>
      <c r="AE28" s="8">
        <f>IF(H28 = "NULL", "NULL", AF28/28.35)</f>
        <v>5</v>
      </c>
      <c r="AF28" s="8">
        <f>IF(H28 = "NULL", "NULL", J28*2)</f>
        <v>141.75</v>
      </c>
      <c r="AG28" s="15">
        <v>19000000407</v>
      </c>
      <c r="AH28" s="8">
        <f>IF(AB28 = "NULL", "NULL", AB28*2)</f>
        <v>3</v>
      </c>
      <c r="AI28" s="8">
        <f>IF(AC28 = "NULL", "NULL", AC28*2)</f>
        <v>85.050000000000011</v>
      </c>
      <c r="AJ28" s="15">
        <v>21000000407</v>
      </c>
      <c r="AK28" s="13" t="s">
        <v>160</v>
      </c>
      <c r="AL28" s="11" t="str">
        <f>SUBSTITUTE(D28,CHAR(10)&amp;"• Packed in a facility and/or equipment that produces products containing peanuts, tree nuts, soybean, milk, dairy, eggs, fish, shellfish, wheat, sesame. •","")</f>
        <v>Bacon Griller Seasoning Ingredients:
salt, black pepper, dill seed, coriander, red pepper flakes, dehydrated garlic, cocoa powder, extratives of paprika, dill, garlic, black pepper, brown sugar, rendered bacon fat, natural applewood smoke flavor, silicon dioxide (anti caking)</v>
      </c>
    </row>
    <row r="29" spans="1:38" ht="90" x14ac:dyDescent="0.3">
      <c r="A29" s="38" t="s">
        <v>161</v>
      </c>
      <c r="B29" s="10" t="s">
        <v>162</v>
      </c>
      <c r="C29" s="10" t="s">
        <v>162</v>
      </c>
      <c r="D29" s="11" t="s">
        <v>163</v>
      </c>
      <c r="E29" s="8">
        <f>IF(F29 = "NULL", "NULL", F29/28.35)</f>
        <v>1.5167548500881833</v>
      </c>
      <c r="F29" s="8">
        <v>43</v>
      </c>
      <c r="G29" s="8">
        <f>IF(H29 = "NULL", "NULL", H29/28.35)</f>
        <v>3.2098765432098766</v>
      </c>
      <c r="H29" s="8">
        <v>91</v>
      </c>
      <c r="I29" s="8">
        <f>IF(G29 = "NULL", "NULL", G29*1.25)</f>
        <v>4.0123456790123457</v>
      </c>
      <c r="J29" s="8">
        <f>IF(G29 = "NULL", "NULL", H29*1.25)</f>
        <v>113.75</v>
      </c>
      <c r="K29" s="8">
        <f>IF(G29 = "NULL", "NULL", G29*2)</f>
        <v>6.4197530864197532</v>
      </c>
      <c r="L29" s="8">
        <f>IF(G29 = "NULL", "NULL", H29*2)</f>
        <v>182</v>
      </c>
      <c r="M29" s="11" t="str">
        <f>CONCATENATE(D29, CHAR(10), " - NET WT. ", TEXT(E29, "0.00"), " oz (", F29, " grams)")</f>
        <v>Bacon Salt Ingredients:
salt, brown sugar, rendered bacon fat, natural applewood smoke flavor, and silicon dioxide added to prevent caking
• Packed in a facility and/or equipment that produces products containing peanuts, tree nuts, soybean, milk, dairy, eggs, fish, shellfish, wheat, sesame. •
 - NET WT. 1.52 oz (43 grams)</v>
      </c>
      <c r="N29" s="12">
        <v>10000000024</v>
      </c>
      <c r="O29" s="12">
        <v>30000000024</v>
      </c>
      <c r="P29" s="12">
        <v>50000000024</v>
      </c>
      <c r="Q29" s="12">
        <v>70000000024</v>
      </c>
      <c r="R29" s="12">
        <v>90000000024</v>
      </c>
      <c r="S29" s="12">
        <v>11000000024</v>
      </c>
      <c r="T29" s="12">
        <v>13000000024</v>
      </c>
      <c r="U29" s="10" t="s">
        <v>52</v>
      </c>
      <c r="V29" s="11" t="s">
        <v>79</v>
      </c>
      <c r="W29" s="8">
        <f>IF(G29 = "NULL", "NULL", G29/4)</f>
        <v>0.80246913580246915</v>
      </c>
      <c r="X29" s="8">
        <f>IF(W29 = "NULL", "NULL", W29*28.35)</f>
        <v>22.75</v>
      </c>
      <c r="Y29" s="8">
        <f>IF(G29 = "NULL", "NULL", G29*4)</f>
        <v>12.839506172839506</v>
      </c>
      <c r="Z29" s="8">
        <f>IF(G29 = "NULL", "NULL", H29*4)</f>
        <v>364</v>
      </c>
      <c r="AA29" s="15">
        <v>15000000024</v>
      </c>
      <c r="AB29" s="8">
        <f>IF(OR(E29 = "NULL", G29 = "NULL"), "NULL", (E29+G29)/2)</f>
        <v>2.3633156966490301</v>
      </c>
      <c r="AC29" s="8">
        <f>IF(OR(F29 = "NULL", H29 = "NULL"), "NULL", (F29+H29)/2)</f>
        <v>67</v>
      </c>
      <c r="AD29" s="15">
        <v>17000000024</v>
      </c>
      <c r="AE29" s="8">
        <f>IF(H29 = "NULL", "NULL", AF29/28.35)</f>
        <v>8.0246913580246915</v>
      </c>
      <c r="AF29" s="8">
        <f>IF(H29 = "NULL", "NULL", J29*2)</f>
        <v>227.5</v>
      </c>
      <c r="AG29" s="15">
        <v>19000000024</v>
      </c>
      <c r="AH29" s="8">
        <f>IF(AB29 = "NULL", "NULL", AB29*2)</f>
        <v>4.7266313932980601</v>
      </c>
      <c r="AI29" s="8">
        <f>IF(AC29 = "NULL", "NULL", AC29*2)</f>
        <v>134</v>
      </c>
      <c r="AJ29" s="15">
        <v>21000000024</v>
      </c>
      <c r="AK29" s="13"/>
      <c r="AL29" s="11" t="str">
        <f>SUBSTITUTE(D29,CHAR(10)&amp;"• Packed in a facility and/or equipment that produces products containing peanuts, tree nuts, soybean, milk, dairy, eggs, fish, shellfish, wheat, sesame. •","")</f>
        <v>Bacon Salt Ingredients:
salt, brown sugar, rendered bacon fat, natural applewood smoke flavor, and silicon dioxide added to prevent caking</v>
      </c>
    </row>
    <row r="30" spans="1:38" ht="135" x14ac:dyDescent="0.3">
      <c r="A30" s="10" t="s">
        <v>164</v>
      </c>
      <c r="B30" s="10" t="s">
        <v>165</v>
      </c>
      <c r="C30" s="10" t="s">
        <v>165</v>
      </c>
      <c r="D30" s="11" t="s">
        <v>166</v>
      </c>
      <c r="E30" s="8">
        <f>IF(F30 = "NULL", "NULL", F30/28.35)</f>
        <v>1.4</v>
      </c>
      <c r="F30" s="8">
        <v>39.69</v>
      </c>
      <c r="G30" s="8">
        <f>IF(H30 = "NULL", "NULL", H30/28.35)</f>
        <v>2.8</v>
      </c>
      <c r="H30" s="8">
        <v>79.38</v>
      </c>
      <c r="I30" s="8">
        <f>IF(G30 = "NULL", "NULL", G30*1.25)</f>
        <v>3.5</v>
      </c>
      <c r="J30" s="8">
        <f>IF(G30 = "NULL", "NULL", H30*1.25)</f>
        <v>99.224999999999994</v>
      </c>
      <c r="K30" s="8">
        <f>IF(G30 = "NULL", "NULL", G30*2)</f>
        <v>5.6</v>
      </c>
      <c r="L30" s="8">
        <f>IF(G30 = "NULL", "NULL", H30*2)</f>
        <v>158.76</v>
      </c>
      <c r="M30" s="11" t="str">
        <f>CONCATENATE(D30, CHAR(10), " - NET WT. ", TEXT(E30, "0.00"), " oz (", F30, " grams)")</f>
        <v>Bacon Seasoning Ingredients:
salt, soy based bacon bits (soy flour, soybean oil, salt, hydrolyzed soy protein, yeast extract, natural smoke flavor, sunflower oil, sugar, dextrose, caramel color, fd&amp;c red 3, vegetable protein, soy lecithin) brown sugar, sugar, paprika, garlic, pepper, mustard, onion
• Packed in a facility and/or equipment that produces products containing peanuts, tree nuts, soybean, milk, dairy, eggs, fish, shellfish, wheat, sesame. •
 - NET WT. 1.40 oz (39.69 grams)</v>
      </c>
      <c r="N30" s="12">
        <v>10000000408</v>
      </c>
      <c r="O30" s="12">
        <v>30000000408</v>
      </c>
      <c r="P30" s="12">
        <v>50000000408</v>
      </c>
      <c r="Q30" s="12">
        <v>70000000408</v>
      </c>
      <c r="R30" s="12">
        <v>90000000408</v>
      </c>
      <c r="S30" s="12">
        <v>11000000408</v>
      </c>
      <c r="T30" s="12">
        <v>13000000408</v>
      </c>
      <c r="U30" s="10"/>
      <c r="V30" s="11"/>
      <c r="W30" s="8">
        <f>IF(G30 = "NULL", "NULL", G30/4)</f>
        <v>0.7</v>
      </c>
      <c r="X30" s="8">
        <f>IF(W30 = "NULL", "NULL", W30*28.35)</f>
        <v>19.844999999999999</v>
      </c>
      <c r="Y30" s="8">
        <f>IF(G30 = "NULL", "NULL", G30*4)</f>
        <v>11.2</v>
      </c>
      <c r="Z30" s="8">
        <f>IF(G30 = "NULL", "NULL", H30*4)</f>
        <v>317.52</v>
      </c>
      <c r="AA30" s="15">
        <v>15000000408</v>
      </c>
      <c r="AB30" s="8">
        <f>IF(OR(E30 = "NULL", G30 = "NULL"), "NULL", (E30+G30)/2)</f>
        <v>2.0999999999999996</v>
      </c>
      <c r="AC30" s="8">
        <f>IF(OR(F30 = "NULL", H30 = "NULL"), "NULL", (F30+H30)/2)</f>
        <v>59.534999999999997</v>
      </c>
      <c r="AD30" s="15">
        <v>17000000408</v>
      </c>
      <c r="AE30" s="8">
        <f>IF(H30 = "NULL", "NULL", AF30/28.35)</f>
        <v>6.9999999999999991</v>
      </c>
      <c r="AF30" s="8">
        <f>IF(H30 = "NULL", "NULL", J30*2)</f>
        <v>198.45</v>
      </c>
      <c r="AG30" s="15">
        <v>19000000408</v>
      </c>
      <c r="AH30" s="8">
        <f>IF(AB30 = "NULL", "NULL", AB30*2)</f>
        <v>4.1999999999999993</v>
      </c>
      <c r="AI30" s="8">
        <f>IF(AC30 = "NULL", "NULL", AC30*2)</f>
        <v>119.07</v>
      </c>
      <c r="AJ30" s="15">
        <v>21000000408</v>
      </c>
      <c r="AK30" s="13"/>
      <c r="AL30" s="11" t="str">
        <f>SUBSTITUTE(D30,CHAR(10)&amp;"• Packed in a facility and/or equipment that produces products containing peanuts, tree nuts, soybean, milk, dairy, eggs, fish, shellfish, wheat, sesame. •","")</f>
        <v>Bacon Seasoning Ingredients:
salt, soy based bacon bits (soy flour, soybean oil, salt, hydrolyzed soy protein, yeast extract, natural smoke flavor, sunflower oil, sugar, dextrose, caramel color, fd&amp;c red 3, vegetable protein, soy lecithin) brown sugar, sugar, paprika, garlic, pepper, mustard, onion</v>
      </c>
    </row>
    <row r="31" spans="1:38" ht="195" x14ac:dyDescent="0.3">
      <c r="A31" s="10" t="s">
        <v>167</v>
      </c>
      <c r="B31" s="10" t="s">
        <v>168</v>
      </c>
      <c r="C31" s="10" t="s">
        <v>169</v>
      </c>
      <c r="D31" s="11" t="s">
        <v>170</v>
      </c>
      <c r="E31" s="8">
        <f>IF(F31 = "NULL", "NULL", F31/28.35)</f>
        <v>1.2599647266313931</v>
      </c>
      <c r="F31" s="8">
        <v>35.72</v>
      </c>
      <c r="G31" s="8">
        <f>IF(H31 = "NULL", "NULL", H31/28.35)</f>
        <v>2.6998236331569667</v>
      </c>
      <c r="H31" s="8">
        <v>76.540000000000006</v>
      </c>
      <c r="I31" s="8">
        <f>IF(G31 = "NULL", "NULL", G31*1.25)</f>
        <v>3.3747795414462085</v>
      </c>
      <c r="J31" s="8">
        <f>IF(G31 = "NULL", "NULL", H31*1.25)</f>
        <v>95.675000000000011</v>
      </c>
      <c r="K31" s="8">
        <f>IF(G31 = "NULL", "NULL", G31*2)</f>
        <v>5.3996472663139334</v>
      </c>
      <c r="L31" s="8">
        <f>IF(G31 = "NULL", "NULL", H31*2)</f>
        <v>153.08000000000001</v>
      </c>
      <c r="M31" s="11" t="str">
        <f>CONCATENATE(D31, CHAR(10), " - NET WT. ", TEXT(E31, "0.00"), " oz (", F31, " grams)")</f>
        <v>Bacon, Lettuce, Tomato Dip Mix Ingredients:
tomato powder (tomato, silicon dioxide [anticaking agent], raw cane sugar, dried onion, sea salt, cane sugar, dried garlic, natural diced sun-dried tomatoes (sun-dried tomato, salt), natural bacon flavor, maltodextrin, organic kale powder, dried spinach, natural hickory smoke flavor, citric acid (acidifier), canola oil, silicon dioxide (flow agent), paprika oleoresin with rosemary extract (color)
• DIRECTIONS: 8oz. Sour Cream, 1/4 cup BLT Dip Mix. Mix together well. Refrigerate for at least 30 minutes. •
• Packed in a facility and/or equipment that produces products containing peanuts, tree nuts, soybean, milk, dairy, eggs, fish, shellfish, wheat, sesame. •
 - NET WT. 1.26 oz (35.72 grams)</v>
      </c>
      <c r="N31" s="12">
        <v>10000000025</v>
      </c>
      <c r="O31" s="12">
        <v>30000000025</v>
      </c>
      <c r="P31" s="12">
        <v>50000000025</v>
      </c>
      <c r="Q31" s="12">
        <v>70000000025</v>
      </c>
      <c r="R31" s="12">
        <v>90000000025</v>
      </c>
      <c r="S31" s="12">
        <v>11000000025</v>
      </c>
      <c r="T31" s="12">
        <v>13000000025</v>
      </c>
      <c r="U31" s="10"/>
      <c r="V31" s="11" t="s">
        <v>154</v>
      </c>
      <c r="W31" s="8">
        <f>IF(G31 = "NULL", "NULL", G31/4)</f>
        <v>0.67495590828924168</v>
      </c>
      <c r="X31" s="8">
        <f>IF(W31 = "NULL", "NULL", W31*28.35)</f>
        <v>19.135000000000002</v>
      </c>
      <c r="Y31" s="8">
        <f>IF(G31 = "NULL", "NULL", G31*4)</f>
        <v>10.799294532627867</v>
      </c>
      <c r="Z31" s="8">
        <f>IF(G31 = "NULL", "NULL", H31*4)</f>
        <v>306.16000000000003</v>
      </c>
      <c r="AA31" s="15">
        <v>15000000025</v>
      </c>
      <c r="AB31" s="8">
        <f>IF(OR(E31 = "NULL", G31 = "NULL"), "NULL", (E31+G31)/2)</f>
        <v>1.9798941798941798</v>
      </c>
      <c r="AC31" s="8">
        <f>IF(OR(F31 = "NULL", H31 = "NULL"), "NULL", (F31+H31)/2)</f>
        <v>56.13</v>
      </c>
      <c r="AD31" s="15">
        <v>17000000025</v>
      </c>
      <c r="AE31" s="8">
        <f>IF(H31 = "NULL", "NULL", AF31/28.35)</f>
        <v>6.749559082892417</v>
      </c>
      <c r="AF31" s="8">
        <f>IF(H31 = "NULL", "NULL", J31*2)</f>
        <v>191.35000000000002</v>
      </c>
      <c r="AG31" s="15">
        <v>19000000025</v>
      </c>
      <c r="AH31" s="8">
        <f>IF(AB31 = "NULL", "NULL", AB31*2)</f>
        <v>3.9597883597883596</v>
      </c>
      <c r="AI31" s="8">
        <f>IF(AC31 = "NULL", "NULL", AC31*2)</f>
        <v>112.26</v>
      </c>
      <c r="AJ31" s="15">
        <v>21000000025</v>
      </c>
      <c r="AK31" s="13" t="s">
        <v>171</v>
      </c>
      <c r="AL31" s="11" t="str">
        <f>SUBSTITUTE(D31,CHAR(10)&amp;"• Packed in a facility and/or equipment that produces products containing peanuts, tree nuts, soybean, milk, dairy, eggs, fish, shellfish, wheat, sesame. •","")</f>
        <v>Bacon, Lettuce, Tomato Dip Mix Ingredients:
tomato powder (tomato, silicon dioxide [anticaking agent], raw cane sugar, dried onion, sea salt, cane sugar, dried garlic, natural diced sun-dried tomatoes (sun-dried tomato, salt), natural bacon flavor, maltodextrin, organic kale powder, dried spinach, natural hickory smoke flavor, citric acid (acidifier), canola oil, silicon dioxide (flow agent), paprika oleoresin with rosemary extract (color)
• DIRECTIONS: 8oz. Sour Cream, 1/4 cup BLT Dip Mix. Mix together well. Refrigerate for at least 30 minutes. •</v>
      </c>
    </row>
    <row r="32" spans="1:38" ht="90" x14ac:dyDescent="0.3">
      <c r="A32" s="10" t="s">
        <v>172</v>
      </c>
      <c r="B32" s="10" t="s">
        <v>173</v>
      </c>
      <c r="C32" s="10" t="s">
        <v>173</v>
      </c>
      <c r="D32" s="11" t="s">
        <v>174</v>
      </c>
      <c r="E32" s="8">
        <f>IF(F32 = "NULL", "NULL", F32/28.35)</f>
        <v>2.9</v>
      </c>
      <c r="F32" s="8">
        <v>82.215000000000003</v>
      </c>
      <c r="G32" s="8">
        <f>IF(H32 = "NULL", "NULL", H32/28.35)</f>
        <v>5.8</v>
      </c>
      <c r="H32" s="8">
        <v>164.43</v>
      </c>
      <c r="I32" s="8">
        <f>IF(G32 = "NULL", "NULL", G32*1.25)</f>
        <v>7.25</v>
      </c>
      <c r="J32" s="8">
        <f>IF(G32 = "NULL", "NULL", H32*1.25)</f>
        <v>205.53750000000002</v>
      </c>
      <c r="K32" s="8">
        <f>IF(G32 = "NULL", "NULL", G32*2)</f>
        <v>11.6</v>
      </c>
      <c r="L32" s="8">
        <f>IF(G32 = "NULL", "NULL", H32*2)</f>
        <v>328.86</v>
      </c>
      <c r="M32" s="11" t="str">
        <f>CONCATENATE(D32, CHAR(10), " - NET WT. ", TEXT(E32, "0.00"), " oz (", F32, " grams)")</f>
        <v>Balsamic Sea Salt Ingredients:
sea salt, balsamic vinegar powder (ip maltodextrin, balsamic vinegar)
• Packed in a facility and/or equipment that produces products containing peanuts, tree nuts, soybean, milk, dairy, eggs, fish, shellfish, wheat, sesame. •
 - NET WT. 2.90 oz (82.215 grams)</v>
      </c>
      <c r="N32" s="12">
        <v>10000000026</v>
      </c>
      <c r="O32" s="12">
        <v>30000000026</v>
      </c>
      <c r="P32" s="12">
        <v>50000000026</v>
      </c>
      <c r="Q32" s="12">
        <v>70000000026</v>
      </c>
      <c r="R32" s="12">
        <v>90000000026</v>
      </c>
      <c r="S32" s="12">
        <v>11000000026</v>
      </c>
      <c r="T32" s="12">
        <v>13000000026</v>
      </c>
      <c r="U32" s="10" t="s">
        <v>52</v>
      </c>
      <c r="V32" s="11"/>
      <c r="W32" s="8">
        <f>IF(G32 = "NULL", "NULL", G32/4)</f>
        <v>1.45</v>
      </c>
      <c r="X32" s="8">
        <f>IF(W32 = "NULL", "NULL", W32*28.35)</f>
        <v>41.107500000000002</v>
      </c>
      <c r="Y32" s="8">
        <f>IF(G32 = "NULL", "NULL", G32*4)</f>
        <v>23.2</v>
      </c>
      <c r="Z32" s="8">
        <f>IF(G32 = "NULL", "NULL", H32*4)</f>
        <v>657.72</v>
      </c>
      <c r="AA32" s="15">
        <v>15000000026</v>
      </c>
      <c r="AB32" s="8">
        <f>IF(OR(E32 = "NULL", G32 = "NULL"), "NULL", (E32+G32)/2)</f>
        <v>4.3499999999999996</v>
      </c>
      <c r="AC32" s="8">
        <f>IF(OR(F32 = "NULL", H32 = "NULL"), "NULL", (F32+H32)/2)</f>
        <v>123.32250000000001</v>
      </c>
      <c r="AD32" s="15">
        <v>17000000026</v>
      </c>
      <c r="AE32" s="8">
        <f>IF(H32 = "NULL", "NULL", AF32/28.35)</f>
        <v>14.5</v>
      </c>
      <c r="AF32" s="8">
        <f>IF(H32 = "NULL", "NULL", J32*2)</f>
        <v>411.07500000000005</v>
      </c>
      <c r="AG32" s="15">
        <v>19000000026</v>
      </c>
      <c r="AH32" s="8">
        <f>IF(AB32 = "NULL", "NULL", AB32*2)</f>
        <v>8.6999999999999993</v>
      </c>
      <c r="AI32" s="8">
        <f>IF(AC32 = "NULL", "NULL", AC32*2)</f>
        <v>246.64500000000001</v>
      </c>
      <c r="AJ32" s="15">
        <v>21000000026</v>
      </c>
      <c r="AK32" s="13"/>
      <c r="AL32" s="11" t="str">
        <f>SUBSTITUTE(D32,CHAR(10)&amp;"• Packed in a facility and/or equipment that produces products containing peanuts, tree nuts, soybean, milk, dairy, eggs, fish, shellfish, wheat, sesame. •","")</f>
        <v>Balsamic Sea Salt Ingredients:
sea salt, balsamic vinegar powder (ip maltodextrin, balsamic vinegar)</v>
      </c>
    </row>
    <row r="33" spans="1:38" ht="75" x14ac:dyDescent="0.3">
      <c r="A33" s="38" t="s">
        <v>175</v>
      </c>
      <c r="B33" s="10" t="s">
        <v>176</v>
      </c>
      <c r="C33" s="10" t="s">
        <v>177</v>
      </c>
      <c r="D33" s="11" t="s">
        <v>178</v>
      </c>
      <c r="E33" s="8">
        <f>IF(F33 = "NULL", "NULL", F33/28.35)</f>
        <v>1.164021164021164</v>
      </c>
      <c r="F33" s="8">
        <v>33</v>
      </c>
      <c r="G33" s="8">
        <f>IF(H33 = "NULL", "NULL", H33/28.35)</f>
        <v>2.3985890652557318</v>
      </c>
      <c r="H33" s="8">
        <v>68</v>
      </c>
      <c r="I33" s="8">
        <f>IF(G33 = "NULL", "NULL", G33*1.25)</f>
        <v>2.9982363315696645</v>
      </c>
      <c r="J33" s="8">
        <f>IF(G33 = "NULL", "NULL", H33*1.25)</f>
        <v>85</v>
      </c>
      <c r="K33" s="8">
        <f>IF(G33 = "NULL", "NULL", G33*2)</f>
        <v>4.7971781305114636</v>
      </c>
      <c r="L33" s="8">
        <f>IF(G33 = "NULL", "NULL", H33*2)</f>
        <v>136</v>
      </c>
      <c r="M33" s="11" t="str">
        <f>CONCATENATE(D33, CHAR(10), " - NET WT. ", TEXT(E33, "0.00"), " oz (", F33, " grams)")</f>
        <v>Bam-Bam Spicy Shrimp Seasoning Ingredients:
onion, garlic, pepper, oregano, basil, thyme
• Packed in a facility and/or equipment that produces products containing peanuts, tree nuts, soybean, milk, dairy, eggs, fish, shellfish, wheat, sesame. •
 - NET WT. 1.16 oz (33 grams)</v>
      </c>
      <c r="N33" s="12">
        <v>10000000027</v>
      </c>
      <c r="O33" s="12">
        <v>30000000027</v>
      </c>
      <c r="P33" s="12">
        <v>50000000027</v>
      </c>
      <c r="Q33" s="12">
        <v>70000000027</v>
      </c>
      <c r="R33" s="12">
        <v>90000000027</v>
      </c>
      <c r="S33" s="12">
        <v>11000000027</v>
      </c>
      <c r="T33" s="12">
        <v>13000000027</v>
      </c>
      <c r="U33" s="10" t="s">
        <v>52</v>
      </c>
      <c r="V33" s="11" t="s">
        <v>179</v>
      </c>
      <c r="W33" s="8">
        <f>IF(G33 = "NULL", "NULL", G33/4)</f>
        <v>0.59964726631393295</v>
      </c>
      <c r="X33" s="8">
        <f>IF(W33 = "NULL", "NULL", W33*28.35)</f>
        <v>17</v>
      </c>
      <c r="Y33" s="8">
        <f>IF(G33 = "NULL", "NULL", G33*4)</f>
        <v>9.5943562610229272</v>
      </c>
      <c r="Z33" s="8">
        <f>IF(G33 = "NULL", "NULL", H33*4)</f>
        <v>272</v>
      </c>
      <c r="AA33" s="15">
        <v>15000000027</v>
      </c>
      <c r="AB33" s="8">
        <f>IF(OR(E33 = "NULL", G33 = "NULL"), "NULL", (E33+G33)/2)</f>
        <v>1.7813051146384478</v>
      </c>
      <c r="AC33" s="8">
        <f>IF(OR(F33 = "NULL", H33 = "NULL"), "NULL", (F33+H33)/2)</f>
        <v>50.5</v>
      </c>
      <c r="AD33" s="15">
        <v>17000000027</v>
      </c>
      <c r="AE33" s="8">
        <f>IF(H33 = "NULL", "NULL", AF33/28.35)</f>
        <v>5.9964726631393299</v>
      </c>
      <c r="AF33" s="8">
        <f>IF(H33 = "NULL", "NULL", J33*2)</f>
        <v>170</v>
      </c>
      <c r="AG33" s="15">
        <v>19000000027</v>
      </c>
      <c r="AH33" s="8">
        <f>IF(AB33 = "NULL", "NULL", AB33*2)</f>
        <v>3.5626102292768955</v>
      </c>
      <c r="AI33" s="8">
        <f>IF(AC33 = "NULL", "NULL", AC33*2)</f>
        <v>101</v>
      </c>
      <c r="AJ33" s="15">
        <v>21000000027</v>
      </c>
      <c r="AK33" s="13" t="s">
        <v>180</v>
      </c>
      <c r="AL33" s="11" t="str">
        <f>SUBSTITUTE(D33,CHAR(10)&amp;"• Packed in a facility and/or equipment that produces products containing peanuts, tree nuts, soybean, milk, dairy, eggs, fish, shellfish, wheat, sesame. •","")</f>
        <v>Bam-Bam Spicy Shrimp Seasoning Ingredients:
onion, garlic, pepper, oregano, basil, thyme</v>
      </c>
    </row>
    <row r="34" spans="1:38" ht="75" x14ac:dyDescent="0.3">
      <c r="A34" s="10" t="s">
        <v>181</v>
      </c>
      <c r="B34" s="10" t="s">
        <v>182</v>
      </c>
      <c r="C34" s="10" t="s">
        <v>183</v>
      </c>
      <c r="D34" s="11" t="s">
        <v>184</v>
      </c>
      <c r="E34" s="8">
        <f>IF(F34 = "NULL", "NULL", F34/28.35)</f>
        <v>2.9</v>
      </c>
      <c r="F34" s="8">
        <v>82.215000000000003</v>
      </c>
      <c r="G34" s="8">
        <f>IF(H34 = "NULL", "NULL", H34/28.35)</f>
        <v>5.8</v>
      </c>
      <c r="H34" s="8">
        <v>164.43</v>
      </c>
      <c r="I34" s="8">
        <f>IF(G34 = "NULL", "NULL", G34*1.25)</f>
        <v>7.25</v>
      </c>
      <c r="J34" s="8">
        <f>IF(G34 = "NULL", "NULL", H34*1.25)</f>
        <v>205.53750000000002</v>
      </c>
      <c r="K34" s="8">
        <f>IF(G34 = "NULL", "NULL", G34*2)</f>
        <v>11.6</v>
      </c>
      <c r="L34" s="8">
        <f>IF(G34 = "NULL", "NULL", H34*2)</f>
        <v>328.86</v>
      </c>
      <c r="M34" s="11" t="str">
        <f>CONCATENATE(D34, CHAR(10), " - NET WT. ", TEXT(E34, "0.00"), " oz (", F34, " grams)")</f>
        <v>Bamboo Jade Sea Salt Ingredients:
natural sea salt, organic bamboo leaf extract
• Packed in a facility and/or equipment that produces products containing peanuts, tree nuts, soybean, milk, dairy, eggs, fish, shellfish, wheat, sesame. •
 - NET WT. 2.90 oz (82.215 grams)</v>
      </c>
      <c r="N34" s="12">
        <v>10000000028</v>
      </c>
      <c r="O34" s="12">
        <v>30000000028</v>
      </c>
      <c r="P34" s="12">
        <v>50000000028</v>
      </c>
      <c r="Q34" s="12">
        <v>70000000028</v>
      </c>
      <c r="R34" s="12">
        <v>90000000028</v>
      </c>
      <c r="S34" s="12">
        <v>11000000028</v>
      </c>
      <c r="T34" s="12">
        <v>13000000028</v>
      </c>
      <c r="U34" s="10"/>
      <c r="V34" s="11"/>
      <c r="W34" s="8">
        <f>IF(G34 = "NULL", "NULL", G34/4)</f>
        <v>1.45</v>
      </c>
      <c r="X34" s="8">
        <f>IF(W34 = "NULL", "NULL", W34*28.35)</f>
        <v>41.107500000000002</v>
      </c>
      <c r="Y34" s="8">
        <f>IF(G34 = "NULL", "NULL", G34*4)</f>
        <v>23.2</v>
      </c>
      <c r="Z34" s="8">
        <f>IF(G34 = "NULL", "NULL", H34*4)</f>
        <v>657.72</v>
      </c>
      <c r="AA34" s="15">
        <v>15000000028</v>
      </c>
      <c r="AB34" s="8">
        <f>IF(OR(E34 = "NULL", G34 = "NULL"), "NULL", (E34+G34)/2)</f>
        <v>4.3499999999999996</v>
      </c>
      <c r="AC34" s="8">
        <f>IF(OR(F34 = "NULL", H34 = "NULL"), "NULL", (F34+H34)/2)</f>
        <v>123.32250000000001</v>
      </c>
      <c r="AD34" s="15">
        <v>17000000028</v>
      </c>
      <c r="AE34" s="8">
        <f>IF(H34 = "NULL", "NULL", AF34/28.35)</f>
        <v>14.5</v>
      </c>
      <c r="AF34" s="8">
        <f>IF(H34 = "NULL", "NULL", J34*2)</f>
        <v>411.07500000000005</v>
      </c>
      <c r="AG34" s="15">
        <v>19000000028</v>
      </c>
      <c r="AH34" s="8">
        <f>IF(AB34 = "NULL", "NULL", AB34*2)</f>
        <v>8.6999999999999993</v>
      </c>
      <c r="AI34" s="8">
        <f>IF(AC34 = "NULL", "NULL", AC34*2)</f>
        <v>246.64500000000001</v>
      </c>
      <c r="AJ34" s="15">
        <v>21000000028</v>
      </c>
      <c r="AK34" s="13"/>
      <c r="AL34" s="11" t="str">
        <f>SUBSTITUTE(D34,CHAR(10)&amp;"• Packed in a facility and/or equipment that produces products containing peanuts, tree nuts, soybean, milk, dairy, eggs, fish, shellfish, wheat, sesame. •","")</f>
        <v>Bamboo Jade Sea Salt Ingredients:
natural sea salt, organic bamboo leaf extract</v>
      </c>
    </row>
    <row r="35" spans="1:38" ht="210" x14ac:dyDescent="0.3">
      <c r="A35" s="10" t="s">
        <v>185</v>
      </c>
      <c r="B35" s="10" t="s">
        <v>186</v>
      </c>
      <c r="C35" s="10" t="s">
        <v>187</v>
      </c>
      <c r="D35" s="11" t="s">
        <v>188</v>
      </c>
      <c r="E35" s="8">
        <f>IF(F35 = "NULL", "NULL", F35/28.35)</f>
        <v>1.6875</v>
      </c>
      <c r="F35" s="8">
        <v>47.840625000000003</v>
      </c>
      <c r="G35" s="8">
        <f>IF(H35 = "NULL", "NULL", H35/28.35)</f>
        <v>3.375</v>
      </c>
      <c r="H35" s="8">
        <v>95.681250000000006</v>
      </c>
      <c r="I35" s="8">
        <f>IF(G35 = "NULL", "NULL", G35*1.25)</f>
        <v>4.21875</v>
      </c>
      <c r="J35" s="8">
        <f>IF(G35 = "NULL", "NULL", H35*1.25)</f>
        <v>119.6015625</v>
      </c>
      <c r="K35" s="8">
        <f>IF(G35 = "NULL", "NULL", G35*2)</f>
        <v>6.75</v>
      </c>
      <c r="L35" s="8">
        <f>IF(G35 = "NULL", "NULL", H35*2)</f>
        <v>191.36250000000001</v>
      </c>
      <c r="M35" s="11" t="str">
        <f>CONCATENATE(D35, CHAR(10), " - NET WT. ", TEXT(E35, "0.00"), " oz (", F35, " grams)")</f>
        <v>Banana Mango Slush Ingredients:
cane sugar, pineapple juice powder (maltodextrin, pineapple juice, natural flavor)&lt;2% of the following: citric acid, color/flavor powder (natural &amp; artificial banana flavor, yellow #5) mango flavoring (propylene glycol, alcohol, natural &amp; artificial flavor, annatto)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
 - NET WT. 1.69 oz (47.840625 grams)</v>
      </c>
      <c r="N35" s="12">
        <v>10000000029</v>
      </c>
      <c r="O35" s="12">
        <v>30000000029</v>
      </c>
      <c r="P35" s="12">
        <v>50000000029</v>
      </c>
      <c r="Q35" s="12">
        <v>70000000029</v>
      </c>
      <c r="R35" s="12">
        <v>90000000029</v>
      </c>
      <c r="S35" s="12">
        <v>11000000029</v>
      </c>
      <c r="T35" s="12">
        <v>13000000029</v>
      </c>
      <c r="U35" s="10"/>
      <c r="V35" s="11" t="s">
        <v>189</v>
      </c>
      <c r="W35" s="8">
        <f>IF(G35 = "NULL", "NULL", G35/4)</f>
        <v>0.84375</v>
      </c>
      <c r="X35" s="8">
        <f>IF(W35 = "NULL", "NULL", W35*28.35)</f>
        <v>23.920312500000001</v>
      </c>
      <c r="Y35" s="8">
        <f>IF(G35 = "NULL", "NULL", G35*4)</f>
        <v>13.5</v>
      </c>
      <c r="Z35" s="8">
        <f>IF(G35 = "NULL", "NULL", H35*4)</f>
        <v>382.72500000000002</v>
      </c>
      <c r="AA35" s="15">
        <v>15000000029</v>
      </c>
      <c r="AB35" s="8">
        <f>IF(OR(E35 = "NULL", G35 = "NULL"), "NULL", (E35+G35)/2)</f>
        <v>2.53125</v>
      </c>
      <c r="AC35" s="8">
        <f>IF(OR(F35 = "NULL", H35 = "NULL"), "NULL", (F35+H35)/2)</f>
        <v>71.760937500000011</v>
      </c>
      <c r="AD35" s="15">
        <v>17000000029</v>
      </c>
      <c r="AE35" s="8">
        <f>IF(H35 = "NULL", "NULL", AF35/28.35)</f>
        <v>8.4375</v>
      </c>
      <c r="AF35" s="8">
        <f>IF(H35 = "NULL", "NULL", J35*2)</f>
        <v>239.203125</v>
      </c>
      <c r="AG35" s="15">
        <v>19000000029</v>
      </c>
      <c r="AH35" s="8">
        <f>IF(AB35 = "NULL", "NULL", AB35*2)</f>
        <v>5.0625</v>
      </c>
      <c r="AI35" s="8">
        <f>IF(AC35 = "NULL", "NULL", AC35*2)</f>
        <v>143.52187500000002</v>
      </c>
      <c r="AJ35" s="15">
        <v>21000000029</v>
      </c>
      <c r="AK35" s="13"/>
      <c r="AL35" s="11" t="str">
        <f>SUBSTITUTE(D35,CHAR(10)&amp;"• Packed in a facility and/or equipment that produces products containing peanuts, tree nuts, soybean, milk, dairy, eggs, fish, shellfish, wheat, sesame. •","")</f>
        <v>Banana Mango Slush Ingredients:
cane sugar, pineapple juice powder (maltodextrin, pineapple juice, natural flavor)&lt;2% of the following: citric acid, color/flavor powder (natural &amp; artificial banana flavor, yellow #5) mango flavoring (propylene glycol, alcohol, natural &amp; artificial flavor, annatto)
• DIRECTIONS: Just add ice, bottle of wine and pouch to a blender and mix - 10-12 drinks. Add in fresh fruit or rim your glass with fresh fruit to match the flavor. Don't drink wine? Add ice - mix and either fruit juice, 7up or sprite to blender. •</v>
      </c>
    </row>
    <row r="36" spans="1:38" ht="135" x14ac:dyDescent="0.3">
      <c r="A36" s="10" t="s">
        <v>190</v>
      </c>
      <c r="B36" s="10" t="s">
        <v>191</v>
      </c>
      <c r="C36" s="10" t="s">
        <v>192</v>
      </c>
      <c r="D36" s="11" t="s">
        <v>193</v>
      </c>
      <c r="E36" s="8">
        <f>IF(F36 = "NULL", "NULL", F36/28.35)</f>
        <v>1.1000000000000001</v>
      </c>
      <c r="F36" s="8">
        <v>31.185000000000006</v>
      </c>
      <c r="G36" s="8">
        <f>IF(H36 = "NULL", "NULL", H36/28.35)</f>
        <v>2.2000000000000002</v>
      </c>
      <c r="H36" s="8">
        <v>62.370000000000012</v>
      </c>
      <c r="I36" s="8">
        <f>IF(G36 = "NULL", "NULL", G36*1.25)</f>
        <v>2.75</v>
      </c>
      <c r="J36" s="8">
        <f>IF(G36 = "NULL", "NULL", H36*1.25)</f>
        <v>77.96250000000002</v>
      </c>
      <c r="K36" s="8">
        <f>IF(G36 = "NULL", "NULL", G36*2)</f>
        <v>4.4000000000000004</v>
      </c>
      <c r="L36" s="8">
        <f>IF(G36 = "NULL", "NULL", H36*2)</f>
        <v>124.74000000000002</v>
      </c>
      <c r="M36" s="11" t="str">
        <f>CONCATENATE(D36, CHAR(10), " - NET WT. ", TEXT(E36, "0.00"), " oz (", F36, " grams)")</f>
        <v>Barbecue Sauce &amp; Seasoning Ingredients:
salt, dehydrated red &amp; green bell peppers, spices including (paprika, dehydrated onion, dehydrated garlic, chili pepper) citric acid, soybean oil, extractive of paprika (color) &lt;1% silicon dioxide (anti cake)
• ALLERGY ALERT: contains soybean oil •
• Packed in a facility and/or equipment that produces products containing peanuts, tree nuts, soybean, milk, dairy, eggs, fish, shellfish, wheat, sesame. •
 - NET WT. 1.10 oz (31.185 grams)</v>
      </c>
      <c r="N36" s="12">
        <v>10000000030</v>
      </c>
      <c r="O36" s="12">
        <v>30000000030</v>
      </c>
      <c r="P36" s="12">
        <v>50000000030</v>
      </c>
      <c r="Q36" s="12">
        <v>70000000030</v>
      </c>
      <c r="R36" s="12">
        <v>90000000030</v>
      </c>
      <c r="S36" s="12">
        <v>11000000030</v>
      </c>
      <c r="T36" s="12">
        <v>13000000030</v>
      </c>
      <c r="U36" s="10"/>
      <c r="V36" s="11"/>
      <c r="W36" s="8">
        <f>IF(G36 = "NULL", "NULL", G36/4)</f>
        <v>0.55000000000000004</v>
      </c>
      <c r="X36" s="8">
        <f>IF(W36 = "NULL", "NULL", W36*28.35)</f>
        <v>15.592500000000003</v>
      </c>
      <c r="Y36" s="8">
        <f>IF(G36 = "NULL", "NULL", G36*4)</f>
        <v>8.8000000000000007</v>
      </c>
      <c r="Z36" s="8">
        <f>IF(G36 = "NULL", "NULL", H36*4)</f>
        <v>249.48000000000005</v>
      </c>
      <c r="AA36" s="15">
        <v>15000000030</v>
      </c>
      <c r="AB36" s="8">
        <f>IF(OR(E36 = "NULL", G36 = "NULL"), "NULL", (E36+G36)/2)</f>
        <v>1.6500000000000001</v>
      </c>
      <c r="AC36" s="8">
        <f>IF(OR(F36 = "NULL", H36 = "NULL"), "NULL", (F36+H36)/2)</f>
        <v>46.777500000000011</v>
      </c>
      <c r="AD36" s="15">
        <v>17000000030</v>
      </c>
      <c r="AE36" s="8">
        <f>IF(H36 = "NULL", "NULL", AF36/28.35)</f>
        <v>5.5000000000000009</v>
      </c>
      <c r="AF36" s="8">
        <f>IF(H36 = "NULL", "NULL", J36*2)</f>
        <v>155.92500000000004</v>
      </c>
      <c r="AG36" s="15">
        <v>19000000030</v>
      </c>
      <c r="AH36" s="8">
        <f>IF(AB36 = "NULL", "NULL", AB36*2)</f>
        <v>3.3000000000000003</v>
      </c>
      <c r="AI36" s="8">
        <f>IF(AC36 = "NULL", "NULL", AC36*2)</f>
        <v>93.555000000000021</v>
      </c>
      <c r="AJ36" s="15">
        <v>21000000030</v>
      </c>
      <c r="AK36" s="13"/>
      <c r="AL36" s="11" t="str">
        <f>SUBSTITUTE(D36,CHAR(10)&amp;"• Packed in a facility and/or equipment that produces products containing peanuts, tree nuts, soybean, milk, dairy, eggs, fish, shellfish, wheat, sesame. •","")</f>
        <v>Barbecue Sauce &amp; Seasoning Ingredients:
salt, dehydrated red &amp; green bell peppers, spices including (paprika, dehydrated onion, dehydrated garlic, chili pepper) citric acid, soybean oil, extractive of paprika (color) &lt;1% silicon dioxide (anti cake)
• ALLERGY ALERT: contains soybean oil •</v>
      </c>
    </row>
    <row r="37" spans="1:38" ht="120" x14ac:dyDescent="0.3">
      <c r="A37" s="10" t="s">
        <v>194</v>
      </c>
      <c r="B37" s="10" t="s">
        <v>195</v>
      </c>
      <c r="C37" s="10" t="s">
        <v>196</v>
      </c>
      <c r="D37" s="11" t="s">
        <v>197</v>
      </c>
      <c r="E37" s="8">
        <f>IF(F37 = "NULL", "NULL", F37/28.35)</f>
        <v>1.8500881834215168</v>
      </c>
      <c r="F37" s="8">
        <v>52.45</v>
      </c>
      <c r="G37" s="8">
        <f>IF(H37 = "NULL", "NULL", H37/28.35)</f>
        <v>3.7001763668430336</v>
      </c>
      <c r="H37" s="8">
        <v>104.9</v>
      </c>
      <c r="I37" s="8">
        <f>IF(G37 = "NULL", "NULL", G37*1.25)</f>
        <v>4.6252204585537919</v>
      </c>
      <c r="J37" s="8">
        <f>IF(G37 = "NULL", "NULL", H37*1.25)</f>
        <v>131.125</v>
      </c>
      <c r="K37" s="8">
        <f>IF(G37 = "NULL", "NULL", G37*2)</f>
        <v>7.4003527336860673</v>
      </c>
      <c r="L37" s="8">
        <f>IF(G37 = "NULL", "NULL", H37*2)</f>
        <v>209.8</v>
      </c>
      <c r="M37" s="11" t="str">
        <f>CONCATENATE(D37, CHAR(10), " - NET WT. ", TEXT(E37, "0.00"), " oz (", F37, " grams)")</f>
        <v>Basil Pesto Parmesan Seasoning Ingredients:
parmesan cheese ([part-skim milk, cheese culture, salt enzymes], whey, buttermilk solids, sodium phosphate, salt), basil, garlic, salt
• ALLERGY ALERT: contains milk •
• Packed in a facility and/or equipment that produces products containing peanuts, tree nuts, soybean, milk, dairy, eggs, fish, shellfish, wheat, sesame. •
 - NET WT. 1.85 oz (52.45 grams)</v>
      </c>
      <c r="N37" s="12">
        <v>10000000562</v>
      </c>
      <c r="O37" s="12">
        <v>30000000562</v>
      </c>
      <c r="P37" s="12">
        <v>50000000562</v>
      </c>
      <c r="Q37" s="12">
        <v>70000000562</v>
      </c>
      <c r="R37" s="12">
        <v>90000000562</v>
      </c>
      <c r="S37" s="12">
        <v>11000000562</v>
      </c>
      <c r="T37" s="12">
        <v>13000000562</v>
      </c>
      <c r="U37" s="24"/>
      <c r="W37" s="8">
        <f>IF(G37 = "NULL", "NULL", G37/4)</f>
        <v>0.92504409171075841</v>
      </c>
      <c r="X37" s="8">
        <f>IF(W37 = "NULL", "NULL", W37*28.35)</f>
        <v>26.225000000000001</v>
      </c>
      <c r="Y37" s="8">
        <f>IF(G37 = "NULL", "NULL", G37*4)</f>
        <v>14.800705467372135</v>
      </c>
      <c r="Z37" s="8">
        <f>IF(G37 = "NULL", "NULL", H37*4)</f>
        <v>419.6</v>
      </c>
      <c r="AA37" s="15">
        <v>15000000562</v>
      </c>
      <c r="AB37" s="8">
        <f>IF(OR(E37 = "NULL", G37 = "NULL"), "NULL", (E37+G37)/2)</f>
        <v>2.7751322751322753</v>
      </c>
      <c r="AC37" s="8">
        <f>IF(OR(F37 = "NULL", H37 = "NULL"), "NULL", (F37+H37)/2)</f>
        <v>78.675000000000011</v>
      </c>
      <c r="AD37" s="15">
        <v>17000000562</v>
      </c>
      <c r="AE37" s="15">
        <f>IF(H37 = "NULL", "NULL", AF37/28.35)</f>
        <v>9.2504409171075839</v>
      </c>
      <c r="AF37" s="15">
        <f>IF(H37 = "NULL", "NULL", J37*2)</f>
        <v>262.25</v>
      </c>
      <c r="AG37" s="15">
        <v>19000000562</v>
      </c>
      <c r="AH37" s="8">
        <f>IF(AB37 = "NULL", "NULL", AB37*2)</f>
        <v>5.5502645502645507</v>
      </c>
      <c r="AI37" s="8">
        <f>IF(AC37 = "NULL", "NULL", AC37*2)</f>
        <v>157.35000000000002</v>
      </c>
      <c r="AJ37" s="15">
        <v>21000000562</v>
      </c>
      <c r="AK37" s="13" t="s">
        <v>198</v>
      </c>
      <c r="AL37" s="11" t="str">
        <f>SUBSTITUTE(D37,CHAR(10)&amp;"• Packed in a facility and/or equipment that produces products containing peanuts, tree nuts, soybean, milk, dairy, eggs, fish, shellfish, wheat, sesame. •","")</f>
        <v>Basil Pesto Parmesan Seasoning Ingredients:
parmesan cheese ([part-skim milk, cheese culture, salt enzymes], whey, buttermilk solids, sodium phosphate, salt), basil, garlic, salt
• ALLERGY ALERT: contains milk •</v>
      </c>
    </row>
    <row r="38" spans="1:38" ht="75" x14ac:dyDescent="0.3">
      <c r="A38" s="10" t="s">
        <v>199</v>
      </c>
      <c r="B38" s="10" t="s">
        <v>200</v>
      </c>
      <c r="C38" s="10" t="s">
        <v>201</v>
      </c>
      <c r="D38" s="11" t="s">
        <v>202</v>
      </c>
      <c r="E38" s="8">
        <f>IF(F38 = "NULL", "NULL", F38/28.35)</f>
        <v>2.9</v>
      </c>
      <c r="F38" s="8">
        <v>82.215000000000003</v>
      </c>
      <c r="G38" s="8">
        <f>IF(H38 = "NULL", "NULL", H38/28.35)</f>
        <v>5.8</v>
      </c>
      <c r="H38" s="8">
        <v>164.43</v>
      </c>
      <c r="I38" s="8">
        <f>IF(G38 = "NULL", "NULL", G38*1.25)</f>
        <v>7.25</v>
      </c>
      <c r="J38" s="8">
        <f>IF(G38 = "NULL", "NULL", H38*1.25)</f>
        <v>205.53750000000002</v>
      </c>
      <c r="K38" s="8">
        <f>IF(G38 = "NULL", "NULL", G38*2)</f>
        <v>11.6</v>
      </c>
      <c r="L38" s="8">
        <f>IF(G38 = "NULL", "NULL", H38*2)</f>
        <v>328.86</v>
      </c>
      <c r="M38" s="11" t="str">
        <f>CONCATENATE(D38, CHAR(10), " - NET WT. ", TEXT(E38, "0.00"), " oz (", F38, " grams)")</f>
        <v>Basil Sea Salt Ingredients:
sea salt and basil
• Packed in a facility and/or equipment that produces products containing peanuts, tree nuts, soybean, milk, dairy, eggs, fish, shellfish, wheat, sesame. •
 - NET WT. 2.90 oz (82.215 grams)</v>
      </c>
      <c r="N38" s="12">
        <v>10000000031</v>
      </c>
      <c r="O38" s="12">
        <v>30000000031</v>
      </c>
      <c r="P38" s="12">
        <v>50000000031</v>
      </c>
      <c r="Q38" s="12">
        <v>70000000031</v>
      </c>
      <c r="R38" s="12">
        <v>90000000031</v>
      </c>
      <c r="S38" s="12">
        <v>11000000031</v>
      </c>
      <c r="T38" s="12">
        <v>13000000031</v>
      </c>
      <c r="U38" s="10" t="s">
        <v>52</v>
      </c>
      <c r="V38" s="11"/>
      <c r="W38" s="8">
        <f>IF(G38 = "NULL", "NULL", G38/4)</f>
        <v>1.45</v>
      </c>
      <c r="X38" s="8">
        <f>IF(W38 = "NULL", "NULL", W38*28.35)</f>
        <v>41.107500000000002</v>
      </c>
      <c r="Y38" s="8">
        <f>IF(G38 = "NULL", "NULL", G38*4)</f>
        <v>23.2</v>
      </c>
      <c r="Z38" s="8">
        <f>IF(G38 = "NULL", "NULL", H38*4)</f>
        <v>657.72</v>
      </c>
      <c r="AA38" s="15">
        <v>15000000031</v>
      </c>
      <c r="AB38" s="8">
        <f>IF(OR(E38 = "NULL", G38 = "NULL"), "NULL", (E38+G38)/2)</f>
        <v>4.3499999999999996</v>
      </c>
      <c r="AC38" s="8">
        <f>IF(OR(F38 = "NULL", H38 = "NULL"), "NULL", (F38+H38)/2)</f>
        <v>123.32250000000001</v>
      </c>
      <c r="AD38" s="15">
        <v>17000000031</v>
      </c>
      <c r="AE38" s="8">
        <f>IF(H38 = "NULL", "NULL", AF38/28.35)</f>
        <v>14.5</v>
      </c>
      <c r="AF38" s="8">
        <f>IF(H38 = "NULL", "NULL", J38*2)</f>
        <v>411.07500000000005</v>
      </c>
      <c r="AG38" s="15">
        <v>19000000031</v>
      </c>
      <c r="AH38" s="8">
        <f>IF(AB38 = "NULL", "NULL", AB38*2)</f>
        <v>8.6999999999999993</v>
      </c>
      <c r="AI38" s="8">
        <f>IF(AC38 = "NULL", "NULL", AC38*2)</f>
        <v>246.64500000000001</v>
      </c>
      <c r="AJ38" s="15">
        <v>21000000031</v>
      </c>
      <c r="AK38" s="13"/>
      <c r="AL38" s="11" t="str">
        <f>SUBSTITUTE(D38,CHAR(10)&amp;"• Packed in a facility and/or equipment that produces products containing peanuts, tree nuts, soybean, milk, dairy, eggs, fish, shellfish, wheat, sesame. •","")</f>
        <v>Basil Sea Salt Ingredients:
sea salt and basil</v>
      </c>
    </row>
    <row r="39" spans="1:38" ht="75" x14ac:dyDescent="0.3">
      <c r="A39" s="10" t="s">
        <v>2865</v>
      </c>
      <c r="B39" s="10" t="s">
        <v>2866</v>
      </c>
      <c r="C39" s="10" t="s">
        <v>2866</v>
      </c>
      <c r="D39" s="11" t="s">
        <v>2897</v>
      </c>
      <c r="E39" s="8">
        <f>IF(F39 = "NULL", "NULL", F39/28.35)</f>
        <v>0.12698412698412698</v>
      </c>
      <c r="F39" s="8">
        <v>3.6</v>
      </c>
      <c r="G39" s="8">
        <f>IF(H39 = "NULL", "NULL", H39/28.35)</f>
        <v>0.25396825396825395</v>
      </c>
      <c r="H39" s="8">
        <v>7.2</v>
      </c>
      <c r="I39" s="8">
        <f>IF(G39 = "NULL", "NULL", G39*1.25)</f>
        <v>0.31746031746031744</v>
      </c>
      <c r="J39" s="8">
        <f>IF(G39 = "NULL", "NULL", H39*1.25)</f>
        <v>9</v>
      </c>
      <c r="K39" s="8">
        <f>IF(G39 = "NULL", "NULL", G39*2)</f>
        <v>0.50793650793650791</v>
      </c>
      <c r="L39" s="8">
        <f>IF(G39 = "NULL", "NULL", H39*2)</f>
        <v>14.4</v>
      </c>
      <c r="M39" s="11" t="str">
        <f>CONCATENATE(D39, CHAR(10), " - NET WT. ", TEXT(E39, "0.00"), " oz (", F39, " grams)")</f>
        <v>Bay Leaves Ingredients:
bay leaves
• Packed in a facility and/or equipment that produces products containing peanuts, tree nuts, soybean, milk, dairy, eggs, fish, shellfish, wheat, sesame. •
 - NET WT. 0.13 oz (3.6 grams)</v>
      </c>
      <c r="N39" s="12">
        <v>10000000619</v>
      </c>
      <c r="O39" s="12">
        <v>30000000619</v>
      </c>
      <c r="P39" s="12">
        <v>50000000619</v>
      </c>
      <c r="Q39" s="12">
        <v>70000000619</v>
      </c>
      <c r="R39" s="12">
        <v>90000000619</v>
      </c>
      <c r="S39" s="12">
        <v>11000000619</v>
      </c>
      <c r="T39" s="12">
        <v>13000000619</v>
      </c>
      <c r="U39" s="24"/>
      <c r="W39" s="8">
        <f>IF(G39 = "NULL", "NULL", G39/4)</f>
        <v>6.3492063492063489E-2</v>
      </c>
      <c r="X39" s="8">
        <f>IF(W39 = "NULL", "NULL", W39*28.35)</f>
        <v>1.8</v>
      </c>
      <c r="Y39" s="8">
        <f>IF(G39 = "NULL", "NULL", G39*4)</f>
        <v>1.0158730158730158</v>
      </c>
      <c r="Z39" s="8">
        <f>IF(G39 = "NULL", "NULL", H39*4)</f>
        <v>28.8</v>
      </c>
      <c r="AA39" s="15">
        <v>15000000619</v>
      </c>
      <c r="AB39" s="8">
        <f>IF(OR(E39 = "NULL", G39 = "NULL"), "NULL", (E39+G39)/2)</f>
        <v>0.19047619047619047</v>
      </c>
      <c r="AC39" s="8">
        <f>IF(OR(F39 = "NULL", H39 = "NULL"), "NULL", (F39+H39)/2)</f>
        <v>5.4</v>
      </c>
      <c r="AD39" s="15">
        <v>17000000619</v>
      </c>
      <c r="AE39" s="15">
        <f>IF(H39 = "NULL", "NULL", AF39/28.35)</f>
        <v>0.63492063492063489</v>
      </c>
      <c r="AF39" s="15">
        <f>IF(H39 = "NULL", "NULL", J39*2)</f>
        <v>18</v>
      </c>
      <c r="AG39" s="15">
        <v>19000000619</v>
      </c>
      <c r="AH39" s="8">
        <f>IF(AB39 = "NULL", "NULL", AB39*2)</f>
        <v>0.38095238095238093</v>
      </c>
      <c r="AI39" s="8">
        <f>IF(AC39 = "NULL", "NULL", AC39*2)</f>
        <v>10.8</v>
      </c>
      <c r="AJ39" s="15">
        <v>21000000619</v>
      </c>
      <c r="AK39" s="13"/>
      <c r="AL39" s="11" t="str">
        <f>SUBSTITUTE(D39,CHAR(10)&amp;"• Packed in a facility and/or equipment that produces products containing peanuts, tree nuts, soybean, milk, dairy, eggs, fish, shellfish, wheat, sesame •","")</f>
        <v>Bay Leaves Ingredients:
bay leaves
• Packed in a facility and/or equipment that produces products containing peanuts, tree nuts, soybean, milk, dairy, eggs, fish, shellfish, wheat, sesame. •</v>
      </c>
    </row>
    <row r="40" spans="1:38" ht="135" x14ac:dyDescent="0.3">
      <c r="A40" s="10" t="s">
        <v>203</v>
      </c>
      <c r="B40" s="10" t="s">
        <v>204</v>
      </c>
      <c r="C40" s="10" t="s">
        <v>205</v>
      </c>
      <c r="D40" s="11" t="s">
        <v>206</v>
      </c>
      <c r="E40" s="8">
        <f>IF(F40 = "NULL", "NULL", F40/28.35)</f>
        <v>1.6</v>
      </c>
      <c r="F40" s="8">
        <v>45.360000000000007</v>
      </c>
      <c r="G40" s="8">
        <f>IF(H40 = "NULL", "NULL", H40/28.35)</f>
        <v>3.2</v>
      </c>
      <c r="H40" s="8">
        <v>90.720000000000013</v>
      </c>
      <c r="I40" s="8">
        <f>IF(G40 = "NULL", "NULL", G40*1.25)</f>
        <v>4</v>
      </c>
      <c r="J40" s="8">
        <f>IF(G40 = "NULL", "NULL", H40*1.25)</f>
        <v>113.40000000000002</v>
      </c>
      <c r="K40" s="8">
        <f>IF(G40 = "NULL", "NULL", G40*2)</f>
        <v>6.4</v>
      </c>
      <c r="L40" s="8">
        <f>IF(G40 = "NULL", "NULL", H40*2)</f>
        <v>181.44000000000003</v>
      </c>
      <c r="M40" s="11" t="str">
        <f>CONCATENATE(D40, CHAR(10), " - NET WT. ", TEXT(E40, "0.00"), " oz (", F40, " grams)")</f>
        <v>BBQ Bacon Popcorn Seasoning Ingredients:
sugar, salt, onion powder, torula yeast, tomato powder, natural bacon flavor (bacon fat), spices, natural smoke flavor, garlic powder, disodium inosinate and disodium guanylate, citric acid, extractive of paprika, less than 2% silicon dioxide added to prevent caking
• Packed in a facility and/or equipment that produces products containing peanuts, tree nuts, soybean, milk, dairy, eggs, fish, shellfish, wheat, sesame. •
 - NET WT. 1.60 oz (45.36 grams)</v>
      </c>
      <c r="N40" s="12">
        <v>10000000032</v>
      </c>
      <c r="O40" s="12">
        <v>30000000032</v>
      </c>
      <c r="P40" s="12">
        <v>50000000032</v>
      </c>
      <c r="Q40" s="12">
        <v>70000000032</v>
      </c>
      <c r="R40" s="12">
        <v>90000000032</v>
      </c>
      <c r="S40" s="12">
        <v>11000000032</v>
      </c>
      <c r="T40" s="12">
        <v>13000000032</v>
      </c>
      <c r="U40" s="10" t="s">
        <v>52</v>
      </c>
      <c r="V40" s="11"/>
      <c r="W40" s="8">
        <f>IF(G40 = "NULL", "NULL", G40/4)</f>
        <v>0.8</v>
      </c>
      <c r="X40" s="8">
        <f>IF(W40 = "NULL", "NULL", W40*28.35)</f>
        <v>22.680000000000003</v>
      </c>
      <c r="Y40" s="8">
        <f>IF(G40 = "NULL", "NULL", G40*4)</f>
        <v>12.8</v>
      </c>
      <c r="Z40" s="8">
        <f>IF(G40 = "NULL", "NULL", H40*4)</f>
        <v>362.88000000000005</v>
      </c>
      <c r="AA40" s="15">
        <v>15000000032</v>
      </c>
      <c r="AB40" s="8">
        <f>IF(OR(E40 = "NULL", G40 = "NULL"), "NULL", (E40+G40)/2)</f>
        <v>2.4000000000000004</v>
      </c>
      <c r="AC40" s="8">
        <f>IF(OR(F40 = "NULL", H40 = "NULL"), "NULL", (F40+H40)/2)</f>
        <v>68.040000000000006</v>
      </c>
      <c r="AD40" s="15">
        <v>17000000032</v>
      </c>
      <c r="AE40" s="8">
        <f>IF(H40 = "NULL", "NULL", AF40/28.35)</f>
        <v>8.0000000000000018</v>
      </c>
      <c r="AF40" s="8">
        <f>IF(H40 = "NULL", "NULL", J40*2)</f>
        <v>226.80000000000004</v>
      </c>
      <c r="AG40" s="15">
        <v>19000000032</v>
      </c>
      <c r="AH40" s="8">
        <f>IF(AB40 = "NULL", "NULL", AB40*2)</f>
        <v>4.8000000000000007</v>
      </c>
      <c r="AI40" s="8">
        <f>IF(AC40 = "NULL", "NULL", AC40*2)</f>
        <v>136.08000000000001</v>
      </c>
      <c r="AJ40" s="15">
        <v>21000000032</v>
      </c>
      <c r="AK40" s="13"/>
      <c r="AL40" s="11" t="str">
        <f>SUBSTITUTE(D40,CHAR(10)&amp;"• Packed in a facility and/or equipment that produces products containing peanuts, tree nuts, soybean, milk, dairy, eggs, fish, shellfish, wheat, sesame. •","")</f>
        <v>BBQ Bacon Popcorn Seasoning Ingredients:
sugar, salt, onion powder, torula yeast, tomato powder, natural bacon flavor (bacon fat), spices, natural smoke flavor, garlic powder, disodium inosinate and disodium guanylate, citric acid, extractive of paprika, less than 2% silicon dioxide added to prevent caking</v>
      </c>
    </row>
    <row r="41" spans="1:38" ht="135" x14ac:dyDescent="0.3">
      <c r="A41" s="10" t="s">
        <v>207</v>
      </c>
      <c r="B41" s="10" t="s">
        <v>208</v>
      </c>
      <c r="C41" s="10" t="s">
        <v>209</v>
      </c>
      <c r="D41" s="11" t="s">
        <v>210</v>
      </c>
      <c r="E41" s="8">
        <f>IF(F41 = "NULL", "NULL", F41/28.35)</f>
        <v>0.5</v>
      </c>
      <c r="F41" s="8">
        <v>14.175000000000001</v>
      </c>
      <c r="G41" s="8">
        <f>IF(H41 = "NULL", "NULL", H41/28.35)</f>
        <v>1</v>
      </c>
      <c r="H41" s="8">
        <v>28.35</v>
      </c>
      <c r="I41" s="8">
        <f>IF(G41 = "NULL", "NULL", G41*1.25)</f>
        <v>1.25</v>
      </c>
      <c r="J41" s="8">
        <f>IF(G41 = "NULL", "NULL", H41*1.25)</f>
        <v>35.4375</v>
      </c>
      <c r="K41" s="8">
        <f>IF(G41 = "NULL", "NULL", G41*2)</f>
        <v>2</v>
      </c>
      <c r="L41" s="8">
        <f>IF(G41 = "NULL", "NULL", H41*2)</f>
        <v>56.7</v>
      </c>
      <c r="M41" s="11" t="str">
        <f>CONCATENATE(D41, CHAR(10), " - NET WT. ", TEXT(E41, "0.00"), " oz (", F41, " grams)")</f>
        <v>BBQ Popcorn Seasoning Ingredients:
sugar, salt, onion powder, tortula yeast, tomato powder, natural bacon flavor (bacon fat) spices, natural smoke flavor, garlic powder, disodium inosinate, disodium  guanylate, citric acid, extractive of paprika, &lt;2% silicon dioxide (anti caking)
• Packed in a facility and/or equipment that produces products containing peanuts, tree nuts, soybean, milk, dairy, eggs, fish, shellfish, wheat, sesame. •
 - NET WT. 0.50 oz (14.175 grams)</v>
      </c>
      <c r="N41" s="12">
        <v>10000000033</v>
      </c>
      <c r="O41" s="12">
        <v>30000000033</v>
      </c>
      <c r="P41" s="12">
        <v>50000000033</v>
      </c>
      <c r="Q41" s="12">
        <v>70000000033</v>
      </c>
      <c r="R41" s="12">
        <v>90000000033</v>
      </c>
      <c r="S41" s="12">
        <v>11000000033</v>
      </c>
      <c r="T41" s="12">
        <v>13000000033</v>
      </c>
      <c r="U41" s="10"/>
      <c r="V41" s="11"/>
      <c r="W41" s="8">
        <f>IF(G41 = "NULL", "NULL", G41/4)</f>
        <v>0.25</v>
      </c>
      <c r="X41" s="8">
        <f>IF(W41 = "NULL", "NULL", W41*28.35)</f>
        <v>7.0875000000000004</v>
      </c>
      <c r="Y41" s="8">
        <f>IF(G41 = "NULL", "NULL", G41*4)</f>
        <v>4</v>
      </c>
      <c r="Z41" s="8">
        <f>IF(G41 = "NULL", "NULL", H41*4)</f>
        <v>113.4</v>
      </c>
      <c r="AA41" s="15">
        <v>15000000033</v>
      </c>
      <c r="AB41" s="8">
        <f>IF(OR(E41 = "NULL", G41 = "NULL"), "NULL", (E41+G41)/2)</f>
        <v>0.75</v>
      </c>
      <c r="AC41" s="8">
        <f>IF(OR(F41 = "NULL", H41 = "NULL"), "NULL", (F41+H41)/2)</f>
        <v>21.262500000000003</v>
      </c>
      <c r="AD41" s="15">
        <v>17000000033</v>
      </c>
      <c r="AE41" s="8">
        <f>IF(H41 = "NULL", "NULL", AF41/28.35)</f>
        <v>2.5</v>
      </c>
      <c r="AF41" s="8">
        <f>IF(H41 = "NULL", "NULL", J41*2)</f>
        <v>70.875</v>
      </c>
      <c r="AG41" s="15">
        <v>19000000033</v>
      </c>
      <c r="AH41" s="8">
        <f>IF(AB41 = "NULL", "NULL", AB41*2)</f>
        <v>1.5</v>
      </c>
      <c r="AI41" s="8">
        <f>IF(AC41 = "NULL", "NULL", AC41*2)</f>
        <v>42.525000000000006</v>
      </c>
      <c r="AJ41" s="15">
        <v>21000000033</v>
      </c>
      <c r="AK41" s="13"/>
      <c r="AL41" s="11" t="str">
        <f>SUBSTITUTE(D41,CHAR(10)&amp;"• Packed in a facility and/or equipment that produces products containing peanuts, tree nuts, soybean, milk, dairy, eggs, fish, shellfish, wheat, sesame. •","")</f>
        <v>BBQ Popcorn Seasoning Ingredients:
sugar, salt, onion powder, tortula yeast, tomato powder, natural bacon flavor (bacon fat) spices, natural smoke flavor, garlic powder, disodium inosinate, disodium  guanylate, citric acid, extractive of paprika, &lt;2% silicon dioxide (anti caking)</v>
      </c>
    </row>
    <row r="42" spans="1:38" ht="240" x14ac:dyDescent="0.3">
      <c r="A42" s="10" t="s">
        <v>211</v>
      </c>
      <c r="B42" s="10" t="s">
        <v>212</v>
      </c>
      <c r="C42" s="10" t="s">
        <v>212</v>
      </c>
      <c r="D42" s="11" t="s">
        <v>213</v>
      </c>
      <c r="E42" s="8">
        <f>IF(F42 = "NULL", "NULL", F42/28.35)</f>
        <v>0.4</v>
      </c>
      <c r="F42" s="8">
        <v>11.340000000000002</v>
      </c>
      <c r="G42" s="8">
        <f>IF(H42 = "NULL", "NULL", H42/28.35)</f>
        <v>0.8</v>
      </c>
      <c r="H42" s="8">
        <v>22.680000000000003</v>
      </c>
      <c r="I42" s="8">
        <f>IF(G42 = "NULL", "NULL", G42*1.25)</f>
        <v>1</v>
      </c>
      <c r="J42" s="8">
        <f>IF(G42 = "NULL", "NULL", H42*1.25)</f>
        <v>28.350000000000005</v>
      </c>
      <c r="K42" s="8">
        <f>IF(G42 = "NULL", "NULL", G42*2)</f>
        <v>1.6</v>
      </c>
      <c r="L42" s="8">
        <f>IF(G42 = "NULL", "NULL", H42*2)</f>
        <v>45.360000000000007</v>
      </c>
      <c r="M42" s="11" t="str">
        <f>CONCATENATE(D42, CHAR(10), " - NET WT. ", TEXT(E42, "0.00"), " oz (", F42, " grams)")</f>
        <v>Beer Can Chicken Seasoning Ingredients:
chicken seasoning (sea salt, raw cane sugar, dextrose, paprika, onion, annatto, garlic, red pepper, canola oil, natural hickory smoke flavor (w/ salt &amp; sunflower oil) celery, chili powder (chili peppers, spices, salt, garlic, silicon dioxide)natural hickory smoke flavor, black pepper, silicon diozide, paprika extract) chicken broth (sugar, hydrolyzed corn protein, salt, gelatin, maltodextrin, modified food starch, onion, chicken fat, chicken powder, parsley, garlic , oleoresin turmeric, disodium inosinate &amp;glutamate, natural flavor) beer powder (maltodextrin, dried beer (malted barley, corn syrup, hops, yeast) &lt;2% grill flavor (gum arabic, tricalcium phosphate) 
• Packed in a facility and/or equipment that produces products containing peanuts, tree nuts, soybean, milk, dairy, eggs, fish, shellfish, wheat, sesame. •
 - NET WT. 0.40 oz (11.34 grams)</v>
      </c>
      <c r="N42" s="12">
        <v>10000000409</v>
      </c>
      <c r="O42" s="12">
        <v>30000000409</v>
      </c>
      <c r="P42" s="12">
        <v>50000000409</v>
      </c>
      <c r="Q42" s="12">
        <v>70000000409</v>
      </c>
      <c r="R42" s="12">
        <v>90000000409</v>
      </c>
      <c r="S42" s="12">
        <v>11000000409</v>
      </c>
      <c r="T42" s="12">
        <v>13000000409</v>
      </c>
      <c r="U42" s="10"/>
      <c r="V42" s="11"/>
      <c r="W42" s="8">
        <f>IF(G42 = "NULL", "NULL", G42/4)</f>
        <v>0.2</v>
      </c>
      <c r="X42" s="8">
        <f>IF(W42 = "NULL", "NULL", W42*28.35)</f>
        <v>5.6700000000000008</v>
      </c>
      <c r="Y42" s="8">
        <f>IF(G42 = "NULL", "NULL", G42*4)</f>
        <v>3.2</v>
      </c>
      <c r="Z42" s="8">
        <f>IF(G42 = "NULL", "NULL", H42*4)</f>
        <v>90.720000000000013</v>
      </c>
      <c r="AA42" s="15">
        <v>15000000409</v>
      </c>
      <c r="AB42" s="8">
        <f>IF(OR(E42 = "NULL", G42 = "NULL"), "NULL", (E42+G42)/2)</f>
        <v>0.60000000000000009</v>
      </c>
      <c r="AC42" s="8">
        <f>IF(OR(F42 = "NULL", H42 = "NULL"), "NULL", (F42+H42)/2)</f>
        <v>17.010000000000002</v>
      </c>
      <c r="AD42" s="15">
        <v>17000000409</v>
      </c>
      <c r="AE42" s="8">
        <f>IF(H42 = "NULL", "NULL", AF42/28.35)</f>
        <v>2.0000000000000004</v>
      </c>
      <c r="AF42" s="8">
        <f>IF(H42 = "NULL", "NULL", J42*2)</f>
        <v>56.70000000000001</v>
      </c>
      <c r="AG42" s="15">
        <v>19000000409</v>
      </c>
      <c r="AH42" s="8">
        <f>IF(AB42 = "NULL", "NULL", AB42*2)</f>
        <v>1.2000000000000002</v>
      </c>
      <c r="AI42" s="8">
        <f>IF(AC42 = "NULL", "NULL", AC42*2)</f>
        <v>34.020000000000003</v>
      </c>
      <c r="AJ42" s="15">
        <v>21000000409</v>
      </c>
      <c r="AK42" s="13"/>
      <c r="AL42" s="11" t="str">
        <f>SUBSTITUTE(D42,CHAR(10)&amp;"• Packed in a facility and/or equipment that produces products containing peanuts, tree nuts, soybean, milk, dairy, eggs, fish, shellfish, wheat, sesame. •","")</f>
        <v xml:space="preserve">Beer Can Chicken Seasoning Ingredients:
chicken seasoning (sea salt, raw cane sugar, dextrose, paprika, onion, annatto, garlic, red pepper, canola oil, natural hickory smoke flavor (w/ salt &amp; sunflower oil) celery, chili powder (chili peppers, spices, salt, garlic, silicon dioxide)natural hickory smoke flavor, black pepper, silicon diozide, paprika extract) chicken broth (sugar, hydrolyzed corn protein, salt, gelatin, maltodextrin, modified food starch, onion, chicken fat, chicken powder, parsley, garlic , oleoresin turmeric, disodium inosinate &amp;glutamate, natural flavor) beer powder (maltodextrin, dried beer (malted barley, corn syrup, hops, yeast) &lt;2% grill flavor (gum arabic, tricalcium phosphate) </v>
      </c>
    </row>
    <row r="43" spans="1:38" ht="31.2" x14ac:dyDescent="0.3">
      <c r="A43" s="10" t="s">
        <v>214</v>
      </c>
      <c r="B43" s="10" t="s">
        <v>215</v>
      </c>
      <c r="C43" s="10" t="s">
        <v>216</v>
      </c>
      <c r="D43" s="11" t="s">
        <v>45</v>
      </c>
      <c r="E43" s="8">
        <f>IF(F43 = "NULL", "NULL", F43/28.35)</f>
        <v>2.9</v>
      </c>
      <c r="F43" s="8">
        <v>82.215000000000003</v>
      </c>
      <c r="G43" s="8">
        <f>IF(H43 = "NULL", "NULL", H43/28.35)</f>
        <v>5.8</v>
      </c>
      <c r="H43" s="8">
        <v>164.43</v>
      </c>
      <c r="I43" s="8">
        <f>IF(G43 = "NULL", "NULL", G43*1.25)</f>
        <v>7.25</v>
      </c>
      <c r="J43" s="8">
        <f>IF(G43 = "NULL", "NULL", H43*1.25)</f>
        <v>205.53750000000002</v>
      </c>
      <c r="K43" s="8">
        <f>IF(G43 = "NULL", "NULL", G43*2)</f>
        <v>11.6</v>
      </c>
      <c r="L43" s="8">
        <f>IF(G43 = "NULL", "NULL", H43*2)</f>
        <v>328.86</v>
      </c>
      <c r="M43" s="11" t="str">
        <f>CONCATENATE(D43, CHAR(10), " - NET WT. ", TEXT(E43, "0.00"), " oz (", F43, " grams)")</f>
        <v>NULL
 - NET WT. 2.90 oz (82.215 grams)</v>
      </c>
      <c r="N43" s="12">
        <v>10000000034</v>
      </c>
      <c r="O43" s="12">
        <v>30000000034</v>
      </c>
      <c r="P43" s="12">
        <v>50000000034</v>
      </c>
      <c r="Q43" s="12">
        <v>70000000034</v>
      </c>
      <c r="R43" s="12">
        <v>90000000034</v>
      </c>
      <c r="S43" s="12">
        <v>11000000034</v>
      </c>
      <c r="T43" s="12">
        <v>13000000034</v>
      </c>
      <c r="U43" s="10"/>
      <c r="V43" s="11"/>
      <c r="W43" s="8">
        <f>IF(G43 = "NULL", "NULL", G43/4)</f>
        <v>1.45</v>
      </c>
      <c r="X43" s="8">
        <f>IF(W43 = "NULL", "NULL", W43*28.35)</f>
        <v>41.107500000000002</v>
      </c>
      <c r="Y43" s="8">
        <f>IF(G43 = "NULL", "NULL", G43*4)</f>
        <v>23.2</v>
      </c>
      <c r="Z43" s="8">
        <f>IF(G43 = "NULL", "NULL", H43*4)</f>
        <v>657.72</v>
      </c>
      <c r="AA43" s="15">
        <v>15000000034</v>
      </c>
      <c r="AB43" s="8">
        <f>IF(OR(E43 = "NULL", G43 = "NULL"), "NULL", (E43+G43)/2)</f>
        <v>4.3499999999999996</v>
      </c>
      <c r="AC43" s="8">
        <f>IF(OR(F43 = "NULL", H43 = "NULL"), "NULL", (F43+H43)/2)</f>
        <v>123.32250000000001</v>
      </c>
      <c r="AD43" s="15">
        <v>17000000034</v>
      </c>
      <c r="AE43" s="8">
        <f>IF(H43 = "NULL", "NULL", AF43/28.35)</f>
        <v>14.5</v>
      </c>
      <c r="AF43" s="8">
        <f>IF(H43 = "NULL", "NULL", J43*2)</f>
        <v>411.07500000000005</v>
      </c>
      <c r="AG43" s="15">
        <v>19000000034</v>
      </c>
      <c r="AH43" s="8">
        <f>IF(AB43 = "NULL", "NULL", AB43*2)</f>
        <v>8.6999999999999993</v>
      </c>
      <c r="AI43" s="8">
        <f>IF(AC43 = "NULL", "NULL", AC43*2)</f>
        <v>246.64500000000001</v>
      </c>
      <c r="AJ43" s="15">
        <v>21000000034</v>
      </c>
      <c r="AK43" s="13"/>
      <c r="AL43" s="11" t="str">
        <f>SUBSTITUTE(D43,CHAR(10)&amp;"• Packed in a facility and/or equipment that produces products containing peanuts, tree nuts, soybean, milk, dairy, eggs, fish, shellfish, wheat, sesame. •","")</f>
        <v>NULL</v>
      </c>
    </row>
    <row r="44" spans="1:38" ht="105" x14ac:dyDescent="0.3">
      <c r="A44" s="40" t="s">
        <v>217</v>
      </c>
      <c r="B44" s="10" t="s">
        <v>218</v>
      </c>
      <c r="C44" s="10" t="s">
        <v>219</v>
      </c>
      <c r="D44" s="11" t="s">
        <v>220</v>
      </c>
      <c r="E44" s="8">
        <f>IF(F44 = "NULL", "NULL", F44/28.35)</f>
        <v>0.8</v>
      </c>
      <c r="F44" s="8">
        <v>22.680000000000003</v>
      </c>
      <c r="G44" s="8">
        <f>IF(H44 = "NULL", "NULL", H44/28.35)</f>
        <v>1.6</v>
      </c>
      <c r="H44" s="8">
        <v>45.360000000000007</v>
      </c>
      <c r="I44" s="8">
        <f>IF(G44 = "NULL", "NULL", G44*1.25)</f>
        <v>2</v>
      </c>
      <c r="J44" s="8">
        <f>IF(G44 = "NULL", "NULL", H44*1.25)</f>
        <v>56.70000000000001</v>
      </c>
      <c r="K44" s="8">
        <f>IF(G44 = "NULL", "NULL", G44*2)</f>
        <v>3.2</v>
      </c>
      <c r="L44" s="8">
        <f>IF(G44 = "NULL", "NULL", H44*2)</f>
        <v>90.720000000000013</v>
      </c>
      <c r="M44" s="11" t="str">
        <f>CONCATENATE(D44, CHAR(10), " - NET WT. ", TEXT(E44, "0.00"), " oz (", F44, " grams)")</f>
        <v>Bewitching Green Tea Ingredients:
green tea
• Packed in a facility and/or equipment that produces products containing peanuts, tree nuts, soybean, milk, dairy, eggs, fish, shellfish, wheat, sesame. •
 - NET WT. 0.80 oz (22.68 grams)</v>
      </c>
      <c r="N44" s="12">
        <v>10000000576</v>
      </c>
      <c r="O44" s="12">
        <v>30000000576</v>
      </c>
      <c r="P44" s="12">
        <v>50000000576</v>
      </c>
      <c r="Q44" s="12">
        <v>70000000576</v>
      </c>
      <c r="R44" s="12">
        <v>90000000576</v>
      </c>
      <c r="S44" s="12">
        <v>11000000576</v>
      </c>
      <c r="T44" s="12">
        <v>13000000576</v>
      </c>
      <c r="U44" s="10"/>
      <c r="V44" s="11"/>
      <c r="W44" s="8">
        <f>IF(G44 = "NULL", "NULL", G44/4)</f>
        <v>0.4</v>
      </c>
      <c r="X44" s="8">
        <f>IF(W44 = "NULL", "NULL", W44*28.35)</f>
        <v>11.340000000000002</v>
      </c>
      <c r="Y44" s="8">
        <f>IF(G44 = "NULL", "NULL", G44*4)</f>
        <v>6.4</v>
      </c>
      <c r="Z44" s="8">
        <f>IF(G44 = "NULL", "NULL", H44*4)</f>
        <v>181.44000000000003</v>
      </c>
      <c r="AA44" s="15">
        <v>15000000576</v>
      </c>
      <c r="AB44" s="8">
        <f>IF(OR(E44 = "NULL", G44 = "NULL"), "NULL", (E44+G44)/2)</f>
        <v>1.2000000000000002</v>
      </c>
      <c r="AC44" s="8">
        <f>IF(OR(F44 = "NULL", H44 = "NULL"), "NULL", (F44+H44)/2)</f>
        <v>34.020000000000003</v>
      </c>
      <c r="AD44" s="15">
        <v>17000000576</v>
      </c>
      <c r="AE44" s="8">
        <f>IF(H44 = "NULL", "NULL", AF44/28.35)</f>
        <v>4.0000000000000009</v>
      </c>
      <c r="AF44" s="8">
        <f>IF(H44 = "NULL", "NULL", J44*2)</f>
        <v>113.40000000000002</v>
      </c>
      <c r="AG44" s="15">
        <v>19000000576</v>
      </c>
      <c r="AH44" s="8">
        <f>IF(AB44 = "NULL", "NULL", AB44*2)</f>
        <v>2.4000000000000004</v>
      </c>
      <c r="AI44" s="8">
        <f>IF(AC44 = "NULL", "NULL", AC44*2)</f>
        <v>68.040000000000006</v>
      </c>
      <c r="AJ44" s="15">
        <v>21000000576</v>
      </c>
      <c r="AK44" s="13" t="s">
        <v>221</v>
      </c>
      <c r="AL44" s="11" t="str">
        <f>SUBSTITUTE(D44,CHAR(10)&amp;"• Packed in a facility and/or equipment that produces products containing peanuts, tree nuts, soybean, milk, dairy, eggs, fish, shellfish, wheat, sesame. •","")</f>
        <v>Bewitching Green Tea Ingredients:
green tea</v>
      </c>
    </row>
    <row r="45" spans="1:38" ht="105" x14ac:dyDescent="0.3">
      <c r="A45" s="40" t="s">
        <v>222</v>
      </c>
      <c r="B45" s="10" t="s">
        <v>223</v>
      </c>
      <c r="C45" s="10" t="s">
        <v>223</v>
      </c>
      <c r="D45" s="11" t="s">
        <v>224</v>
      </c>
      <c r="E45" s="8">
        <f>IF(F45 = "NULL", "NULL", F45/28.35)</f>
        <v>1.8</v>
      </c>
      <c r="F45" s="8">
        <v>51.03</v>
      </c>
      <c r="G45" s="8">
        <f>IF(H45 = "NULL", "NULL", H45/28.35)</f>
        <v>3.6</v>
      </c>
      <c r="H45" s="8">
        <v>102.06</v>
      </c>
      <c r="I45" s="8">
        <f>IF(G45 = "NULL", "NULL", G45*1.25)</f>
        <v>4.5</v>
      </c>
      <c r="J45" s="8">
        <f>IF(G45 = "NULL", "NULL", H45*1.25)</f>
        <v>127.575</v>
      </c>
      <c r="K45" s="8">
        <f>IF(G45 = "NULL", "NULL", G45*2)</f>
        <v>7.2</v>
      </c>
      <c r="L45" s="8">
        <f>IF(G45 = "NULL", "NULL", H45*2)</f>
        <v>204.12</v>
      </c>
      <c r="M45" s="11" t="str">
        <f>CONCATENATE(D45, CHAR(10), " - NET WT. ", TEXT(E45, "0.00"), " oz (", F45, " grams)")</f>
        <v>Billy Club Rub Ingredients:
brown sugar, salt, spices, pecan meal, dehydrated garlic, paprika, onion powder
• ALLERGY ALERT: contains pecans •
• Packed in a facility and/or equipment that produces products containing peanuts, tree nuts, soybean, milk, dairy, eggs, fish, shellfish, wheat, sesame. •
 - NET WT. 1.80 oz (51.03 grams)</v>
      </c>
      <c r="N45" s="12">
        <v>10000000487</v>
      </c>
      <c r="O45" s="12">
        <v>30000000487</v>
      </c>
      <c r="P45" s="12">
        <v>50000000487</v>
      </c>
      <c r="Q45" s="12">
        <v>70000000487</v>
      </c>
      <c r="R45" s="12">
        <v>90000000487</v>
      </c>
      <c r="S45" s="12">
        <v>11000000487</v>
      </c>
      <c r="T45" s="12">
        <v>13000000487</v>
      </c>
      <c r="U45" s="11" t="s">
        <v>52</v>
      </c>
      <c r="V45" s="11"/>
      <c r="W45" s="8">
        <f>IF(G45 = "NULL", "NULL", G45/4)</f>
        <v>0.9</v>
      </c>
      <c r="X45" s="8">
        <f>IF(W45 = "NULL", "NULL", W45*28.35)</f>
        <v>25.515000000000001</v>
      </c>
      <c r="Y45" s="8">
        <f>IF(G45 = "NULL", "NULL", G45*4)</f>
        <v>14.4</v>
      </c>
      <c r="Z45" s="8">
        <f>IF(G45 = "NULL", "NULL", H45*4)</f>
        <v>408.24</v>
      </c>
      <c r="AA45" s="15">
        <v>15000000487</v>
      </c>
      <c r="AB45" s="8">
        <f>IF(OR(E45 = "NULL", G45 = "NULL"), "NULL", (E45+G45)/2)</f>
        <v>2.7</v>
      </c>
      <c r="AC45" s="8">
        <f>IF(OR(F45 = "NULL", H45 = "NULL"), "NULL", (F45+H45)/2)</f>
        <v>76.545000000000002</v>
      </c>
      <c r="AD45" s="15">
        <v>17000000487</v>
      </c>
      <c r="AE45" s="8">
        <f>IF(H45 = "NULL", "NULL", AF45/28.35)</f>
        <v>9</v>
      </c>
      <c r="AF45" s="8">
        <f>IF(H45 = "NULL", "NULL", J45*2)</f>
        <v>255.15</v>
      </c>
      <c r="AG45" s="15">
        <v>19000000487</v>
      </c>
      <c r="AH45" s="8">
        <f>IF(AB45 = "NULL", "NULL", AB45*2)</f>
        <v>5.4</v>
      </c>
      <c r="AI45" s="8">
        <f>IF(AC45 = "NULL", "NULL", AC45*2)</f>
        <v>153.09</v>
      </c>
      <c r="AJ45" s="15">
        <v>21000000487</v>
      </c>
      <c r="AK45" s="13" t="s">
        <v>225</v>
      </c>
      <c r="AL45" s="11" t="str">
        <f>SUBSTITUTE(D45,CHAR(10)&amp;"• Packed in a facility and/or equipment that produces products containing peanuts, tree nuts, soybean, milk, dairy, eggs, fish, shellfish, wheat, sesame. •","")</f>
        <v>Billy Club Rub Ingredients:
brown sugar, salt, spices, pecan meal, dehydrated garlic, paprika, onion powder
• ALLERGY ALERT: contains pecans •</v>
      </c>
    </row>
    <row r="46" spans="1:38" ht="75" x14ac:dyDescent="0.3">
      <c r="A46" s="40" t="s">
        <v>226</v>
      </c>
      <c r="B46" s="10" t="s">
        <v>227</v>
      </c>
      <c r="C46" s="10" t="s">
        <v>228</v>
      </c>
      <c r="D46" s="11" t="s">
        <v>229</v>
      </c>
      <c r="E46" s="8">
        <f>IF(F46 = "NULL", "NULL", F46/28.35)</f>
        <v>1.164021164021164</v>
      </c>
      <c r="F46" s="8">
        <v>33</v>
      </c>
      <c r="G46" s="8">
        <f>IF(H46 = "NULL", "NULL", H46/28.35)</f>
        <v>2.3985890652557318</v>
      </c>
      <c r="H46" s="8">
        <v>68</v>
      </c>
      <c r="I46" s="8">
        <f>IF(G46 = "NULL", "NULL", G46*1.25)</f>
        <v>2.9982363315696645</v>
      </c>
      <c r="J46" s="8">
        <f>IF(G46 = "NULL", "NULL", H46*1.25)</f>
        <v>85</v>
      </c>
      <c r="K46" s="8">
        <f>IF(G46 = "NULL", "NULL", G46*2)</f>
        <v>4.7971781305114636</v>
      </c>
      <c r="L46" s="8">
        <f>IF(G46 = "NULL", "NULL", H46*2)</f>
        <v>136</v>
      </c>
      <c r="M46" s="11" t="str">
        <f>CONCATENATE(D46, CHAR(10), " - NET WT. ", TEXT(E46, "0.00"), " oz (", F46, " grams)")</f>
        <v>Birmingham Bam Bam Shrimp Seasoning Ingredients:
onion, garlic, pepper, oregano, basil, thyme
• Packed in a facility and/or equipment that produces products containing peanuts, tree nuts, soybean, milk, dairy, eggs, fish, shellfish, wheat, sesame. •
 - NET WT. 1.16 oz (33 grams)</v>
      </c>
      <c r="N46" s="12">
        <v>10000000429</v>
      </c>
      <c r="O46" s="12">
        <v>30000000429</v>
      </c>
      <c r="P46" s="12">
        <v>50000000429</v>
      </c>
      <c r="Q46" s="12">
        <v>70000000429</v>
      </c>
      <c r="R46" s="12">
        <v>90000000429</v>
      </c>
      <c r="S46" s="12">
        <v>11000000429</v>
      </c>
      <c r="T46" s="12">
        <v>13000000429</v>
      </c>
      <c r="U46" s="11" t="s">
        <v>52</v>
      </c>
      <c r="V46" s="11"/>
      <c r="W46" s="8">
        <f>IF(G46 = "NULL", "NULL", G46/4)</f>
        <v>0.59964726631393295</v>
      </c>
      <c r="X46" s="8">
        <f>IF(W46 = "NULL", "NULL", W46*28.35)</f>
        <v>17</v>
      </c>
      <c r="Y46" s="8">
        <f>IF(G46 = "NULL", "NULL", G46*4)</f>
        <v>9.5943562610229272</v>
      </c>
      <c r="Z46" s="8">
        <f>IF(G46 = "NULL", "NULL", H46*4)</f>
        <v>272</v>
      </c>
      <c r="AA46" s="15">
        <v>15000000429</v>
      </c>
      <c r="AB46" s="8">
        <f>IF(OR(E46 = "NULL", G46 = "NULL"), "NULL", (E46+G46)/2)</f>
        <v>1.7813051146384478</v>
      </c>
      <c r="AC46" s="8">
        <f>IF(OR(F46 = "NULL", H46 = "NULL"), "NULL", (F46+H46)/2)</f>
        <v>50.5</v>
      </c>
      <c r="AD46" s="15">
        <v>17000000429</v>
      </c>
      <c r="AE46" s="8">
        <f>IF(H46 = "NULL", "NULL", AF46/28.35)</f>
        <v>5.9964726631393299</v>
      </c>
      <c r="AF46" s="8">
        <f>IF(H46 = "NULL", "NULL", J46*2)</f>
        <v>170</v>
      </c>
      <c r="AG46" s="15">
        <v>19000000429</v>
      </c>
      <c r="AH46" s="8">
        <f>IF(AB46 = "NULL", "NULL", AB46*2)</f>
        <v>3.5626102292768955</v>
      </c>
      <c r="AI46" s="8">
        <f>IF(AC46 = "NULL", "NULL", AC46*2)</f>
        <v>101</v>
      </c>
      <c r="AJ46" s="15">
        <v>21000000429</v>
      </c>
      <c r="AK46" s="13" t="s">
        <v>230</v>
      </c>
      <c r="AL46" s="11" t="str">
        <f>SUBSTITUTE(D46,CHAR(10)&amp;"• Packed in a facility and/or equipment that produces products containing peanuts, tree nuts, soybean, milk, dairy, eggs, fish, shellfish, wheat, sesame. •","")</f>
        <v>Birmingham Bam Bam Shrimp Seasoning Ingredients:
onion, garlic, pepper, oregano, basil, thyme</v>
      </c>
    </row>
    <row r="47" spans="1:38" ht="75" x14ac:dyDescent="0.3">
      <c r="A47" s="10" t="s">
        <v>231</v>
      </c>
      <c r="B47" s="10" t="s">
        <v>232</v>
      </c>
      <c r="C47" s="10" t="s">
        <v>233</v>
      </c>
      <c r="D47" s="11" t="s">
        <v>234</v>
      </c>
      <c r="E47" s="8">
        <f>IF(F47 = "NULL", "NULL", F47/28.35)</f>
        <v>1.9047619047619047</v>
      </c>
      <c r="F47" s="8">
        <v>54</v>
      </c>
      <c r="G47" s="8">
        <f>IF(H47 = "NULL", "NULL", H47/28.35)</f>
        <v>3.8095238095238093</v>
      </c>
      <c r="H47" s="8">
        <v>108</v>
      </c>
      <c r="I47" s="8">
        <f>IF(G47 = "NULL", "NULL", G47*1.25)</f>
        <v>4.7619047619047619</v>
      </c>
      <c r="J47" s="8">
        <f>IF(G47 = "NULL", "NULL", H47*1.25)</f>
        <v>135</v>
      </c>
      <c r="K47" s="8">
        <f>IF(G47 = "NULL", "NULL", G47*2)</f>
        <v>7.6190476190476186</v>
      </c>
      <c r="L47" s="8">
        <f>IF(G47 = "NULL", "NULL", H47*2)</f>
        <v>216</v>
      </c>
      <c r="M47" s="11" t="str">
        <f>CONCATENATE(D47, CHAR(10), " - NET WT. ", TEXT(E47, "0.00"), " oz (", F47, " grams)")</f>
        <v>Black Angus Steak Seasoning Ingredients:
salt, paprika, garlic, mustard, sugar, spices
• Packed in a facility and/or equipment that produces products containing peanuts, tree nuts, soybean, milk, dairy, eggs, fish, shellfish, wheat, sesame. •
 - NET WT. 1.90 oz (54 grams)</v>
      </c>
      <c r="N47" s="12">
        <v>10000000035</v>
      </c>
      <c r="O47" s="12">
        <v>30000000035</v>
      </c>
      <c r="P47" s="12">
        <v>50000000035</v>
      </c>
      <c r="Q47" s="12">
        <v>70000000035</v>
      </c>
      <c r="R47" s="12">
        <v>90000000035</v>
      </c>
      <c r="S47" s="12">
        <v>11000000035</v>
      </c>
      <c r="T47" s="12">
        <v>13000000035</v>
      </c>
      <c r="U47" s="10"/>
      <c r="V47" s="11" t="s">
        <v>53</v>
      </c>
      <c r="W47" s="8">
        <f>IF(G47 = "NULL", "NULL", G47/4)</f>
        <v>0.95238095238095233</v>
      </c>
      <c r="X47" s="8">
        <f>IF(W47 = "NULL", "NULL", W47*28.35)</f>
        <v>27</v>
      </c>
      <c r="Y47" s="8">
        <f>IF(G47 = "NULL", "NULL", G47*4)</f>
        <v>15.238095238095237</v>
      </c>
      <c r="Z47" s="8">
        <f>IF(G47 = "NULL", "NULL", H47*4)</f>
        <v>432</v>
      </c>
      <c r="AA47" s="15">
        <v>15000000035</v>
      </c>
      <c r="AB47" s="8">
        <f>IF(OR(E47 = "NULL", G47 = "NULL"), "NULL", (E47+G47)/2)</f>
        <v>2.8571428571428568</v>
      </c>
      <c r="AC47" s="8">
        <f>IF(OR(F47 = "NULL", H47 = "NULL"), "NULL", (F47+H47)/2)</f>
        <v>81</v>
      </c>
      <c r="AD47" s="15">
        <v>17000000035</v>
      </c>
      <c r="AE47" s="8">
        <f>IF(H47 = "NULL", "NULL", AF47/28.35)</f>
        <v>9.5238095238095237</v>
      </c>
      <c r="AF47" s="8">
        <f>IF(H47 = "NULL", "NULL", J47*2)</f>
        <v>270</v>
      </c>
      <c r="AG47" s="15">
        <v>19000000035</v>
      </c>
      <c r="AH47" s="8">
        <f>IF(AB47 = "NULL", "NULL", AB47*2)</f>
        <v>5.7142857142857135</v>
      </c>
      <c r="AI47" s="8">
        <f>IF(AC47 = "NULL", "NULL", AC47*2)</f>
        <v>162</v>
      </c>
      <c r="AJ47" s="15">
        <v>21000000035</v>
      </c>
      <c r="AK47" s="13" t="s">
        <v>235</v>
      </c>
      <c r="AL47" s="11" t="str">
        <f>SUBSTITUTE(D47,CHAR(10)&amp;"• Packed in a facility and/or equipment that produces products containing peanuts, tree nuts, soybean, milk, dairy, eggs, fish, shellfish, wheat, sesame. •","")</f>
        <v>Black Angus Steak Seasoning Ingredients:
salt, paprika, garlic, mustard, sugar, spices</v>
      </c>
    </row>
    <row r="48" spans="1:38" ht="90" x14ac:dyDescent="0.3">
      <c r="A48" s="38" t="s">
        <v>236</v>
      </c>
      <c r="B48" s="10" t="s">
        <v>237</v>
      </c>
      <c r="C48" s="10" t="s">
        <v>238</v>
      </c>
      <c r="D48" s="11" t="s">
        <v>239</v>
      </c>
      <c r="E48" s="8">
        <f>IF(F48 = "NULL", "NULL", F48/28.35)</f>
        <v>0.8</v>
      </c>
      <c r="F48" s="8">
        <v>22.680000000000003</v>
      </c>
      <c r="G48" s="8">
        <f>IF(H48 = "NULL", "NULL", H48/28.35)</f>
        <v>1.6</v>
      </c>
      <c r="H48" s="8">
        <v>45.360000000000007</v>
      </c>
      <c r="I48" s="8">
        <f>IF(G48 = "NULL", "NULL", G48*1.25)</f>
        <v>2</v>
      </c>
      <c r="J48" s="8">
        <f>IF(G48 = "NULL", "NULL", H48*1.25)</f>
        <v>56.70000000000001</v>
      </c>
      <c r="K48" s="8">
        <f>IF(G48 = "NULL", "NULL", G48*2)</f>
        <v>3.2</v>
      </c>
      <c r="L48" s="8">
        <f>IF(G48 = "NULL", "NULL", H48*2)</f>
        <v>90.720000000000013</v>
      </c>
      <c r="M48" s="11" t="str">
        <f>CONCATENATE(D48, CHAR(10), " - NET WT. ", TEXT(E48, "0.00"), " oz (", F48, " grams)")</f>
        <v>Black Bourbon Tea Ingredients:
black tea, almond pieces, cocoa, sweet blackberry leaves, and flavoring
• Packed in a facility and/or equipment that produces products containing peanuts, tree nuts, soybean, milk, dairy, eggs, fish, shellfish, wheat, sesame. •
 - NET WT. 0.80 oz (22.68 grams)</v>
      </c>
      <c r="N48" s="12">
        <v>10000000437</v>
      </c>
      <c r="O48" s="12">
        <v>30000000437</v>
      </c>
      <c r="P48" s="12">
        <v>50000000437</v>
      </c>
      <c r="Q48" s="12">
        <v>70000000437</v>
      </c>
      <c r="R48" s="12">
        <v>90000000437</v>
      </c>
      <c r="S48" s="12">
        <v>11000000437</v>
      </c>
      <c r="T48" s="12">
        <v>13000000437</v>
      </c>
      <c r="U48" s="10" t="s">
        <v>52</v>
      </c>
      <c r="V48" s="11"/>
      <c r="W48" s="8">
        <f>IF(G48 = "NULL", "NULL", G48/4)</f>
        <v>0.4</v>
      </c>
      <c r="X48" s="8">
        <f>IF(W48 = "NULL", "NULL", W48*28.35)</f>
        <v>11.340000000000002</v>
      </c>
      <c r="Y48" s="8">
        <f>IF(G48 = "NULL", "NULL", G48*4)</f>
        <v>6.4</v>
      </c>
      <c r="Z48" s="8">
        <f>IF(G48 = "NULL", "NULL", H48*4)</f>
        <v>181.44000000000003</v>
      </c>
      <c r="AA48" s="15">
        <v>15000000437</v>
      </c>
      <c r="AB48" s="8">
        <f>IF(OR(E48 = "NULL", G48 = "NULL"), "NULL", (E48+G48)/2)</f>
        <v>1.2000000000000002</v>
      </c>
      <c r="AC48" s="8">
        <f>IF(OR(F48 = "NULL", H48 = "NULL"), "NULL", (F48+H48)/2)</f>
        <v>34.020000000000003</v>
      </c>
      <c r="AD48" s="15">
        <v>17000000437</v>
      </c>
      <c r="AE48" s="8">
        <f>IF(H48 = "NULL", "NULL", AF48/28.35)</f>
        <v>4.0000000000000009</v>
      </c>
      <c r="AF48" s="8">
        <f>IF(H48 = "NULL", "NULL", J48*2)</f>
        <v>113.40000000000002</v>
      </c>
      <c r="AG48" s="15">
        <v>19000000437</v>
      </c>
      <c r="AH48" s="8">
        <f>IF(AB48 = "NULL", "NULL", AB48*2)</f>
        <v>2.4000000000000004</v>
      </c>
      <c r="AI48" s="8">
        <f>IF(AC48 = "NULL", "NULL", AC48*2)</f>
        <v>68.040000000000006</v>
      </c>
      <c r="AJ48" s="15">
        <v>21000000437</v>
      </c>
      <c r="AK48" s="13"/>
      <c r="AL48" s="11" t="str">
        <f>SUBSTITUTE(D48,CHAR(10)&amp;"• Packed in a facility and/or equipment that produces products containing peanuts, tree nuts, soybean, milk, dairy, eggs, fish, shellfish, wheat, sesame. •","")</f>
        <v>Black Bourbon Tea Ingredients:
black tea, almond pieces, cocoa, sweet blackberry leaves, and flavoring</v>
      </c>
    </row>
    <row r="49" spans="1:38" ht="75" x14ac:dyDescent="0.3">
      <c r="A49" s="10" t="s">
        <v>240</v>
      </c>
      <c r="B49" s="10" t="s">
        <v>241</v>
      </c>
      <c r="C49" s="10" t="s">
        <v>241</v>
      </c>
      <c r="D49" s="11" t="s">
        <v>242</v>
      </c>
      <c r="E49" s="8">
        <f>IF(F49 = "NULL", "NULL", F49/28.35)</f>
        <v>1.0582010582010581</v>
      </c>
      <c r="F49" s="8">
        <v>30</v>
      </c>
      <c r="G49" s="8">
        <f>IF(H49 = "NULL", "NULL", H49/28.35)</f>
        <v>2.1164021164021163</v>
      </c>
      <c r="H49" s="8">
        <v>60</v>
      </c>
      <c r="I49" s="8">
        <f>IF(G49 = "NULL", "NULL", G49*1.25)</f>
        <v>2.6455026455026456</v>
      </c>
      <c r="J49" s="8">
        <f>IF(G49 = "NULL", "NULL", H49*1.25)</f>
        <v>75</v>
      </c>
      <c r="K49" s="8">
        <f>IF(G49 = "NULL", "NULL", G49*2)</f>
        <v>4.2328042328042326</v>
      </c>
      <c r="L49" s="8">
        <f>IF(G49 = "NULL", "NULL", H49*2)</f>
        <v>120</v>
      </c>
      <c r="M49" s="11" t="str">
        <f>CONCATENATE(D49, CHAR(10), " - NET WT. ", TEXT(E49, "0.00"), " oz (", F49, " grams)")</f>
        <v>Black Cracked Pepper Ingredients:
black pepper
• Packed in a facility and/or equipment that produces products containing peanuts, tree nuts, soybean, milk, dairy, eggs, fish, shellfish, wheat, sesame. •
 - NET WT. 1.06 oz (30 grams)</v>
      </c>
      <c r="N49" s="12">
        <v>10000000497</v>
      </c>
      <c r="O49" s="12">
        <v>30000000497</v>
      </c>
      <c r="P49" s="12">
        <v>50000000497</v>
      </c>
      <c r="Q49" s="12">
        <v>70000000497</v>
      </c>
      <c r="R49" s="12">
        <v>90000000497</v>
      </c>
      <c r="S49" s="12">
        <v>11000000497</v>
      </c>
      <c r="T49" s="12">
        <v>13000000497</v>
      </c>
      <c r="U49" s="10" t="s">
        <v>52</v>
      </c>
      <c r="V49" s="11" t="s">
        <v>243</v>
      </c>
      <c r="W49" s="8">
        <f>IF(G49 = "NULL", "NULL", G49/4)</f>
        <v>0.52910052910052907</v>
      </c>
      <c r="X49" s="8">
        <f>IF(W49 = "NULL", "NULL", W49*28.35)</f>
        <v>15</v>
      </c>
      <c r="Y49" s="8">
        <f>IF(G49 = "NULL", "NULL", G49*4)</f>
        <v>8.4656084656084651</v>
      </c>
      <c r="Z49" s="8">
        <f>IF(G49 = "NULL", "NULL", H49*4)</f>
        <v>240</v>
      </c>
      <c r="AA49" s="15">
        <v>15000000497</v>
      </c>
      <c r="AB49" s="8">
        <f>IF(OR(E49 = "NULL", G49 = "NULL"), "NULL", (E49+G49)/2)</f>
        <v>1.5873015873015872</v>
      </c>
      <c r="AC49" s="8">
        <f>IF(OR(F49 = "NULL", H49 = "NULL"), "NULL", (F49+H49)/2)</f>
        <v>45</v>
      </c>
      <c r="AD49" s="15">
        <v>17000000497</v>
      </c>
      <c r="AE49" s="8">
        <f>IF(H49 = "NULL", "NULL", AF49/28.35)</f>
        <v>5.2910052910052912</v>
      </c>
      <c r="AF49" s="8">
        <f>IF(H49 = "NULL", "NULL", J49*2)</f>
        <v>150</v>
      </c>
      <c r="AG49" s="15">
        <v>19000000497</v>
      </c>
      <c r="AH49" s="8">
        <f>IF(AB49 = "NULL", "NULL", AB49*2)</f>
        <v>3.1746031746031744</v>
      </c>
      <c r="AI49" s="8">
        <f>IF(AC49 = "NULL", "NULL", AC49*2)</f>
        <v>90</v>
      </c>
      <c r="AJ49" s="15">
        <v>21000000497</v>
      </c>
      <c r="AK49" s="13"/>
      <c r="AL49" s="11" t="str">
        <f>SUBSTITUTE(D49,CHAR(10)&amp;"• Packed in a facility and/or equipment that produces products containing peanuts, tree nuts, soybean, milk, dairy, eggs, fish, shellfish, wheat, sesame. •","")</f>
        <v>Black Cracked Pepper Ingredients:
black pepper</v>
      </c>
    </row>
    <row r="50" spans="1:38" ht="75" x14ac:dyDescent="0.3">
      <c r="A50" s="10" t="s">
        <v>244</v>
      </c>
      <c r="B50" s="10" t="s">
        <v>245</v>
      </c>
      <c r="C50" s="10" t="s">
        <v>246</v>
      </c>
      <c r="D50" s="11" t="s">
        <v>247</v>
      </c>
      <c r="E50" s="8">
        <f>IF(F50 = "NULL", "NULL", F50/28.35)</f>
        <v>0.8</v>
      </c>
      <c r="F50" s="8">
        <v>22.680000000000003</v>
      </c>
      <c r="G50" s="8">
        <f>IF(H50 = "NULL", "NULL", H50/28.35)</f>
        <v>1.6</v>
      </c>
      <c r="H50" s="8">
        <v>45.360000000000007</v>
      </c>
      <c r="I50" s="8">
        <f>IF(G50 = "NULL", "NULL", G50*1.25)</f>
        <v>2</v>
      </c>
      <c r="J50" s="8">
        <f>IF(G50 = "NULL", "NULL", H50*1.25)</f>
        <v>56.70000000000001</v>
      </c>
      <c r="K50" s="8">
        <f>IF(G50 = "NULL", "NULL", G50*2)</f>
        <v>3.2</v>
      </c>
      <c r="L50" s="8">
        <f>IF(G50 = "NULL", "NULL", H50*2)</f>
        <v>90.720000000000013</v>
      </c>
      <c r="M50" s="11" t="str">
        <f>CONCATENATE(D50, CHAR(10), " - NET WT. ", TEXT(E50, "0.00"), " oz (", F50, " grams)")</f>
        <v>Black Currant Tea Ingredients:
black tea, blackberry leaf, artificial flavoring
• Packed in a facility and/or equipment that produces products containing peanuts, tree nuts, soybean, milk, dairy, eggs, fish, shellfish, wheat, sesame. •
 - NET WT. 0.80 oz (22.68 grams)</v>
      </c>
      <c r="N50" s="12">
        <v>10000000036</v>
      </c>
      <c r="O50" s="12">
        <v>30000000036</v>
      </c>
      <c r="P50" s="12">
        <v>50000000036</v>
      </c>
      <c r="Q50" s="12">
        <v>70000000036</v>
      </c>
      <c r="R50" s="12">
        <v>90000000036</v>
      </c>
      <c r="S50" s="12">
        <v>11000000036</v>
      </c>
      <c r="T50" s="12">
        <v>13000000036</v>
      </c>
      <c r="U50" s="10" t="s">
        <v>52</v>
      </c>
      <c r="V50" s="11" t="s">
        <v>130</v>
      </c>
      <c r="W50" s="8">
        <f>IF(G50 = "NULL", "NULL", G50/4)</f>
        <v>0.4</v>
      </c>
      <c r="X50" s="8">
        <f>IF(W50 = "NULL", "NULL", W50*28.35)</f>
        <v>11.340000000000002</v>
      </c>
      <c r="Y50" s="8">
        <f>IF(G50 = "NULL", "NULL", G50*4)</f>
        <v>6.4</v>
      </c>
      <c r="Z50" s="8">
        <f>IF(G50 = "NULL", "NULL", H50*4)</f>
        <v>181.44000000000003</v>
      </c>
      <c r="AA50" s="15">
        <v>15000000036</v>
      </c>
      <c r="AB50" s="8">
        <f>IF(OR(E50 = "NULL", G50 = "NULL"), "NULL", (E50+G50)/2)</f>
        <v>1.2000000000000002</v>
      </c>
      <c r="AC50" s="8">
        <f>IF(OR(F50 = "NULL", H50 = "NULL"), "NULL", (F50+H50)/2)</f>
        <v>34.020000000000003</v>
      </c>
      <c r="AD50" s="15">
        <v>17000000036</v>
      </c>
      <c r="AE50" s="8">
        <f>IF(H50 = "NULL", "NULL", AF50/28.35)</f>
        <v>4.0000000000000009</v>
      </c>
      <c r="AF50" s="8">
        <f>IF(H50 = "NULL", "NULL", J50*2)</f>
        <v>113.40000000000002</v>
      </c>
      <c r="AG50" s="15">
        <v>19000000036</v>
      </c>
      <c r="AH50" s="8">
        <f>IF(AB50 = "NULL", "NULL", AB50*2)</f>
        <v>2.4000000000000004</v>
      </c>
      <c r="AI50" s="8">
        <f>IF(AC50 = "NULL", "NULL", AC50*2)</f>
        <v>68.040000000000006</v>
      </c>
      <c r="AJ50" s="15">
        <v>21000000036</v>
      </c>
      <c r="AK50" s="13"/>
      <c r="AL50" s="11" t="str">
        <f>SUBSTITUTE(D50,CHAR(10)&amp;"• Packed in a facility and/or equipment that produces products containing peanuts, tree nuts, soybean, milk, dairy, eggs, fish, shellfish, wheat, sesame. •","")</f>
        <v>Black Currant Tea Ingredients:
black tea, blackberry leaf, artificial flavoring</v>
      </c>
    </row>
    <row r="51" spans="1:38" ht="75" x14ac:dyDescent="0.3">
      <c r="A51" s="10" t="s">
        <v>248</v>
      </c>
      <c r="B51" s="10" t="s">
        <v>249</v>
      </c>
      <c r="C51" s="10" t="s">
        <v>250</v>
      </c>
      <c r="D51" s="11" t="s">
        <v>251</v>
      </c>
      <c r="E51" s="8">
        <f>IF(F51 = "NULL", "NULL", F51/28.35)</f>
        <v>2.9</v>
      </c>
      <c r="F51" s="8">
        <v>82.215000000000003</v>
      </c>
      <c r="G51" s="8">
        <f>IF(H51 = "NULL", "NULL", H51/28.35)</f>
        <v>5.8</v>
      </c>
      <c r="H51" s="8">
        <v>164.43</v>
      </c>
      <c r="I51" s="8">
        <f>IF(G51 = "NULL", "NULL", G51*1.25)</f>
        <v>7.25</v>
      </c>
      <c r="J51" s="8">
        <f>IF(G51 = "NULL", "NULL", H51*1.25)</f>
        <v>205.53750000000002</v>
      </c>
      <c r="K51" s="8">
        <f>IF(G51 = "NULL", "NULL", G51*2)</f>
        <v>11.6</v>
      </c>
      <c r="L51" s="8">
        <f>IF(G51 = "NULL", "NULL", H51*2)</f>
        <v>328.86</v>
      </c>
      <c r="M51" s="11" t="str">
        <f>CONCATENATE(D51, CHAR(10), " - NET WT. ", TEXT(E51, "0.00"), " oz (", F51, " grams)")</f>
        <v>Black Garlic Sea Salt Ingredients:
sea salt, black garlic
• Packed in a facility and/or equipment that produces products containing peanuts, tree nuts, soybean, milk, dairy, eggs, fish, shellfish, wheat, sesame. •
 - NET WT. 2.90 oz (82.215 grams)</v>
      </c>
      <c r="N51" s="12">
        <v>10000000419</v>
      </c>
      <c r="O51" s="12">
        <v>30000000419</v>
      </c>
      <c r="P51" s="12">
        <v>50000000419</v>
      </c>
      <c r="Q51" s="12">
        <v>70000000419</v>
      </c>
      <c r="R51" s="12">
        <v>90000000419</v>
      </c>
      <c r="S51" s="12">
        <v>11000000419</v>
      </c>
      <c r="T51" s="12">
        <v>13000000419</v>
      </c>
      <c r="U51" s="10"/>
      <c r="V51" s="11"/>
      <c r="W51" s="8">
        <f>IF(G51 = "NULL", "NULL", G51/4)</f>
        <v>1.45</v>
      </c>
      <c r="X51" s="8">
        <f>IF(W51 = "NULL", "NULL", W51*28.35)</f>
        <v>41.107500000000002</v>
      </c>
      <c r="Y51" s="8">
        <f>IF(G51 = "NULL", "NULL", G51*4)</f>
        <v>23.2</v>
      </c>
      <c r="Z51" s="8">
        <f>IF(G51 = "NULL", "NULL", H51*4)</f>
        <v>657.72</v>
      </c>
      <c r="AA51" s="15">
        <v>15000000419</v>
      </c>
      <c r="AB51" s="8">
        <f>IF(OR(E51 = "NULL", G51 = "NULL"), "NULL", (E51+G51)/2)</f>
        <v>4.3499999999999996</v>
      </c>
      <c r="AC51" s="8">
        <f>IF(OR(F51 = "NULL", H51 = "NULL"), "NULL", (F51+H51)/2)</f>
        <v>123.32250000000001</v>
      </c>
      <c r="AD51" s="15">
        <v>17000000419</v>
      </c>
      <c r="AE51" s="8">
        <f>IF(H51 = "NULL", "NULL", AF51/28.35)</f>
        <v>14.5</v>
      </c>
      <c r="AF51" s="8">
        <f>IF(H51 = "NULL", "NULL", J51*2)</f>
        <v>411.07500000000005</v>
      </c>
      <c r="AG51" s="15">
        <v>19000000419</v>
      </c>
      <c r="AH51" s="8">
        <f>IF(AB51 = "NULL", "NULL", AB51*2)</f>
        <v>8.6999999999999993</v>
      </c>
      <c r="AI51" s="8">
        <f>IF(AC51 = "NULL", "NULL", AC51*2)</f>
        <v>246.64500000000001</v>
      </c>
      <c r="AJ51" s="15">
        <v>21000000419</v>
      </c>
      <c r="AK51" s="13"/>
      <c r="AL51" s="11" t="str">
        <f>SUBSTITUTE(D51,CHAR(10)&amp;"• Packed in a facility and/or equipment that produces products containing peanuts, tree nuts, soybean, milk, dairy, eggs, fish, shellfish, wheat, sesame. •","")</f>
        <v>Black Garlic Sea Salt Ingredients:
sea salt, black garlic</v>
      </c>
    </row>
    <row r="52" spans="1:38" ht="75" x14ac:dyDescent="0.3">
      <c r="A52" s="10" t="s">
        <v>252</v>
      </c>
      <c r="B52" s="10" t="s">
        <v>253</v>
      </c>
      <c r="C52" s="10" t="s">
        <v>254</v>
      </c>
      <c r="D52" s="11" t="s">
        <v>255</v>
      </c>
      <c r="E52" s="8">
        <f>IF(F52 = "NULL", "NULL", F52/28.35)</f>
        <v>2.2999999999999998</v>
      </c>
      <c r="F52" s="8">
        <v>65.204999999999998</v>
      </c>
      <c r="G52" s="8">
        <f>IF(H52 = "NULL", "NULL", H52/28.35)</f>
        <v>4.5999999999999996</v>
      </c>
      <c r="H52" s="8">
        <v>130.41</v>
      </c>
      <c r="I52" s="8">
        <f>IF(G52 = "NULL", "NULL", G52*1.25)</f>
        <v>5.75</v>
      </c>
      <c r="J52" s="8">
        <f>IF(G52 = "NULL", "NULL", H52*1.25)</f>
        <v>163.01249999999999</v>
      </c>
      <c r="K52" s="8">
        <f>IF(G52 = "NULL", "NULL", G52*2)</f>
        <v>9.1999999999999993</v>
      </c>
      <c r="L52" s="8">
        <f>IF(G52 = "NULL", "NULL", H52*2)</f>
        <v>260.82</v>
      </c>
      <c r="M52" s="11" t="str">
        <f>CONCATENATE(D52, CHAR(10), " - NET WT. ", TEXT(E52, "0.00"), " oz (", F52, " grams)")</f>
        <v>Hawaiian Black Lava Sea Salt Ingredients:
salt
• Packed in a facility and/or equipment that produces products containing peanuts, tree nuts, soybean, milk, dairy, eggs, fish, shellfish, wheat, sesame. •
 - NET WT. 2.30 oz (65.205 grams)</v>
      </c>
      <c r="N52" s="12">
        <v>10000000037</v>
      </c>
      <c r="O52" s="12">
        <v>30000000037</v>
      </c>
      <c r="P52" s="12">
        <v>50000000037</v>
      </c>
      <c r="Q52" s="12">
        <v>70000000037</v>
      </c>
      <c r="R52" s="12">
        <v>90000000037</v>
      </c>
      <c r="S52" s="12">
        <v>11000000037</v>
      </c>
      <c r="T52" s="12">
        <v>13000000037</v>
      </c>
      <c r="U52" s="10" t="s">
        <v>52</v>
      </c>
      <c r="V52" s="11"/>
      <c r="W52" s="8">
        <f>IF(G52 = "NULL", "NULL", G52/4)</f>
        <v>1.1499999999999999</v>
      </c>
      <c r="X52" s="8">
        <f>IF(W52 = "NULL", "NULL", W52*28.35)</f>
        <v>32.602499999999999</v>
      </c>
      <c r="Y52" s="8">
        <f>IF(G52 = "NULL", "NULL", G52*4)</f>
        <v>18.399999999999999</v>
      </c>
      <c r="Z52" s="8">
        <f>IF(G52 = "NULL", "NULL", H52*4)</f>
        <v>521.64</v>
      </c>
      <c r="AA52" s="15">
        <v>15000000037</v>
      </c>
      <c r="AB52" s="8">
        <f>IF(OR(E52 = "NULL", G52 = "NULL"), "NULL", (E52+G52)/2)</f>
        <v>3.4499999999999997</v>
      </c>
      <c r="AC52" s="8">
        <f>IF(OR(F52 = "NULL", H52 = "NULL"), "NULL", (F52+H52)/2)</f>
        <v>97.807500000000005</v>
      </c>
      <c r="AD52" s="15">
        <v>17000000037</v>
      </c>
      <c r="AE52" s="8">
        <f>IF(H52 = "NULL", "NULL", AF52/28.35)</f>
        <v>11.499999999999998</v>
      </c>
      <c r="AF52" s="8">
        <f>IF(H52 = "NULL", "NULL", J52*2)</f>
        <v>326.02499999999998</v>
      </c>
      <c r="AG52" s="15">
        <v>19000000037</v>
      </c>
      <c r="AH52" s="8">
        <f>IF(AB52 = "NULL", "NULL", AB52*2)</f>
        <v>6.8999999999999995</v>
      </c>
      <c r="AI52" s="8">
        <f>IF(AC52 = "NULL", "NULL", AC52*2)</f>
        <v>195.61500000000001</v>
      </c>
      <c r="AJ52" s="15">
        <v>21000000037</v>
      </c>
      <c r="AK52" s="13"/>
      <c r="AL52" s="11" t="str">
        <f>SUBSTITUTE(D52,CHAR(10)&amp;"• Packed in a facility and/or equipment that produces products containing peanuts, tree nuts, soybean, milk, dairy, eggs, fish, shellfish, wheat, sesame. •","")</f>
        <v>Hawaiian Black Lava Sea Salt Ingredients:
salt</v>
      </c>
    </row>
    <row r="53" spans="1:38" ht="75" x14ac:dyDescent="0.3">
      <c r="A53" s="10" t="s">
        <v>256</v>
      </c>
      <c r="B53" s="10" t="s">
        <v>257</v>
      </c>
      <c r="C53" s="10" t="s">
        <v>257</v>
      </c>
      <c r="D53" s="11" t="s">
        <v>258</v>
      </c>
      <c r="E53" s="8">
        <f>IF(F53 = "NULL", "NULL", F53/28.35)</f>
        <v>1.128747795414462</v>
      </c>
      <c r="F53" s="8">
        <v>32</v>
      </c>
      <c r="G53" s="8">
        <f>IF(H53 = "NULL", "NULL", H53/28.35)</f>
        <v>2.3985890652557318</v>
      </c>
      <c r="H53" s="8">
        <v>68</v>
      </c>
      <c r="I53" s="8">
        <f>IF(G53 = "NULL", "NULL", G53*1.25)</f>
        <v>2.9982363315696645</v>
      </c>
      <c r="J53" s="8">
        <f>IF(G53 = "NULL", "NULL", H53*1.25)</f>
        <v>85</v>
      </c>
      <c r="K53" s="8">
        <f>IF(G53 = "NULL", "NULL", G53*2)</f>
        <v>4.7971781305114636</v>
      </c>
      <c r="L53" s="8">
        <f>IF(G53 = "NULL", "NULL", H53*2)</f>
        <v>136</v>
      </c>
      <c r="M53" s="11" t="str">
        <f>CONCATENATE(D53, CHAR(10), " - NET WT. ", TEXT(E53, "0.00"), " oz (", F53, " grams)")</f>
        <v>Black Peppercorn Ingredients:
black peppercorns
• Packed in a facility and/or equipment that produces products containing peanuts, tree nuts, soybean, milk, dairy, eggs, fish, shellfish, wheat, sesame. •
 - NET WT. 1.13 oz (32 grams)</v>
      </c>
      <c r="N53" s="12">
        <v>10000000038</v>
      </c>
      <c r="O53" s="12">
        <v>30000000038</v>
      </c>
      <c r="P53" s="12">
        <v>50000000038</v>
      </c>
      <c r="Q53" s="12">
        <v>70000000038</v>
      </c>
      <c r="R53" s="12">
        <v>90000000038</v>
      </c>
      <c r="S53" s="12">
        <v>11000000038</v>
      </c>
      <c r="T53" s="12">
        <v>13000000038</v>
      </c>
      <c r="U53" s="10"/>
      <c r="V53" s="11" t="s">
        <v>259</v>
      </c>
      <c r="W53" s="8">
        <f>IF(G53 = "NULL", "NULL", G53/4)</f>
        <v>0.59964726631393295</v>
      </c>
      <c r="X53" s="8">
        <f>IF(W53 = "NULL", "NULL", W53*28.35)</f>
        <v>17</v>
      </c>
      <c r="Y53" s="8">
        <f>IF(G53 = "NULL", "NULL", G53*4)</f>
        <v>9.5943562610229272</v>
      </c>
      <c r="Z53" s="8">
        <f>IF(G53 = "NULL", "NULL", H53*4)</f>
        <v>272</v>
      </c>
      <c r="AA53" s="15">
        <v>15000000038</v>
      </c>
      <c r="AB53" s="8">
        <f>IF(OR(E53 = "NULL", G53 = "NULL"), "NULL", (E53+G53)/2)</f>
        <v>1.7636684303350969</v>
      </c>
      <c r="AC53" s="8">
        <f>IF(OR(F53 = "NULL", H53 = "NULL"), "NULL", (F53+H53)/2)</f>
        <v>50</v>
      </c>
      <c r="AD53" s="15">
        <v>17000000038</v>
      </c>
      <c r="AE53" s="8">
        <f>IF(H53 = "NULL", "NULL", AF53/28.35)</f>
        <v>5.9964726631393299</v>
      </c>
      <c r="AF53" s="8">
        <f>IF(H53 = "NULL", "NULL", J53*2)</f>
        <v>170</v>
      </c>
      <c r="AG53" s="15">
        <v>19000000038</v>
      </c>
      <c r="AH53" s="8">
        <f>IF(AB53 = "NULL", "NULL", AB53*2)</f>
        <v>3.5273368606701938</v>
      </c>
      <c r="AI53" s="8">
        <f>IF(AC53 = "NULL", "NULL", AC53*2)</f>
        <v>100</v>
      </c>
      <c r="AJ53" s="15">
        <v>21000000038</v>
      </c>
      <c r="AK53" s="13"/>
      <c r="AL53" s="11" t="str">
        <f>SUBSTITUTE(D53,CHAR(10)&amp;"• Packed in a facility and/or equipment that produces products containing peanuts, tree nuts, soybean, milk, dairy, eggs, fish, shellfish, wheat, sesame. •","")</f>
        <v>Black Peppercorn Ingredients:
black peppercorns</v>
      </c>
    </row>
    <row r="54" spans="1:38" ht="105" x14ac:dyDescent="0.3">
      <c r="A54" s="10" t="s">
        <v>260</v>
      </c>
      <c r="B54" s="10" t="s">
        <v>261</v>
      </c>
      <c r="C54" s="10" t="s">
        <v>262</v>
      </c>
      <c r="D54" s="11" t="s">
        <v>263</v>
      </c>
      <c r="E54" s="8">
        <f>IF(F54 = "NULL", "NULL", F54/28.35)</f>
        <v>1.9047619047619047</v>
      </c>
      <c r="F54" s="8">
        <v>54</v>
      </c>
      <c r="G54" s="8">
        <f>IF(H54 = "NULL", "NULL", H54/28.35)</f>
        <v>4.0917107583774248</v>
      </c>
      <c r="H54" s="8">
        <v>116</v>
      </c>
      <c r="I54" s="8">
        <f>IF(G54 = "NULL", "NULL", G54*1.25)</f>
        <v>5.1146384479717808</v>
      </c>
      <c r="J54" s="8">
        <f>IF(G54 = "NULL", "NULL", H54*1.25)</f>
        <v>145</v>
      </c>
      <c r="K54" s="8">
        <f>IF(G54 = "NULL", "NULL", G54*2)</f>
        <v>8.1834215167548496</v>
      </c>
      <c r="L54" s="8">
        <f>IF(G54 = "NULL", "NULL", H54*2)</f>
        <v>232</v>
      </c>
      <c r="M54" s="11" t="str">
        <f>CONCATENATE(D54, CHAR(10), " - NET WT. ", TEXT(E54, "0.00"), " oz (", F54, " grams)")</f>
        <v>Black Truffle Grill Dust Seasoning Ingredients:
black truffle salt (salt, truffle flavor (natural and artificial flavors), truffles, canola oil), garlic, onion, black peppercorn, cornstarch, cocoa powder, sugar
• Packed in a facility and/or equipment that produces products containing peanuts, tree nuts, soybean, milk, dairy, eggs, fish, shellfish, wheat, sesame. •
 - NET WT. 1.90 oz (54 grams)</v>
      </c>
      <c r="N54" s="12">
        <v>10000000563</v>
      </c>
      <c r="O54" s="12">
        <v>30000000563</v>
      </c>
      <c r="P54" s="12">
        <v>50000000563</v>
      </c>
      <c r="Q54" s="12">
        <v>70000000563</v>
      </c>
      <c r="R54" s="12">
        <v>90000000563</v>
      </c>
      <c r="S54" s="12">
        <v>11000000563</v>
      </c>
      <c r="T54" s="12">
        <v>13000000563</v>
      </c>
      <c r="U54" s="24"/>
      <c r="W54" s="8">
        <f>IF(G54 = "NULL", "NULL", G54/4)</f>
        <v>1.0229276895943562</v>
      </c>
      <c r="X54" s="8">
        <f>IF(W54 = "NULL", "NULL", W54*28.35)</f>
        <v>29</v>
      </c>
      <c r="Y54" s="8">
        <f>IF(G54 = "NULL", "NULL", G54*4)</f>
        <v>16.366843033509699</v>
      </c>
      <c r="Z54" s="8">
        <f>IF(G54 = "NULL", "NULL", H54*4)</f>
        <v>464</v>
      </c>
      <c r="AA54" s="15">
        <v>15000000563</v>
      </c>
      <c r="AB54" s="8">
        <f>IF(OR(E54 = "NULL", G54 = "NULL"), "NULL", (E54+G54)/2)</f>
        <v>2.9982363315696645</v>
      </c>
      <c r="AC54" s="8">
        <f>IF(OR(F54 = "NULL", H54 = "NULL"), "NULL", (F54+H54)/2)</f>
        <v>85</v>
      </c>
      <c r="AD54" s="15">
        <v>17000000563</v>
      </c>
      <c r="AE54" s="15">
        <f>IF(H54 = "NULL", "NULL", AF54/28.35)</f>
        <v>10.229276895943562</v>
      </c>
      <c r="AF54" s="15">
        <f>IF(H54 = "NULL", "NULL", J54*2)</f>
        <v>290</v>
      </c>
      <c r="AG54" s="15">
        <v>19000000563</v>
      </c>
      <c r="AH54" s="8">
        <f>IF(AB54 = "NULL", "NULL", AB54*2)</f>
        <v>5.996472663139329</v>
      </c>
      <c r="AI54" s="8">
        <f>IF(AC54 = "NULL", "NULL", AC54*2)</f>
        <v>170</v>
      </c>
      <c r="AJ54" s="15">
        <v>21000000563</v>
      </c>
      <c r="AK54" s="13" t="s">
        <v>264</v>
      </c>
      <c r="AL54" s="11" t="str">
        <f>SUBSTITUTE(D54,CHAR(10)&amp;"• Packed in a facility and/or equipment that produces products containing peanuts, tree nuts, soybean, milk, dairy, eggs, fish, shellfish, wheat, sesame. •","")</f>
        <v>Black Truffle Grill Dust Seasoning Ingredients:
black truffle salt (salt, truffle flavor (natural and artificial flavors), truffles, canola oil), garlic, onion, black peppercorn, cornstarch, cocoa powder, sugar</v>
      </c>
    </row>
    <row r="55" spans="1:38" ht="90" x14ac:dyDescent="0.3">
      <c r="A55" s="38" t="s">
        <v>265</v>
      </c>
      <c r="B55" s="10" t="s">
        <v>266</v>
      </c>
      <c r="C55" s="10" t="s">
        <v>266</v>
      </c>
      <c r="D55" s="11" t="s">
        <v>267</v>
      </c>
      <c r="E55" s="8">
        <f>IF(F55 = "NULL", "NULL", F55/28.35)</f>
        <v>1.128747795414462</v>
      </c>
      <c r="F55" s="8">
        <v>32</v>
      </c>
      <c r="G55" s="8">
        <f>IF(H55 = "NULL", "NULL", H55/28.35)</f>
        <v>2.257495590828924</v>
      </c>
      <c r="H55" s="8">
        <v>64</v>
      </c>
      <c r="I55" s="8">
        <f>IF(G55 = "NULL", "NULL", G55*1.25)</f>
        <v>2.821869488536155</v>
      </c>
      <c r="J55" s="8">
        <f>IF(G55 = "NULL", "NULL", H55*1.25)</f>
        <v>80</v>
      </c>
      <c r="K55" s="8">
        <f>IF(G55 = "NULL", "NULL", G55*2)</f>
        <v>4.5149911816578481</v>
      </c>
      <c r="L55" s="8">
        <f>IF(G55 = "NULL", "NULL", H55*2)</f>
        <v>128</v>
      </c>
      <c r="M55" s="11" t="str">
        <f>CONCATENATE(D55, CHAR(10), " - NET WT. ", TEXT(E55, "0.00"), " oz (", F55, " grams)")</f>
        <v>Blackened Seasoning Ingredients:
salt, spices, chili pepper, dehydrated garlic, dehydrated onion, silicon dioxide (anti caking)
• Packed in a facility and/or equipment that produces products containing peanuts, tree nuts, soybean, milk, dairy, eggs, fish, shellfish, wheat, sesame. •
 - NET WT. 1.13 oz (32 grams)</v>
      </c>
      <c r="N55" s="12">
        <v>10000000039</v>
      </c>
      <c r="O55" s="12">
        <v>30000000039</v>
      </c>
      <c r="P55" s="12">
        <v>50000000039</v>
      </c>
      <c r="Q55" s="12">
        <v>70000000039</v>
      </c>
      <c r="R55" s="12">
        <v>90000000039</v>
      </c>
      <c r="S55" s="12">
        <v>11000000039</v>
      </c>
      <c r="T55" s="12">
        <v>13000000039</v>
      </c>
      <c r="U55" s="10" t="s">
        <v>52</v>
      </c>
      <c r="V55" s="11" t="s">
        <v>268</v>
      </c>
      <c r="W55" s="8">
        <f>IF(G55 = "NULL", "NULL", G55/4)</f>
        <v>0.56437389770723101</v>
      </c>
      <c r="X55" s="8">
        <f>IF(W55 = "NULL", "NULL", W55*28.35)</f>
        <v>16</v>
      </c>
      <c r="Y55" s="8">
        <f>IF(G55 = "NULL", "NULL", G55*4)</f>
        <v>9.0299823633156961</v>
      </c>
      <c r="Z55" s="8">
        <f>IF(G55 = "NULL", "NULL", H55*4)</f>
        <v>256</v>
      </c>
      <c r="AA55" s="15">
        <v>15000000039</v>
      </c>
      <c r="AB55" s="8">
        <f>IF(OR(E55 = "NULL", G55 = "NULL"), "NULL", (E55+G55)/2)</f>
        <v>1.693121693121693</v>
      </c>
      <c r="AC55" s="8">
        <f>IF(OR(F55 = "NULL", H55 = "NULL"), "NULL", (F55+H55)/2)</f>
        <v>48</v>
      </c>
      <c r="AD55" s="15">
        <v>17000000039</v>
      </c>
      <c r="AE55" s="8">
        <f>IF(H55 = "NULL", "NULL", AF55/28.35)</f>
        <v>5.6437389770723101</v>
      </c>
      <c r="AF55" s="8">
        <f>IF(H55 = "NULL", "NULL", J55*2)</f>
        <v>160</v>
      </c>
      <c r="AG55" s="15">
        <v>19000000039</v>
      </c>
      <c r="AH55" s="8">
        <f>IF(AB55 = "NULL", "NULL", AB55*2)</f>
        <v>3.3862433862433861</v>
      </c>
      <c r="AI55" s="8">
        <f>IF(AC55 = "NULL", "NULL", AC55*2)</f>
        <v>96</v>
      </c>
      <c r="AJ55" s="15">
        <v>21000000039</v>
      </c>
      <c r="AK55" s="13"/>
      <c r="AL55" s="11" t="str">
        <f>SUBSTITUTE(D55,CHAR(10)&amp;"• Packed in a facility and/or equipment that produces products containing peanuts, tree nuts, soybean, milk, dairy, eggs, fish, shellfish, wheat, sesame. •","")</f>
        <v>Blackened Seasoning Ingredients:
salt, spices, chili pepper, dehydrated garlic, dehydrated onion, silicon dioxide (anti caking)</v>
      </c>
    </row>
    <row r="56" spans="1:38" ht="120" x14ac:dyDescent="0.3">
      <c r="A56" s="10" t="s">
        <v>269</v>
      </c>
      <c r="B56" s="10" t="s">
        <v>270</v>
      </c>
      <c r="C56" s="10" t="s">
        <v>271</v>
      </c>
      <c r="D56" s="11" t="s">
        <v>272</v>
      </c>
      <c r="E56" s="8">
        <f>IF(F56 = "NULL", "NULL", F56/28.35)</f>
        <v>3.2999999999999994</v>
      </c>
      <c r="F56" s="8">
        <v>93.554999999999993</v>
      </c>
      <c r="G56" s="8">
        <f>IF(H56 = "NULL", "NULL", H56/28.35)</f>
        <v>6.5999999999999988</v>
      </c>
      <c r="H56" s="8">
        <v>187.10999999999999</v>
      </c>
      <c r="I56" s="8">
        <f>IF(G56 = "NULL", "NULL", G56*1.25)</f>
        <v>8.2499999999999982</v>
      </c>
      <c r="J56" s="8">
        <f>IF(G56 = "NULL", "NULL", H56*1.25)</f>
        <v>233.88749999999999</v>
      </c>
      <c r="K56" s="8">
        <f>IF(G56 = "NULL", "NULL", G56*2)</f>
        <v>13.199999999999998</v>
      </c>
      <c r="L56" s="8">
        <f>IF(G56 = "NULL", "NULL", H56*2)</f>
        <v>374.21999999999997</v>
      </c>
      <c r="M56" s="11" t="str">
        <f>CONCATENATE(D56, CHAR(10), " - NET WT. ", TEXT(E56, "0.00"), " oz (", F56, " grams)")</f>
        <v>Bleu Cheese Powder Ingredients:
dehydrated blend of blue &amp; cheddar cheeses (pasteurized milk, cheese cultures, salt, enzymes) whey, sodium phosphate salt, lactic acid 
• ALLERGY ALERT: contains dairy •
• Packed in a facility and/or equipment that produces products containing peanuts, tree nuts, soybean, milk, dairy, eggs, fish, shellfish, wheat, sesame. •
 - NET WT. 3.30 oz (93.555 grams)</v>
      </c>
      <c r="N56" s="12">
        <v>10000000040</v>
      </c>
      <c r="O56" s="12">
        <v>30000000040</v>
      </c>
      <c r="P56" s="12">
        <v>50000000040</v>
      </c>
      <c r="Q56" s="12">
        <v>70000000040</v>
      </c>
      <c r="R56" s="12">
        <v>90000000040</v>
      </c>
      <c r="S56" s="12">
        <v>11000000040</v>
      </c>
      <c r="T56" s="12">
        <v>13000000040</v>
      </c>
      <c r="U56" s="10"/>
      <c r="V56" s="11"/>
      <c r="W56" s="8">
        <f>IF(G56 = "NULL", "NULL", G56/4)</f>
        <v>1.6499999999999997</v>
      </c>
      <c r="X56" s="8">
        <f>IF(W56 = "NULL", "NULL", W56*28.35)</f>
        <v>46.777499999999996</v>
      </c>
      <c r="Y56" s="8">
        <f>IF(G56 = "NULL", "NULL", G56*4)</f>
        <v>26.399999999999995</v>
      </c>
      <c r="Z56" s="8">
        <f>IF(G56 = "NULL", "NULL", H56*4)</f>
        <v>748.43999999999994</v>
      </c>
      <c r="AA56" s="15">
        <v>15000000040</v>
      </c>
      <c r="AB56" s="8">
        <f>IF(OR(E56 = "NULL", G56 = "NULL"), "NULL", (E56+G56)/2)</f>
        <v>4.9499999999999993</v>
      </c>
      <c r="AC56" s="8">
        <f>IF(OR(F56 = "NULL", H56 = "NULL"), "NULL", (F56+H56)/2)</f>
        <v>140.33249999999998</v>
      </c>
      <c r="AD56" s="15">
        <v>17000000040</v>
      </c>
      <c r="AE56" s="8">
        <f>IF(H56 = "NULL", "NULL", AF56/28.35)</f>
        <v>16.5</v>
      </c>
      <c r="AF56" s="8">
        <f>IF(H56 = "NULL", "NULL", J56*2)</f>
        <v>467.77499999999998</v>
      </c>
      <c r="AG56" s="15">
        <v>19000000040</v>
      </c>
      <c r="AH56" s="8">
        <f>IF(AB56 = "NULL", "NULL", AB56*2)</f>
        <v>9.8999999999999986</v>
      </c>
      <c r="AI56" s="8">
        <f>IF(AC56 = "NULL", "NULL", AC56*2)</f>
        <v>280.66499999999996</v>
      </c>
      <c r="AJ56" s="15">
        <v>21000000040</v>
      </c>
      <c r="AK56" s="13"/>
      <c r="AL56" s="11" t="str">
        <f>SUBSTITUTE(D56,CHAR(10)&amp;"• Packed in a facility and/or equipment that produces products containing peanuts, tree nuts, soybean, milk, dairy, eggs, fish, shellfish, wheat, sesame. •","")</f>
        <v>Bleu Cheese Powder Ingredients:
dehydrated blend of blue &amp; cheddar cheeses (pasteurized milk, cheese cultures, salt, enzymes) whey, sodium phosphate salt, lactic acid 
• ALLERGY ALERT: contains dairy •</v>
      </c>
    </row>
    <row r="57" spans="1:38" ht="135" x14ac:dyDescent="0.3">
      <c r="A57" s="10" t="s">
        <v>273</v>
      </c>
      <c r="B57" s="10" t="s">
        <v>274</v>
      </c>
      <c r="C57" s="10" t="s">
        <v>274</v>
      </c>
      <c r="D57" s="11" t="s">
        <v>275</v>
      </c>
      <c r="E57" s="8">
        <f>IF(F57 = "NULL", "NULL", F57/28.35)</f>
        <v>1.75</v>
      </c>
      <c r="F57" s="8">
        <v>49.612500000000004</v>
      </c>
      <c r="G57" s="8">
        <f>IF(H57 = "NULL", "NULL", H57/28.35)</f>
        <v>3.5</v>
      </c>
      <c r="H57" s="8">
        <v>99.225000000000009</v>
      </c>
      <c r="I57" s="8">
        <f>IF(G57 = "NULL", "NULL", G57*1.25)</f>
        <v>4.375</v>
      </c>
      <c r="J57" s="8">
        <f>IF(G57 = "NULL", "NULL", H57*1.25)</f>
        <v>124.03125000000001</v>
      </c>
      <c r="K57" s="8">
        <f>IF(G57 = "NULL", "NULL", G57*2)</f>
        <v>7</v>
      </c>
      <c r="L57" s="8">
        <f>IF(G57 = "NULL", "NULL", H57*2)</f>
        <v>198.45000000000002</v>
      </c>
      <c r="M57" s="11" t="str">
        <f>CONCATENATE(D57, CHAR(10), " - NET WT. ", TEXT(E57, "0.00"), " oz (", F57, " grams)")</f>
        <v>Bloodthirsty Mary Infuser Ingredients:
cane sugar, sun dried tomato, peppercorn, de arbol chilis, lemon peel, celery, garlic, horseradish, salt, bay leaf
• DIRECTIONS: Take off lid and add your favorite alcohol - return lid and place in fridge overnight. Strain spices and enjoy your infused alcohol. Drink right out of the mug jar. •
• Packed in a facility and/or equipment that produces products containing peanuts, tree nuts, soybean, milk, dairy, eggs, fish, shellfish, wheat, sesame. •
 - NET WT. 1.75 oz (49.6125 grams)</v>
      </c>
      <c r="N57" s="12">
        <v>10000000041</v>
      </c>
      <c r="O57" s="12">
        <v>30000000041</v>
      </c>
      <c r="P57" s="12">
        <v>50000000041</v>
      </c>
      <c r="Q57" s="12">
        <v>70000000041</v>
      </c>
      <c r="R57" s="12">
        <v>90000000041</v>
      </c>
      <c r="S57" s="12">
        <v>11000000041</v>
      </c>
      <c r="T57" s="12">
        <v>13000000041</v>
      </c>
      <c r="U57" s="10" t="s">
        <v>52</v>
      </c>
      <c r="V57" s="11" t="s">
        <v>276</v>
      </c>
      <c r="W57" s="8">
        <f>IF(G57 = "NULL", "NULL", G57/4)</f>
        <v>0.875</v>
      </c>
      <c r="X57" s="8">
        <f>IF(W57 = "NULL", "NULL", W57*28.35)</f>
        <v>24.806250000000002</v>
      </c>
      <c r="Y57" s="8">
        <f>IF(G57 = "NULL", "NULL", G57*4)</f>
        <v>14</v>
      </c>
      <c r="Z57" s="8">
        <f>IF(G57 = "NULL", "NULL", H57*4)</f>
        <v>396.90000000000003</v>
      </c>
      <c r="AA57" s="15">
        <v>15000000041</v>
      </c>
      <c r="AB57" s="8">
        <f>IF(OR(E57 = "NULL", G57 = "NULL"), "NULL", (E57+G57)/2)</f>
        <v>2.625</v>
      </c>
      <c r="AC57" s="8">
        <f>IF(OR(F57 = "NULL", H57 = "NULL"), "NULL", (F57+H57)/2)</f>
        <v>74.418750000000003</v>
      </c>
      <c r="AD57" s="15">
        <v>17000000041</v>
      </c>
      <c r="AE57" s="8">
        <f>IF(H57 = "NULL", "NULL", AF57/28.35)</f>
        <v>8.75</v>
      </c>
      <c r="AF57" s="8">
        <f>IF(H57 = "NULL", "NULL", J57*2)</f>
        <v>248.06250000000003</v>
      </c>
      <c r="AG57" s="15">
        <v>19000000041</v>
      </c>
      <c r="AH57" s="8">
        <f>IF(AB57 = "NULL", "NULL", AB57*2)</f>
        <v>5.25</v>
      </c>
      <c r="AI57" s="8">
        <f>IF(AC57 = "NULL", "NULL", AC57*2)</f>
        <v>148.83750000000001</v>
      </c>
      <c r="AJ57" s="15">
        <v>21000000041</v>
      </c>
      <c r="AK57" s="13"/>
      <c r="AL57" s="11" t="str">
        <f>SUBSTITUTE(D57,CHAR(10)&amp;"• Packed in a facility and/or equipment that produces products containing peanuts, tree nuts, soybean, milk, dairy, eggs, fish, shellfish, wheat, sesame. •","")</f>
        <v>Bloodthirsty Mary Infuser Ingredients:
cane sugar, sun dried tomato, peppercorn, de arbol chilis, lemon peel, celery, garlic, horseradish, salt, bay leaf
• DIRECTIONS: Take off lid and add your favorite alcohol - return lid and place in fridge overnight. Strain spices and enjoy your infused alcohol. Drink right out of the mug jar. •</v>
      </c>
    </row>
    <row r="58" spans="1:38" ht="285" x14ac:dyDescent="0.3">
      <c r="A58" s="10" t="s">
        <v>277</v>
      </c>
      <c r="B58" s="10" t="s">
        <v>278</v>
      </c>
      <c r="C58" s="10" t="s">
        <v>278</v>
      </c>
      <c r="D58" s="11" t="s">
        <v>279</v>
      </c>
      <c r="E58" s="8">
        <f>IF(F58 = "NULL", "NULL", F58/28.35)</f>
        <v>1.7636684303350969</v>
      </c>
      <c r="F58" s="8">
        <v>50</v>
      </c>
      <c r="G58" s="8">
        <f>IF(H58 = "NULL", "NULL", H58/28.35)</f>
        <v>3.5273368606701938</v>
      </c>
      <c r="H58" s="8">
        <v>100</v>
      </c>
      <c r="I58" s="8">
        <f>IF(G58 = "NULL", "NULL", G58*1.25)</f>
        <v>4.409171075837742</v>
      </c>
      <c r="J58" s="8">
        <f>IF(G58 = "NULL", "NULL", H58*1.25)</f>
        <v>125</v>
      </c>
      <c r="K58" s="8">
        <f>IF(G58 = "NULL", "NULL", G58*2)</f>
        <v>7.0546737213403876</v>
      </c>
      <c r="L58" s="8">
        <f>IF(G58 = "NULL", "NULL", H58*2)</f>
        <v>200</v>
      </c>
      <c r="M58" s="11" t="str">
        <f>CONCATENATE(D58, CHAR(10), " - NET WT. ", TEXT(E58, "0.00"), " oz (", F58, " grams)")</f>
        <v>Bloody Mary Mix Ingredients:
beef broth mix (salt, autolyzed yeast, dextrose, monosodium glutamate, potato flour, lactose, caramel powder, soybean oil, celery, onion, garlic, corn starch, spices), seasoned salt (salt, sugar, onion, spices, cornstarch, garlic, serrano pepper and extractives of serrano pepper, turmeric, natural flavors, &lt;2% silicon dioxide), spices, Worcestershire powder [corn syrup solids, salt, caramel color, garlic, sugar, spices, soy sauce solids (naturally fermented from wheat &amp; soybeans, salt, maltodextrin, caramel color), palm oil, támarind, natural flavor, sulfiting], &lt;2% smoked serrano pepper
• ALLERGY ALERT: contains milk, wheat &amp; soy •
• DIRECTIONS: Shake together - 1 cup tomato juice, 1 shot of vodka, and 2 tsp bloody mary mix. Pour over ice and serve. Don't forget to garnish absurdly! •
• Packed in a facility and/or equipment that produces products containing peanuts, tree nuts, soybean, milk, dairy, eggs, fish, shellfish, wheat, sesame. •
 - NET WT. 1.76 oz (50 grams)</v>
      </c>
      <c r="N58" s="12">
        <v>10000000533</v>
      </c>
      <c r="O58" s="12">
        <v>30000000533</v>
      </c>
      <c r="P58" s="12">
        <v>50000000533</v>
      </c>
      <c r="Q58" s="12">
        <v>70000000533</v>
      </c>
      <c r="R58" s="12">
        <v>90000000533</v>
      </c>
      <c r="S58" s="12">
        <v>11000000533</v>
      </c>
      <c r="T58" s="12">
        <v>13000000533</v>
      </c>
      <c r="U58" s="24"/>
      <c r="V58" s="8" t="s">
        <v>189</v>
      </c>
      <c r="W58" s="8">
        <f>IF(G58 = "NULL", "NULL", G58/4)</f>
        <v>0.88183421516754845</v>
      </c>
      <c r="X58" s="8">
        <f>IF(W58 = "NULL", "NULL", W58*28.35)</f>
        <v>25</v>
      </c>
      <c r="Y58" s="8">
        <f>IF(G58 = "NULL", "NULL", G58*4)</f>
        <v>14.109347442680775</v>
      </c>
      <c r="Z58" s="8">
        <f>IF(G58 = "NULL", "NULL", H58*4)</f>
        <v>400</v>
      </c>
      <c r="AA58" s="15">
        <v>15000000533</v>
      </c>
      <c r="AB58" s="8">
        <f>IF(OR(E58 = "NULL", G58 = "NULL"), "NULL", (E58+G58)/2)</f>
        <v>2.6455026455026456</v>
      </c>
      <c r="AC58" s="8">
        <f>IF(OR(F58 = "NULL", H58 = "NULL"), "NULL", (F58+H58)/2)</f>
        <v>75</v>
      </c>
      <c r="AD58" s="15">
        <v>17000000533</v>
      </c>
      <c r="AE58" s="8">
        <f>IF(H58 = "NULL", "NULL", AF58/28.35)</f>
        <v>8.8183421516754841</v>
      </c>
      <c r="AF58" s="8">
        <f>IF(H58 = "NULL", "NULL", J58*2)</f>
        <v>250</v>
      </c>
      <c r="AG58" s="15">
        <v>19000000533</v>
      </c>
      <c r="AH58" s="8">
        <f>IF(AB58 = "NULL", "NULL", AB58*2)</f>
        <v>5.2910052910052912</v>
      </c>
      <c r="AI58" s="8">
        <f>IF(AC58 = "NULL", "NULL", AC58*2)</f>
        <v>150</v>
      </c>
      <c r="AJ58" s="15">
        <v>21000000533</v>
      </c>
      <c r="AK58" s="13"/>
      <c r="AL58" s="11" t="str">
        <f>SUBSTITUTE(D58,CHAR(10)&amp;"• Packed in a facility and/or equipment that produces products containing peanuts, tree nuts, soybean, milk, dairy, eggs, fish, shellfish, wheat, sesame. •","")</f>
        <v>Bloody Mary Mix Ingredients:
beef broth mix (salt, autolyzed yeast, dextrose, monosodium glutamate, potato flour, lactose, caramel powder, soybean oil, celery, onion, garlic, corn starch, spices), seasoned salt (salt, sugar, onion, spices, cornstarch, garlic, serrano pepper and extractives of serrano pepper, turmeric, natural flavors, &lt;2% silicon dioxide), spices, Worcestershire powder [corn syrup solids, salt, caramel color, garlic, sugar, spices, soy sauce solids (naturally fermented from wheat &amp; soybeans, salt, maltodextrin, caramel color), palm oil, támarind, natural flavor, sulfiting], &lt;2% smoked serrano pepper
• ALLERGY ALERT: contains milk, wheat &amp; soy •
• DIRECTIONS: Shake together - 1 cup tomato juice, 1 shot of vodka, and 2 tsp bloody mary mix. Pour over ice and serve. Don't forget to garnish absurdly! •</v>
      </c>
    </row>
    <row r="59" spans="1:38" ht="195" x14ac:dyDescent="0.3">
      <c r="A59" s="10" t="s">
        <v>280</v>
      </c>
      <c r="B59" s="10" t="s">
        <v>281</v>
      </c>
      <c r="C59" s="10" t="s">
        <v>282</v>
      </c>
      <c r="D59" s="11" t="s">
        <v>283</v>
      </c>
      <c r="E59" s="8">
        <f>IF(F59 = "NULL", "NULL", F59/28.35)</f>
        <v>1.69</v>
      </c>
      <c r="F59" s="8">
        <v>47.911500000000004</v>
      </c>
      <c r="G59" s="8">
        <f>IF(H59 = "NULL", "NULL", H59/28.35)</f>
        <v>3.38</v>
      </c>
      <c r="H59" s="8">
        <v>95.823000000000008</v>
      </c>
      <c r="I59" s="8">
        <f>IF(G59 = "NULL", "NULL", G59*1.25)</f>
        <v>4.2249999999999996</v>
      </c>
      <c r="J59" s="8">
        <f>IF(G59 = "NULL", "NULL", H59*1.25)</f>
        <v>119.77875</v>
      </c>
      <c r="K59" s="8">
        <f>IF(G59 = "NULL", "NULL", G59*2)</f>
        <v>6.76</v>
      </c>
      <c r="L59" s="8">
        <f>IF(G59 = "NULL", "NULL", H59*2)</f>
        <v>191.64600000000002</v>
      </c>
      <c r="M59" s="11" t="str">
        <f>CONCATENATE(D59, CHAR(10), " - NET WT. ", TEXT(E59, "0.00"), " oz (", F59, " grams)")</f>
        <v>Blue Raspberry Wine Slush Ingredients:
cane sugar, less than 2% of the following: citric acid, color/flavor powder (sugar, blue #1. artificial flavor), flavored oil (propylene glycol, water, artificial flavors, red 40, blue 1)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
 - NET WT. 1.69 oz (47.9115 grams)</v>
      </c>
      <c r="N59" s="12">
        <v>10000000460</v>
      </c>
      <c r="O59" s="12">
        <v>30000000460</v>
      </c>
      <c r="P59" s="12">
        <v>50000000460</v>
      </c>
      <c r="Q59" s="12">
        <v>70000000460</v>
      </c>
      <c r="R59" s="12">
        <v>90000000460</v>
      </c>
      <c r="S59" s="12">
        <v>11000000460</v>
      </c>
      <c r="T59" s="12">
        <v>13000000460</v>
      </c>
      <c r="U59" s="10" t="s">
        <v>52</v>
      </c>
      <c r="V59" s="11" t="s">
        <v>189</v>
      </c>
      <c r="W59" s="8">
        <f>IF(G59 = "NULL", "NULL", G59/4)</f>
        <v>0.84499999999999997</v>
      </c>
      <c r="X59" s="8">
        <f>IF(W59 = "NULL", "NULL", W59*28.35)</f>
        <v>23.955750000000002</v>
      </c>
      <c r="Y59" s="8">
        <f>IF(G59 = "NULL", "NULL", G59*4)</f>
        <v>13.52</v>
      </c>
      <c r="Z59" s="8">
        <f>IF(G59 = "NULL", "NULL", H59*4)</f>
        <v>383.29200000000003</v>
      </c>
      <c r="AA59" s="15">
        <v>15000000460</v>
      </c>
      <c r="AB59" s="8">
        <f>IF(OR(E59 = "NULL", G59 = "NULL"), "NULL", (E59+G59)/2)</f>
        <v>2.5350000000000001</v>
      </c>
      <c r="AC59" s="8">
        <f>IF(OR(F59 = "NULL", H59 = "NULL"), "NULL", (F59+H59)/2)</f>
        <v>71.867250000000013</v>
      </c>
      <c r="AD59" s="15">
        <v>17000000460</v>
      </c>
      <c r="AE59" s="8">
        <f>IF(H59 = "NULL", "NULL", AF59/28.35)</f>
        <v>8.4499999999999993</v>
      </c>
      <c r="AF59" s="8">
        <f>IF(H59 = "NULL", "NULL", J59*2)</f>
        <v>239.5575</v>
      </c>
      <c r="AG59" s="15">
        <v>19000000460</v>
      </c>
      <c r="AH59" s="8">
        <f>IF(AB59 = "NULL", "NULL", AB59*2)</f>
        <v>5.07</v>
      </c>
      <c r="AI59" s="8">
        <f>IF(AC59 = "NULL", "NULL", AC59*2)</f>
        <v>143.73450000000003</v>
      </c>
      <c r="AJ59" s="15">
        <v>21000000460</v>
      </c>
      <c r="AK59" s="13"/>
      <c r="AL59" s="11" t="str">
        <f>SUBSTITUTE(D59,CHAR(10)&amp;"• Packed in a facility and/or equipment that produces products containing peanuts, tree nuts, soybean, milk, dairy, eggs, fish, shellfish, wheat, sesame. •","")</f>
        <v>Blue Raspberry Wine Slush Ingredients:
cane sugar, less than 2% of the following: citric acid, color/flavor powder (sugar, blue #1. artificial flavor), flavored oil (propylene glycol, water, artificial flavors, red 40, blue 1)
• DIRECTIONS: Just add ice, bottle of wine and pouch to a blender and mix - 10-12 drinks. Add in fresh fruit or rim your glass with fresh fruit to match the flavor. Don't drink wine? Add ice - mix and either fruit juice, 7up or sprite to blender. •</v>
      </c>
    </row>
    <row r="60" spans="1:38" ht="105" x14ac:dyDescent="0.3">
      <c r="A60" s="38" t="s">
        <v>284</v>
      </c>
      <c r="B60" s="10" t="s">
        <v>285</v>
      </c>
      <c r="C60" s="10" t="s">
        <v>286</v>
      </c>
      <c r="D60" s="11" t="s">
        <v>287</v>
      </c>
      <c r="E60" s="8">
        <f>IF(F60 = "NULL", "NULL", F60/28.35)</f>
        <v>1.8</v>
      </c>
      <c r="F60" s="8">
        <v>51.03</v>
      </c>
      <c r="G60" s="8">
        <f>IF(H60 = "NULL", "NULL", H60/28.35)</f>
        <v>3.6</v>
      </c>
      <c r="H60" s="8">
        <v>102.06</v>
      </c>
      <c r="I60" s="8">
        <f>IF(G60 = "NULL", "NULL", G60*1.25)</f>
        <v>4.5</v>
      </c>
      <c r="J60" s="8">
        <f>IF(G60 = "NULL", "NULL", H60*1.25)</f>
        <v>127.575</v>
      </c>
      <c r="K60" s="8">
        <f>IF(G60 = "NULL", "NULL", G60*2)</f>
        <v>7.2</v>
      </c>
      <c r="L60" s="8">
        <f>IF(G60 = "NULL", "NULL", H60*2)</f>
        <v>204.12</v>
      </c>
      <c r="M60" s="11" t="str">
        <f>CONCATENATE(D60, CHAR(10), " - NET WT. ", TEXT(E60, "0.00"), " oz (", F60, " grams)")</f>
        <v>Blue Ribbon Pecan Rub Ingredients:
brown sugar, salt, spices, pecan meal, dehydrated garlic, paprika, onion powder
• ALLERGY ALERT: contains pecan •
• Packed in a facility and/or equipment that produces products containing peanuts, tree nuts, soybean, milk, dairy, eggs, fish, shellfish, wheat, sesame. •
 - NET WT. 1.80 oz (51.03 grams)</v>
      </c>
      <c r="N60" s="12">
        <v>10000000043</v>
      </c>
      <c r="O60" s="12">
        <v>30000000043</v>
      </c>
      <c r="P60" s="12">
        <v>50000000043</v>
      </c>
      <c r="Q60" s="12">
        <v>70000000043</v>
      </c>
      <c r="R60" s="12">
        <v>90000000043</v>
      </c>
      <c r="S60" s="12">
        <v>11000000043</v>
      </c>
      <c r="T60" s="12">
        <v>13000000043</v>
      </c>
      <c r="U60" s="10" t="s">
        <v>52</v>
      </c>
      <c r="V60" s="11" t="s">
        <v>288</v>
      </c>
      <c r="W60" s="8">
        <f>IF(G60 = "NULL", "NULL", G60/4)</f>
        <v>0.9</v>
      </c>
      <c r="X60" s="8">
        <f>IF(W60 = "NULL", "NULL", W60*28.35)</f>
        <v>25.515000000000001</v>
      </c>
      <c r="Y60" s="8">
        <f>IF(G60 = "NULL", "NULL", G60*4)</f>
        <v>14.4</v>
      </c>
      <c r="Z60" s="8">
        <f>IF(G60 = "NULL", "NULL", H60*4)</f>
        <v>408.24</v>
      </c>
      <c r="AA60" s="15">
        <v>15000000043</v>
      </c>
      <c r="AB60" s="8">
        <f>IF(OR(E60 = "NULL", G60 = "NULL"), "NULL", (E60+G60)/2)</f>
        <v>2.7</v>
      </c>
      <c r="AC60" s="8">
        <f>IF(OR(F60 = "NULL", H60 = "NULL"), "NULL", (F60+H60)/2)</f>
        <v>76.545000000000002</v>
      </c>
      <c r="AD60" s="15">
        <v>17000000043</v>
      </c>
      <c r="AE60" s="8">
        <f>IF(H60 = "NULL", "NULL", AF60/28.35)</f>
        <v>9</v>
      </c>
      <c r="AF60" s="8">
        <f>IF(H60 = "NULL", "NULL", J60*2)</f>
        <v>255.15</v>
      </c>
      <c r="AG60" s="15">
        <v>19000000043</v>
      </c>
      <c r="AH60" s="8">
        <f>IF(AB60 = "NULL", "NULL", AB60*2)</f>
        <v>5.4</v>
      </c>
      <c r="AI60" s="8">
        <f>IF(AC60 = "NULL", "NULL", AC60*2)</f>
        <v>153.09</v>
      </c>
      <c r="AJ60" s="15">
        <v>21000000043</v>
      </c>
      <c r="AK60" s="13"/>
      <c r="AL60" s="11" t="str">
        <f>SUBSTITUTE(D60,CHAR(10)&amp;"• Packed in a facility and/or equipment that produces products containing peanuts, tree nuts, soybean, milk, dairy, eggs, fish, shellfish, wheat, sesame. •","")</f>
        <v>Blue Ribbon Pecan Rub Ingredients:
brown sugar, salt, spices, pecan meal, dehydrated garlic, paprika, onion powder
• ALLERGY ALERT: contains pecan •</v>
      </c>
    </row>
    <row r="61" spans="1:38" ht="120" x14ac:dyDescent="0.3">
      <c r="A61" s="10" t="s">
        <v>289</v>
      </c>
      <c r="B61" s="10" t="s">
        <v>290</v>
      </c>
      <c r="C61" s="10" t="s">
        <v>291</v>
      </c>
      <c r="D61" s="11" t="s">
        <v>292</v>
      </c>
      <c r="E61" s="8">
        <f>IF(F61 = "NULL", "NULL", F61/28.35)</f>
        <v>1.85</v>
      </c>
      <c r="F61" s="8">
        <v>52.447500000000005</v>
      </c>
      <c r="G61" s="8">
        <f>IF(H61 = "NULL", "NULL", H61/28.35)</f>
        <v>3.7</v>
      </c>
      <c r="H61" s="8">
        <v>104.89500000000001</v>
      </c>
      <c r="I61" s="8">
        <f>IF(G61 = "NULL", "NULL", G61*1.25)</f>
        <v>4.625</v>
      </c>
      <c r="J61" s="8">
        <f>IF(G61 = "NULL", "NULL", H61*1.25)</f>
        <v>131.11875000000001</v>
      </c>
      <c r="K61" s="8">
        <f>IF(G61 = "NULL", "NULL", G61*2)</f>
        <v>7.4</v>
      </c>
      <c r="L61" s="8">
        <f>IF(G61 = "NULL", "NULL", H61*2)</f>
        <v>209.79000000000002</v>
      </c>
      <c r="M61" s="11" t="str">
        <f>CONCATENATE(D61, CHAR(10), " - NET WT. ", TEXT(E61, "0.00"), " oz (", F61, " grams)")</f>
        <v>Blue Ridge Mountain Seasoning Ingredients:
salt, spices (including black pepper, dill seed, coriander, and red pepper), dehydrated garlic, cocoa powder, coffee, soybean oil and extractives of paprika, dill, garlic and black pepper
• Packed in a facility and/or equipment that produces products containing peanuts, tree nuts, soybean, milk, dairy, eggs, fish, shellfish, wheat, sesame. •
 - NET WT. 1.85 oz (52.4475 grams)</v>
      </c>
      <c r="N61" s="12">
        <v>10000000044</v>
      </c>
      <c r="O61" s="12">
        <v>30000000044</v>
      </c>
      <c r="P61" s="12">
        <v>50000000044</v>
      </c>
      <c r="Q61" s="12">
        <v>70000000044</v>
      </c>
      <c r="R61" s="12">
        <v>90000000044</v>
      </c>
      <c r="S61" s="12">
        <v>11000000044</v>
      </c>
      <c r="T61" s="12">
        <v>13000000044</v>
      </c>
      <c r="U61" s="10" t="s">
        <v>52</v>
      </c>
      <c r="V61" s="11" t="s">
        <v>268</v>
      </c>
      <c r="W61" s="8">
        <f>IF(G61 = "NULL", "NULL", G61/4)</f>
        <v>0.92500000000000004</v>
      </c>
      <c r="X61" s="8">
        <f>IF(W61 = "NULL", "NULL", W61*28.35)</f>
        <v>26.223750000000003</v>
      </c>
      <c r="Y61" s="8">
        <f>IF(G61 = "NULL", "NULL", G61*4)</f>
        <v>14.8</v>
      </c>
      <c r="Z61" s="8">
        <f>IF(G61 = "NULL", "NULL", H61*4)</f>
        <v>419.58000000000004</v>
      </c>
      <c r="AA61" s="15">
        <v>15000000044</v>
      </c>
      <c r="AB61" s="8">
        <f>IF(OR(E61 = "NULL", G61 = "NULL"), "NULL", (E61+G61)/2)</f>
        <v>2.7750000000000004</v>
      </c>
      <c r="AC61" s="8">
        <f>IF(OR(F61 = "NULL", H61 = "NULL"), "NULL", (F61+H61)/2)</f>
        <v>78.671250000000015</v>
      </c>
      <c r="AD61" s="15">
        <v>17000000044</v>
      </c>
      <c r="AE61" s="8">
        <f>IF(H61 = "NULL", "NULL", AF61/28.35)</f>
        <v>9.25</v>
      </c>
      <c r="AF61" s="8">
        <f>IF(H61 = "NULL", "NULL", J61*2)</f>
        <v>262.23750000000001</v>
      </c>
      <c r="AG61" s="15">
        <v>19000000044</v>
      </c>
      <c r="AH61" s="8">
        <f>IF(AB61 = "NULL", "NULL", AB61*2)</f>
        <v>5.5500000000000007</v>
      </c>
      <c r="AI61" s="8">
        <f>IF(AC61 = "NULL", "NULL", AC61*2)</f>
        <v>157.34250000000003</v>
      </c>
      <c r="AJ61" s="15">
        <v>21000000044</v>
      </c>
      <c r="AK61" s="13"/>
      <c r="AL61" s="11" t="str">
        <f>SUBSTITUTE(D61,CHAR(10)&amp;"• Packed in a facility and/or equipment that produces products containing peanuts, tree nuts, soybean, milk, dairy, eggs, fish, shellfish, wheat, sesame. •","")</f>
        <v>Blue Ridge Mountain Seasoning Ingredients:
salt, spices (including black pepper, dill seed, coriander, and red pepper), dehydrated garlic, cocoa powder, coffee, soybean oil and extractives of paprika, dill, garlic and black pepper</v>
      </c>
    </row>
    <row r="62" spans="1:38" ht="135" x14ac:dyDescent="0.3">
      <c r="A62" s="10" t="s">
        <v>293</v>
      </c>
      <c r="B62" s="10" t="s">
        <v>294</v>
      </c>
      <c r="C62" s="10" t="s">
        <v>295</v>
      </c>
      <c r="D62" s="11" t="s">
        <v>296</v>
      </c>
      <c r="E62" s="8">
        <f>IF(F62 = "NULL", "NULL", F62/28.35)</f>
        <v>2</v>
      </c>
      <c r="F62" s="8">
        <v>56.7</v>
      </c>
      <c r="G62" s="8">
        <f>IF(H62 = "NULL", "NULL", H62/28.35)</f>
        <v>4</v>
      </c>
      <c r="H62" s="8">
        <v>113.4</v>
      </c>
      <c r="I62" s="8">
        <f>IF(G62 = "NULL", "NULL", G62*1.25)</f>
        <v>5</v>
      </c>
      <c r="J62" s="8">
        <f>IF(G62 = "NULL", "NULL", H62*1.25)</f>
        <v>141.75</v>
      </c>
      <c r="K62" s="8">
        <f>IF(G62 = "NULL", "NULL", G62*2)</f>
        <v>8</v>
      </c>
      <c r="L62" s="8">
        <f>IF(G62 = "NULL", "NULL", H62*2)</f>
        <v>226.8</v>
      </c>
      <c r="M62" s="11" t="str">
        <f>CONCATENATE(D62, CHAR(10), " - NET WT. ", TEXT(E62, "0.00"), " oz (", F62, " grams)")</f>
        <v>Blueberry Fields Infuser Ingredients:
sugar, blueberries, natural blueberry and lemon flavor, lemon peel, sunflower oil
• DIRECTIONS: Take off lid and add your favorite alcohol - return lid and place in fridge overnight. Strain spices and enjoy your infused alcohol. Drink right out of the mug jar. •
• Packed in a facility and/or equipment that produces products containing peanuts, tree nuts, soybean, milk, dairy, eggs, fish, shellfish, wheat, sesame. •
 - NET WT. 2.00 oz (56.7 grams)</v>
      </c>
      <c r="N62" s="12">
        <v>10000000045</v>
      </c>
      <c r="O62" s="12">
        <v>30000000045</v>
      </c>
      <c r="P62" s="12">
        <v>50000000045</v>
      </c>
      <c r="Q62" s="12">
        <v>70000000045</v>
      </c>
      <c r="R62" s="12">
        <v>90000000045</v>
      </c>
      <c r="S62" s="12">
        <v>11000000045</v>
      </c>
      <c r="T62" s="12">
        <v>13000000045</v>
      </c>
      <c r="U62" s="10" t="s">
        <v>52</v>
      </c>
      <c r="V62" s="11" t="s">
        <v>276</v>
      </c>
      <c r="W62" s="8">
        <f>IF(G62 = "NULL", "NULL", G62/4)</f>
        <v>1</v>
      </c>
      <c r="X62" s="8">
        <f>IF(W62 = "NULL", "NULL", W62*28.35)</f>
        <v>28.35</v>
      </c>
      <c r="Y62" s="8">
        <f>IF(G62 = "NULL", "NULL", G62*4)</f>
        <v>16</v>
      </c>
      <c r="Z62" s="8">
        <f>IF(G62 = "NULL", "NULL", H62*4)</f>
        <v>453.6</v>
      </c>
      <c r="AA62" s="15">
        <v>15000000045</v>
      </c>
      <c r="AB62" s="8">
        <f>IF(OR(E62 = "NULL", G62 = "NULL"), "NULL", (E62+G62)/2)</f>
        <v>3</v>
      </c>
      <c r="AC62" s="8">
        <f>IF(OR(F62 = "NULL", H62 = "NULL"), "NULL", (F62+H62)/2)</f>
        <v>85.050000000000011</v>
      </c>
      <c r="AD62" s="15">
        <v>17000000045</v>
      </c>
      <c r="AE62" s="8">
        <f>IF(H62 = "NULL", "NULL", AF62/28.35)</f>
        <v>10</v>
      </c>
      <c r="AF62" s="8">
        <f>IF(H62 = "NULL", "NULL", J62*2)</f>
        <v>283.5</v>
      </c>
      <c r="AG62" s="15">
        <v>19000000045</v>
      </c>
      <c r="AH62" s="8">
        <f>IF(AB62 = "NULL", "NULL", AB62*2)</f>
        <v>6</v>
      </c>
      <c r="AI62" s="8">
        <f>IF(AC62 = "NULL", "NULL", AC62*2)</f>
        <v>170.10000000000002</v>
      </c>
      <c r="AJ62" s="15">
        <v>21000000045</v>
      </c>
      <c r="AK62" s="13"/>
      <c r="AL62" s="11" t="str">
        <f>SUBSTITUTE(D62,CHAR(10)&amp;"• Packed in a facility and/or equipment that produces products containing peanuts, tree nuts, soybean, milk, dairy, eggs, fish, shellfish, wheat, sesame. •","")</f>
        <v>Blueberry Fields Infuser Ingredients:
sugar, blueberries, natural blueberry and lemon flavor, lemon peel, sunflower oil
• DIRECTIONS: Take off lid and add your favorite alcohol - return lid and place in fridge overnight. Strain spices and enjoy your infused alcohol. Drink right out of the mug jar. •</v>
      </c>
    </row>
    <row r="63" spans="1:38" ht="195" x14ac:dyDescent="0.3">
      <c r="A63" s="10" t="s">
        <v>297</v>
      </c>
      <c r="B63" s="10" t="s">
        <v>298</v>
      </c>
      <c r="C63" s="10" t="s">
        <v>299</v>
      </c>
      <c r="D63" s="11" t="s">
        <v>300</v>
      </c>
      <c r="E63" s="8">
        <f>IF(F63 = "NULL", "NULL", F63/28.35)</f>
        <v>1.69</v>
      </c>
      <c r="F63" s="8">
        <v>47.911500000000004</v>
      </c>
      <c r="G63" s="8">
        <f>IF(H63 = "NULL", "NULL", H63/28.35)</f>
        <v>3.38</v>
      </c>
      <c r="H63" s="8">
        <v>95.823000000000008</v>
      </c>
      <c r="I63" s="8">
        <f>IF(G63 = "NULL", "NULL", G63*1.25)</f>
        <v>4.2249999999999996</v>
      </c>
      <c r="J63" s="8">
        <f>IF(G63 = "NULL", "NULL", H63*1.25)</f>
        <v>119.77875</v>
      </c>
      <c r="K63" s="8">
        <f>IF(G63 = "NULL", "NULL", G63*2)</f>
        <v>6.76</v>
      </c>
      <c r="L63" s="8">
        <f>IF(G63 = "NULL", "NULL", H63*2)</f>
        <v>191.64600000000002</v>
      </c>
      <c r="M63" s="11" t="str">
        <f>CONCATENATE(D63, CHAR(10), " - NET WT. ", TEXT(E63, "0.00"), " oz (", F63, " grams)")</f>
        <v>Blueberry Wine Slush Ingredients:
cane sugar, less than 2% of the following: citric acid, color/flavor powder (sugar, fd&amp;c blue #1, artificial flavor), blueberry flavoring (propylene glycol, natural flavors, benzyl alcohol, red #40, blue #1)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
 - NET WT. 1.69 oz (47.9115 grams)</v>
      </c>
      <c r="N63" s="12">
        <v>10000000046</v>
      </c>
      <c r="O63" s="12">
        <v>30000000046</v>
      </c>
      <c r="P63" s="12">
        <v>50000000046</v>
      </c>
      <c r="Q63" s="12">
        <v>70000000046</v>
      </c>
      <c r="R63" s="12">
        <v>90000000046</v>
      </c>
      <c r="S63" s="12">
        <v>11000000046</v>
      </c>
      <c r="T63" s="12">
        <v>13000000046</v>
      </c>
      <c r="U63" s="10"/>
      <c r="V63" s="11" t="s">
        <v>189</v>
      </c>
      <c r="W63" s="8">
        <f>IF(G63 = "NULL", "NULL", G63/4)</f>
        <v>0.84499999999999997</v>
      </c>
      <c r="X63" s="8">
        <f>IF(W63 = "NULL", "NULL", W63*28.35)</f>
        <v>23.955750000000002</v>
      </c>
      <c r="Y63" s="8">
        <f>IF(G63 = "NULL", "NULL", G63*4)</f>
        <v>13.52</v>
      </c>
      <c r="Z63" s="8">
        <f>IF(G63 = "NULL", "NULL", H63*4)</f>
        <v>383.29200000000003</v>
      </c>
      <c r="AA63" s="15">
        <v>15000000046</v>
      </c>
      <c r="AB63" s="8">
        <f>IF(OR(E63 = "NULL", G63 = "NULL"), "NULL", (E63+G63)/2)</f>
        <v>2.5350000000000001</v>
      </c>
      <c r="AC63" s="8">
        <f>IF(OR(F63 = "NULL", H63 = "NULL"), "NULL", (F63+H63)/2)</f>
        <v>71.867250000000013</v>
      </c>
      <c r="AD63" s="15">
        <v>17000000046</v>
      </c>
      <c r="AE63" s="8">
        <f>IF(H63 = "NULL", "NULL", AF63/28.35)</f>
        <v>8.4499999999999993</v>
      </c>
      <c r="AF63" s="8">
        <f>IF(H63 = "NULL", "NULL", J63*2)</f>
        <v>239.5575</v>
      </c>
      <c r="AG63" s="15">
        <v>19000000046</v>
      </c>
      <c r="AH63" s="8">
        <f>IF(AB63 = "NULL", "NULL", AB63*2)</f>
        <v>5.07</v>
      </c>
      <c r="AI63" s="8">
        <f>IF(AC63 = "NULL", "NULL", AC63*2)</f>
        <v>143.73450000000003</v>
      </c>
      <c r="AJ63" s="15">
        <v>21000000046</v>
      </c>
      <c r="AK63" s="13"/>
      <c r="AL63" s="11" t="str">
        <f>SUBSTITUTE(D63,CHAR(10)&amp;"• Packed in a facility and/or equipment that produces products containing peanuts, tree nuts, soybean, milk, dairy, eggs, fish, shellfish, wheat, sesame. •","")</f>
        <v>Blueberry Wine Slush Ingredients:
cane sugar, less than 2% of the following: citric acid, color/flavor powder (sugar, fd&amp;c blue #1, artificial flavor), blueberry flavoring (propylene glycol, natural flavors, benzyl alcohol, red #40, blue #1)
• DIRECTIONS: Just add ice, bottle of wine and pouch to a blender and mix - 10-12 drinks. Add in fresh fruit or rim your glass with fresh fruit to match the flavor. Don't drink wine? Add ice - mix and either fruit juice, 7up or sprite to blender. •</v>
      </c>
    </row>
    <row r="64" spans="1:38" ht="75" x14ac:dyDescent="0.3">
      <c r="A64" s="10" t="s">
        <v>301</v>
      </c>
      <c r="B64" s="10" t="s">
        <v>302</v>
      </c>
      <c r="C64" s="10" t="s">
        <v>303</v>
      </c>
      <c r="D64" s="11" t="s">
        <v>304</v>
      </c>
      <c r="E64" s="8">
        <f>IF(F64 = "NULL", "NULL", F64/28.35)</f>
        <v>1.4</v>
      </c>
      <c r="F64" s="8">
        <v>39.69</v>
      </c>
      <c r="G64" s="8">
        <f>IF(H64 = "NULL", "NULL", H64/28.35)</f>
        <v>2.8</v>
      </c>
      <c r="H64" s="8">
        <v>79.38</v>
      </c>
      <c r="I64" s="8">
        <f>IF(G64 = "NULL", "NULL", G64*1.25)</f>
        <v>3.5</v>
      </c>
      <c r="J64" s="8">
        <f>IF(G64 = "NULL", "NULL", H64*1.25)</f>
        <v>99.224999999999994</v>
      </c>
      <c r="K64" s="8">
        <f>IF(G64 = "NULL", "NULL", G64*2)</f>
        <v>5.6</v>
      </c>
      <c r="L64" s="8">
        <f>IF(G64 = "NULL", "NULL", H64*2)</f>
        <v>158.76</v>
      </c>
      <c r="M64" s="11" t="str">
        <f>CONCATENATE(D64, CHAR(10), " - NET WT. ", TEXT(E64, "0.00"), " oz (", F64, " grams)")</f>
        <v>Boardwalk Seafood Ingredients:
sea salt, garlic, onion, paprika
• Packed in a facility and/or equipment that produces products containing peanuts, tree nuts, soybean, milk, dairy, eggs, fish, shellfish, wheat, sesame. •
 - NET WT. 1.40 oz (39.69 grams)</v>
      </c>
      <c r="N64" s="12">
        <v>10000000047</v>
      </c>
      <c r="O64" s="12">
        <v>30000000047</v>
      </c>
      <c r="P64" s="12">
        <v>50000000047</v>
      </c>
      <c r="Q64" s="12">
        <v>70000000047</v>
      </c>
      <c r="R64" s="12">
        <v>90000000047</v>
      </c>
      <c r="S64" s="12">
        <v>11000000047</v>
      </c>
      <c r="T64" s="12">
        <v>13000000047</v>
      </c>
      <c r="U64" s="10"/>
      <c r="V64" s="11"/>
      <c r="W64" s="8">
        <f>IF(G64 = "NULL", "NULL", G64/4)</f>
        <v>0.7</v>
      </c>
      <c r="X64" s="8">
        <f>IF(W64 = "NULL", "NULL", W64*28.35)</f>
        <v>19.844999999999999</v>
      </c>
      <c r="Y64" s="8">
        <f>IF(G64 = "NULL", "NULL", G64*4)</f>
        <v>11.2</v>
      </c>
      <c r="Z64" s="8">
        <f>IF(G64 = "NULL", "NULL", H64*4)</f>
        <v>317.52</v>
      </c>
      <c r="AA64" s="15">
        <v>15000000047</v>
      </c>
      <c r="AB64" s="8">
        <f>IF(OR(E64 = "NULL", G64 = "NULL"), "NULL", (E64+G64)/2)</f>
        <v>2.0999999999999996</v>
      </c>
      <c r="AC64" s="8">
        <f>IF(OR(F64 = "NULL", H64 = "NULL"), "NULL", (F64+H64)/2)</f>
        <v>59.534999999999997</v>
      </c>
      <c r="AD64" s="15">
        <v>17000000047</v>
      </c>
      <c r="AE64" s="8">
        <f>IF(H64 = "NULL", "NULL", AF64/28.35)</f>
        <v>6.9999999999999991</v>
      </c>
      <c r="AF64" s="8">
        <f>IF(H64 = "NULL", "NULL", J64*2)</f>
        <v>198.45</v>
      </c>
      <c r="AG64" s="15">
        <v>19000000047</v>
      </c>
      <c r="AH64" s="8">
        <f>IF(AB64 = "NULL", "NULL", AB64*2)</f>
        <v>4.1999999999999993</v>
      </c>
      <c r="AI64" s="8">
        <f>IF(AC64 = "NULL", "NULL", AC64*2)</f>
        <v>119.07</v>
      </c>
      <c r="AJ64" s="15">
        <v>21000000047</v>
      </c>
      <c r="AK64" s="13"/>
      <c r="AL64" s="11" t="str">
        <f>SUBSTITUTE(D64,CHAR(10)&amp;"• Packed in a facility and/or equipment that produces products containing peanuts, tree nuts, soybean, milk, dairy, eggs, fish, shellfish, wheat, sesame. •","")</f>
        <v>Boardwalk Seafood Ingredients:
sea salt, garlic, onion, paprika</v>
      </c>
    </row>
    <row r="65" spans="1:38" ht="90" x14ac:dyDescent="0.3">
      <c r="A65" s="10" t="s">
        <v>305</v>
      </c>
      <c r="B65" s="10" t="s">
        <v>306</v>
      </c>
      <c r="C65" s="10" t="s">
        <v>307</v>
      </c>
      <c r="D65" s="11" t="s">
        <v>308</v>
      </c>
      <c r="E65" s="8">
        <f>IF(F65 = "NULL", "NULL", F65/28.35)</f>
        <v>1.2</v>
      </c>
      <c r="F65" s="8">
        <v>34.020000000000003</v>
      </c>
      <c r="G65" s="8">
        <f>IF(H65 = "NULL", "NULL", H65/28.35)</f>
        <v>2.4</v>
      </c>
      <c r="H65" s="8">
        <v>68.040000000000006</v>
      </c>
      <c r="I65" s="8">
        <f>IF(G65 = "NULL", "NULL", G65*1.25)</f>
        <v>3</v>
      </c>
      <c r="J65" s="8">
        <f>IF(G65 = "NULL", "NULL", H65*1.25)</f>
        <v>85.050000000000011</v>
      </c>
      <c r="K65" s="8">
        <f>IF(G65 = "NULL", "NULL", G65*2)</f>
        <v>4.8</v>
      </c>
      <c r="L65" s="8">
        <f>IF(G65 = "NULL", "NULL", H65*2)</f>
        <v>136.08000000000001</v>
      </c>
      <c r="M65" s="11" t="str">
        <f>CONCATENATE(D65, CHAR(10), " - NET WT. ", TEXT(E65, "0.00"), " oz (", F65, " grams)")</f>
        <v>Bold &amp; Savory Grill Seasoning Ingredients:
brown sugar, paprika, smoked mesquite salt, garlic, onion, black pepper, cloves, cayenne
• Packed in a facility and/or equipment that produces products containing peanuts, tree nuts, soybean, milk, dairy, eggs, fish, shellfish, wheat, sesame. •
 - NET WT. 1.20 oz (34.02 grams)</v>
      </c>
      <c r="N65" s="12">
        <v>10000000048</v>
      </c>
      <c r="O65" s="12">
        <v>30000000048</v>
      </c>
      <c r="P65" s="12">
        <v>50000000048</v>
      </c>
      <c r="Q65" s="12">
        <v>70000000048</v>
      </c>
      <c r="R65" s="12">
        <v>90000000048</v>
      </c>
      <c r="S65" s="12">
        <v>11000000048</v>
      </c>
      <c r="T65" s="12">
        <v>13000000048</v>
      </c>
      <c r="U65" s="10"/>
      <c r="V65" s="11"/>
      <c r="W65" s="8">
        <f>IF(G65 = "NULL", "NULL", G65/4)</f>
        <v>0.6</v>
      </c>
      <c r="X65" s="8">
        <f>IF(W65 = "NULL", "NULL", W65*28.35)</f>
        <v>17.010000000000002</v>
      </c>
      <c r="Y65" s="8">
        <f>IF(G65 = "NULL", "NULL", G65*4)</f>
        <v>9.6</v>
      </c>
      <c r="Z65" s="8">
        <f>IF(G65 = "NULL", "NULL", H65*4)</f>
        <v>272.16000000000003</v>
      </c>
      <c r="AA65" s="15">
        <v>15000000048</v>
      </c>
      <c r="AB65" s="8">
        <f>IF(OR(E65 = "NULL", G65 = "NULL"), "NULL", (E65+G65)/2)</f>
        <v>1.7999999999999998</v>
      </c>
      <c r="AC65" s="8">
        <f>IF(OR(F65 = "NULL", H65 = "NULL"), "NULL", (F65+H65)/2)</f>
        <v>51.03</v>
      </c>
      <c r="AD65" s="15">
        <v>17000000048</v>
      </c>
      <c r="AE65" s="8">
        <f>IF(H65 = "NULL", "NULL", AF65/28.35)</f>
        <v>6.0000000000000009</v>
      </c>
      <c r="AF65" s="8">
        <f>IF(H65 = "NULL", "NULL", J65*2)</f>
        <v>170.10000000000002</v>
      </c>
      <c r="AG65" s="15">
        <v>19000000048</v>
      </c>
      <c r="AH65" s="8">
        <f>IF(AB65 = "NULL", "NULL", AB65*2)</f>
        <v>3.5999999999999996</v>
      </c>
      <c r="AI65" s="8">
        <f>IF(AC65 = "NULL", "NULL", AC65*2)</f>
        <v>102.06</v>
      </c>
      <c r="AJ65" s="15">
        <v>21000000048</v>
      </c>
      <c r="AK65" s="13"/>
      <c r="AL65" s="11" t="str">
        <f>SUBSTITUTE(D65,CHAR(10)&amp;"• Packed in a facility and/or equipment that produces products containing peanuts, tree nuts, soybean, milk, dairy, eggs, fish, shellfish, wheat, sesame. •","")</f>
        <v>Bold &amp; Savory Grill Seasoning Ingredients:
brown sugar, paprika, smoked mesquite salt, garlic, onion, black pepper, cloves, cayenne</v>
      </c>
    </row>
    <row r="66" spans="1:38" ht="90" x14ac:dyDescent="0.3">
      <c r="A66" s="10" t="s">
        <v>309</v>
      </c>
      <c r="B66" s="10" t="s">
        <v>310</v>
      </c>
      <c r="C66" s="10" t="s">
        <v>311</v>
      </c>
      <c r="D66" s="11" t="s">
        <v>312</v>
      </c>
      <c r="E66" s="8">
        <f>IF(F66 = "NULL", "NULL", F66/28.35)</f>
        <v>1.1000000000000001</v>
      </c>
      <c r="F66" s="8">
        <v>31.185000000000006</v>
      </c>
      <c r="G66" s="8">
        <f>IF(H66 = "NULL", "NULL", H66/28.35)</f>
        <v>2.2000000000000002</v>
      </c>
      <c r="H66" s="8">
        <v>62.370000000000012</v>
      </c>
      <c r="I66" s="8">
        <f>IF(G66 = "NULL", "NULL", G66*1.25)</f>
        <v>2.75</v>
      </c>
      <c r="J66" s="8">
        <f>IF(G66 = "NULL", "NULL", H66*1.25)</f>
        <v>77.96250000000002</v>
      </c>
      <c r="K66" s="8">
        <f>IF(G66 = "NULL", "NULL", G66*2)</f>
        <v>4.4000000000000004</v>
      </c>
      <c r="L66" s="8">
        <f>IF(G66 = "NULL", "NULL", H66*2)</f>
        <v>124.74000000000002</v>
      </c>
      <c r="M66" s="11" t="str">
        <f>CONCATENATE(D66, CHAR(10), " - NET WT. ", TEXT(E66, "0.00"), " oz (", F66, " grams)")</f>
        <v>Bold Heat Grill Seasoning Ingredients:
salt, spices, dextrose, sugar, spice extractives, tricalcium phosphate (anti-caking)
• Packed in a facility and/or equipment that produces products containing peanuts, tree nuts, soybean, milk, dairy, eggs, fish, shellfish, wheat, sesame. •
 - NET WT. 1.10 oz (31.185 grams)</v>
      </c>
      <c r="N66" s="12">
        <v>10000000377</v>
      </c>
      <c r="O66" s="12">
        <v>30000000377</v>
      </c>
      <c r="P66" s="12">
        <v>50000000377</v>
      </c>
      <c r="Q66" s="12">
        <v>70000000377</v>
      </c>
      <c r="R66" s="12">
        <v>90000000377</v>
      </c>
      <c r="S66" s="12">
        <v>11000000377</v>
      </c>
      <c r="T66" s="12">
        <v>13000000377</v>
      </c>
      <c r="U66" s="10" t="s">
        <v>52</v>
      </c>
      <c r="V66" s="11" t="s">
        <v>268</v>
      </c>
      <c r="W66" s="8">
        <f>IF(G66 = "NULL", "NULL", G66/4)</f>
        <v>0.55000000000000004</v>
      </c>
      <c r="X66" s="8">
        <f>IF(W66 = "NULL", "NULL", W66*28.35)</f>
        <v>15.592500000000003</v>
      </c>
      <c r="Y66" s="8">
        <f>IF(G66 = "NULL", "NULL", G66*4)</f>
        <v>8.8000000000000007</v>
      </c>
      <c r="Z66" s="8">
        <f>IF(G66 = "NULL", "NULL", H66*4)</f>
        <v>249.48000000000005</v>
      </c>
      <c r="AA66" s="15">
        <v>15000000377</v>
      </c>
      <c r="AB66" s="8">
        <f>IF(OR(E66 = "NULL", G66 = "NULL"), "NULL", (E66+G66)/2)</f>
        <v>1.6500000000000001</v>
      </c>
      <c r="AC66" s="8">
        <f>IF(OR(F66 = "NULL", H66 = "NULL"), "NULL", (F66+H66)/2)</f>
        <v>46.777500000000011</v>
      </c>
      <c r="AD66" s="15">
        <v>17000000377</v>
      </c>
      <c r="AE66" s="8">
        <f>IF(H66 = "NULL", "NULL", AF66/28.35)</f>
        <v>5.5000000000000009</v>
      </c>
      <c r="AF66" s="8">
        <f>IF(H66 = "NULL", "NULL", J66*2)</f>
        <v>155.92500000000004</v>
      </c>
      <c r="AG66" s="15">
        <v>19000000377</v>
      </c>
      <c r="AH66" s="8">
        <f>IF(AB66 = "NULL", "NULL", AB66*2)</f>
        <v>3.3000000000000003</v>
      </c>
      <c r="AI66" s="8">
        <f>IF(AC66 = "NULL", "NULL", AC66*2)</f>
        <v>93.555000000000021</v>
      </c>
      <c r="AJ66" s="15">
        <v>21000000377</v>
      </c>
      <c r="AK66" s="13"/>
      <c r="AL66" s="11" t="str">
        <f>SUBSTITUTE(D66,CHAR(10)&amp;"• Packed in a facility and/or equipment that produces products containing peanuts, tree nuts, soybean, milk, dairy, eggs, fish, shellfish, wheat, sesame. •","")</f>
        <v>Bold Heat Grill Seasoning Ingredients:
salt, spices, dextrose, sugar, spice extractives, tricalcium phosphate (anti-caking)</v>
      </c>
    </row>
    <row r="67" spans="1:38" ht="90" x14ac:dyDescent="0.3">
      <c r="A67" s="38" t="s">
        <v>313</v>
      </c>
      <c r="B67" s="10" t="s">
        <v>314</v>
      </c>
      <c r="C67" s="10" t="s">
        <v>315</v>
      </c>
      <c r="D67" s="11" t="s">
        <v>316</v>
      </c>
      <c r="E67" s="8">
        <f>IF(F67 = "NULL", "NULL", F67/28.35)</f>
        <v>0.88183421516754845</v>
      </c>
      <c r="F67" s="8">
        <v>25</v>
      </c>
      <c r="G67" s="8">
        <f>IF(H67 = "NULL", "NULL", H67/28.35)</f>
        <v>1.7636684303350969</v>
      </c>
      <c r="H67" s="8">
        <v>50</v>
      </c>
      <c r="I67" s="8">
        <f>IF(G67 = "NULL", "NULL", G67*1.25)</f>
        <v>2.204585537918871</v>
      </c>
      <c r="J67" s="8">
        <f>IF(G67 = "NULL", "NULL", H67*1.25)</f>
        <v>62.5</v>
      </c>
      <c r="K67" s="8">
        <f>IF(G67 = "NULL", "NULL", G67*2)</f>
        <v>3.5273368606701938</v>
      </c>
      <c r="L67" s="8">
        <f>IF(G67 = "NULL", "NULL", H67*2)</f>
        <v>100</v>
      </c>
      <c r="M67" s="11" t="str">
        <f>CONCATENATE(D67, CHAR(10), " - NET WT. ", TEXT(E67, "0.00"), " oz (", F67, " grams)")</f>
        <v>Bold Onion &amp; Garlic Bread Dip Ingredients:
salt, shallots, black pepper, parsley, coriander, dill weed, chives, garlic
• Packed in a facility and/or equipment that produces products containing peanuts, tree nuts, soybean, milk, dairy, eggs, fish, shellfish, wheat, sesame. •
 - NET WT. 0.88 oz (25 grams)</v>
      </c>
      <c r="N67" s="12">
        <v>10000000468</v>
      </c>
      <c r="O67" s="12">
        <v>30000000468</v>
      </c>
      <c r="P67" s="12">
        <v>50000000468</v>
      </c>
      <c r="Q67" s="12">
        <v>70000000468</v>
      </c>
      <c r="R67" s="12">
        <v>90000000468</v>
      </c>
      <c r="S67" s="12">
        <v>11000000468</v>
      </c>
      <c r="T67" s="12">
        <v>13000000468</v>
      </c>
      <c r="U67" s="10" t="s">
        <v>52</v>
      </c>
      <c r="V67" s="11" t="s">
        <v>63</v>
      </c>
      <c r="W67" s="8">
        <f>IF(G67 = "NULL", "NULL", G67/4)</f>
        <v>0.44091710758377423</v>
      </c>
      <c r="X67" s="8">
        <f>IF(W67 = "NULL", "NULL", W67*28.35)</f>
        <v>12.5</v>
      </c>
      <c r="Y67" s="8">
        <f>IF(G67 = "NULL", "NULL", G67*4)</f>
        <v>7.0546737213403876</v>
      </c>
      <c r="Z67" s="8">
        <f>IF(G67 = "NULL", "NULL", H67*4)</f>
        <v>200</v>
      </c>
      <c r="AA67" s="15">
        <v>15000000468</v>
      </c>
      <c r="AB67" s="8">
        <f>IF(OR(E67 = "NULL", G67 = "NULL"), "NULL", (E67+G67)/2)</f>
        <v>1.3227513227513228</v>
      </c>
      <c r="AC67" s="8">
        <v>39</v>
      </c>
      <c r="AD67" s="15">
        <v>17000000468</v>
      </c>
      <c r="AE67" s="8">
        <f>IF(H67 = "NULL", "NULL", AF67/28.35)</f>
        <v>4.409171075837742</v>
      </c>
      <c r="AF67" s="8">
        <f>IF(H67 = "NULL", "NULL", J67*2)</f>
        <v>125</v>
      </c>
      <c r="AG67" s="15">
        <v>19000000468</v>
      </c>
      <c r="AH67" s="8">
        <f>IF(AB67 = "NULL", "NULL", AB67*2)</f>
        <v>2.6455026455026456</v>
      </c>
      <c r="AI67" s="8">
        <f>IF(AC67 = "NULL", "NULL", AC67*2)</f>
        <v>78</v>
      </c>
      <c r="AJ67" s="15">
        <v>21000000468</v>
      </c>
      <c r="AK67" s="13" t="s">
        <v>317</v>
      </c>
      <c r="AL67" s="11" t="str">
        <f>SUBSTITUTE(D67,CHAR(10)&amp;"• Packed in a facility and/or equipment that produces products containing peanuts, tree nuts, soybean, milk, dairy, eggs, fish, shellfish, wheat, sesame. •","")</f>
        <v>Bold Onion &amp; Garlic Bread Dip Ingredients:
salt, shallots, black pepper, parsley, coriander, dill weed, chives, garlic</v>
      </c>
    </row>
    <row r="68" spans="1:38" ht="90" x14ac:dyDescent="0.3">
      <c r="A68" s="40" t="s">
        <v>318</v>
      </c>
      <c r="B68" s="10" t="s">
        <v>319</v>
      </c>
      <c r="C68" s="10" t="s">
        <v>320</v>
      </c>
      <c r="D68" s="11" t="s">
        <v>321</v>
      </c>
      <c r="E68" s="8">
        <f>IF(F68 = "NULL", "NULL", F68/28.35)</f>
        <v>0.88183421516754845</v>
      </c>
      <c r="F68" s="8">
        <v>25</v>
      </c>
      <c r="G68" s="8">
        <f>IF(H68 = "NULL", "NULL", H68/28.35)</f>
        <v>1.7636684303350969</v>
      </c>
      <c r="H68" s="8">
        <v>50</v>
      </c>
      <c r="I68" s="8">
        <f>IF(G68 = "NULL", "NULL", G68*1.25)</f>
        <v>2.204585537918871</v>
      </c>
      <c r="J68" s="8">
        <f>IF(G68 = "NULL", "NULL", H68*1.25)</f>
        <v>62.5</v>
      </c>
      <c r="K68" s="8">
        <f>IF(G68 = "NULL", "NULL", G68*2)</f>
        <v>3.5273368606701938</v>
      </c>
      <c r="L68" s="8">
        <f>IF(G68 = "NULL", "NULL", H68*2)</f>
        <v>100</v>
      </c>
      <c r="M68" s="11" t="str">
        <f>CONCATENATE(D68, CHAR(10), " - NET WT. ", TEXT(E68, "0.00"), " oz (", F68, " grams)")</f>
        <v>Bold Onion &amp; Garlic Seasoning Ingredients:
salt, shallots, black pepper, parsley, coriander, dill weed, chives, garlic
• Packed in a facility and/or equipment that produces products containing peanuts, tree nuts, soybean, milk, dairy, eggs, fish, shellfish, wheat, sesame. •
 - NET WT. 0.88 oz (25 grams)</v>
      </c>
      <c r="N68" s="12">
        <v>10000000509</v>
      </c>
      <c r="O68" s="12">
        <v>30000000509</v>
      </c>
      <c r="P68" s="12">
        <v>50000000509</v>
      </c>
      <c r="Q68" s="12">
        <v>70000000509</v>
      </c>
      <c r="R68" s="12">
        <v>90000000509</v>
      </c>
      <c r="S68" s="12">
        <v>11000000509</v>
      </c>
      <c r="T68" s="12">
        <v>13000000509</v>
      </c>
      <c r="U68" s="24"/>
      <c r="W68" s="8">
        <f>IF(G68 = "NULL", "NULL", G68/4)</f>
        <v>0.44091710758377423</v>
      </c>
      <c r="X68" s="8">
        <f>IF(W68 = "NULL", "NULL", W68*28.35)</f>
        <v>12.5</v>
      </c>
      <c r="Y68" s="8">
        <f>IF(G68 = "NULL", "NULL", G68*4)</f>
        <v>7.0546737213403876</v>
      </c>
      <c r="Z68" s="8">
        <f>IF(G68 = "NULL", "NULL", H68*4)</f>
        <v>200</v>
      </c>
      <c r="AA68" s="15">
        <v>15000000509</v>
      </c>
      <c r="AB68" s="8">
        <f>IF(OR(E68 = "NULL", G68 = "NULL"), "NULL", (E68+G68)/2)</f>
        <v>1.3227513227513228</v>
      </c>
      <c r="AC68" s="8">
        <v>39</v>
      </c>
      <c r="AD68" s="15">
        <v>17000000509</v>
      </c>
      <c r="AE68" s="8">
        <f>IF(H68 = "NULL", "NULL", AF68/28.35)</f>
        <v>4.409171075837742</v>
      </c>
      <c r="AF68" s="8">
        <f>IF(H68 = "NULL", "NULL", J68*2)</f>
        <v>125</v>
      </c>
      <c r="AG68" s="15">
        <v>19000000509</v>
      </c>
      <c r="AH68" s="8">
        <f>IF(AB68 = "NULL", "NULL", AB68*2)</f>
        <v>2.6455026455026456</v>
      </c>
      <c r="AI68" s="8">
        <f>IF(AC68 = "NULL", "NULL", AC68*2)</f>
        <v>78</v>
      </c>
      <c r="AJ68" s="15">
        <v>21000000509</v>
      </c>
      <c r="AK68" s="13" t="s">
        <v>322</v>
      </c>
      <c r="AL68" s="11" t="str">
        <f>SUBSTITUTE(D68,CHAR(10)&amp;"• Packed in a facility and/or equipment that produces products containing peanuts, tree nuts, soybean, milk, dairy, eggs, fish, shellfish, wheat, sesame. •","")</f>
        <v>Bold Onion &amp; Garlic Seasoning Ingredients:
salt, shallots, black pepper, parsley, coriander, dill weed, chives, garlic</v>
      </c>
    </row>
    <row r="69" spans="1:38" ht="105" x14ac:dyDescent="0.3">
      <c r="A69" s="40" t="s">
        <v>323</v>
      </c>
      <c r="B69" s="10" t="s">
        <v>324</v>
      </c>
      <c r="C69" s="10" t="s">
        <v>325</v>
      </c>
      <c r="D69" s="11" t="s">
        <v>326</v>
      </c>
      <c r="E69" s="8">
        <f>IF(F69 = "NULL", "NULL", F69/28.35)</f>
        <v>1.4109347442680775</v>
      </c>
      <c r="F69" s="8">
        <v>40</v>
      </c>
      <c r="G69" s="8">
        <f>IF(H69 = "NULL", "NULL", H69/28.35)</f>
        <v>2.821869488536155</v>
      </c>
      <c r="H69" s="8">
        <v>80</v>
      </c>
      <c r="I69" s="8">
        <f>IF(G69 = "NULL", "NULL", G69*1.25)</f>
        <v>3.5273368606701938</v>
      </c>
      <c r="J69" s="8">
        <f>IF(G69 = "NULL", "NULL", H69*1.25)</f>
        <v>100</v>
      </c>
      <c r="K69" s="8">
        <f>IF(G69 = "NULL", "NULL", G69*2)</f>
        <v>5.6437389770723101</v>
      </c>
      <c r="L69" s="8">
        <f>IF(G69 = "NULL", "NULL", H69*2)</f>
        <v>160</v>
      </c>
      <c r="M69" s="11" t="str">
        <f>CONCATENATE(D69, CHAR(10), " - NET WT. ", TEXT(E69, "0.00"), " oz (", F69, " grams)")</f>
        <v>Bone Rattling Garlic &amp; Pepper Seasoning Ingredients:
salt, spices (including black peppercorn, dill, ginger), garlic, red pepper, contains 2% or less of oleoresin paprika, natural flavors and canola oil
• Packed in a facility and/or equipment that produces products containing peanuts, tree nuts, soybean, milk, dairy, eggs, fish, shellfish, wheat, sesame. •
 - NET WT. 1.41 oz (40 grams)</v>
      </c>
      <c r="N69" s="12">
        <v>10000000583</v>
      </c>
      <c r="O69" s="12">
        <v>30000000583</v>
      </c>
      <c r="P69" s="12">
        <v>50000000583</v>
      </c>
      <c r="Q69" s="12">
        <v>70000000583</v>
      </c>
      <c r="R69" s="12">
        <v>90000000583</v>
      </c>
      <c r="S69" s="12">
        <v>11000000583</v>
      </c>
      <c r="T69" s="12">
        <v>13000000583</v>
      </c>
      <c r="U69" s="10" t="s">
        <v>52</v>
      </c>
      <c r="V69" s="11" t="s">
        <v>327</v>
      </c>
      <c r="W69" s="8">
        <f>IF(G69 = "NULL", "NULL", G69/4)</f>
        <v>0.70546737213403876</v>
      </c>
      <c r="X69" s="8">
        <f>IF(W69 = "NULL", "NULL", W69*28.35)</f>
        <v>20</v>
      </c>
      <c r="Y69" s="8">
        <f>IF(G69 = "NULL", "NULL", G69*4)</f>
        <v>11.28747795414462</v>
      </c>
      <c r="Z69" s="8">
        <f>IF(G69 = "NULL", "NULL", H69*4)</f>
        <v>320</v>
      </c>
      <c r="AA69" s="15">
        <v>15000000583</v>
      </c>
      <c r="AB69" s="8">
        <f>IF(OR(E69 = "NULL", G69 = "NULL"), "NULL", (E69+G69)/2)</f>
        <v>2.1164021164021163</v>
      </c>
      <c r="AC69" s="8">
        <f>IF(OR(F69 = "NULL", H69 = "NULL"), "NULL", (F69+H69)/2)</f>
        <v>60</v>
      </c>
      <c r="AD69" s="15">
        <v>17000000583</v>
      </c>
      <c r="AE69" s="8">
        <f>IF(H69 = "NULL", "NULL", AF69/28.35)</f>
        <v>7.0546737213403876</v>
      </c>
      <c r="AF69" s="8">
        <f>IF(H69 = "NULL", "NULL", J69*2)</f>
        <v>200</v>
      </c>
      <c r="AG69" s="15">
        <v>19000000583</v>
      </c>
      <c r="AH69" s="8">
        <f>IF(AB69 = "NULL", "NULL", AB69*2)</f>
        <v>4.2328042328042326</v>
      </c>
      <c r="AI69" s="8">
        <f>IF(AC69 = "NULL", "NULL", AC69*2)</f>
        <v>120</v>
      </c>
      <c r="AJ69" s="15">
        <v>21000000583</v>
      </c>
      <c r="AK69" s="13" t="s">
        <v>328</v>
      </c>
      <c r="AL69" s="11" t="str">
        <f>SUBSTITUTE(D69,CHAR(10)&amp;"• Packed in a facility and/or equipment that produces products containing peanuts, tree nuts, soybean, milk, dairy, eggs, fish, shellfish, wheat, sesame •","")</f>
        <v>Bone Rattling Garlic &amp; Pepper Seasoning Ingredients:
salt, spices (including black peppercorn, dill, ginger), garlic, red pepper, contains 2% or less of oleoresin paprika, natural flavors and canola oil
• Packed in a facility and/or equipment that produces products containing peanuts, tree nuts, soybean, milk, dairy, eggs, fish, shellfish, wheat, sesame. •</v>
      </c>
    </row>
    <row r="70" spans="1:38" ht="135" x14ac:dyDescent="0.3">
      <c r="A70" s="10" t="s">
        <v>329</v>
      </c>
      <c r="B70" s="10" t="s">
        <v>330</v>
      </c>
      <c r="C70" s="10" t="s">
        <v>330</v>
      </c>
      <c r="D70" s="11" t="s">
        <v>331</v>
      </c>
      <c r="E70" s="8">
        <f>IF(F70 = "NULL", "NULL", F70/28.35)</f>
        <v>1.1000000000000001</v>
      </c>
      <c r="F70" s="8">
        <v>31.185000000000006</v>
      </c>
      <c r="G70" s="8">
        <f>IF(H70 = "NULL", "NULL", H70/28.35)</f>
        <v>2.2000000000000002</v>
      </c>
      <c r="H70" s="8">
        <v>62.370000000000012</v>
      </c>
      <c r="I70" s="8">
        <f>IF(G70 = "NULL", "NULL", G70*1.25)</f>
        <v>2.75</v>
      </c>
      <c r="J70" s="8">
        <f>IF(G70 = "NULL", "NULL", H70*1.25)</f>
        <v>77.96250000000002</v>
      </c>
      <c r="K70" s="8">
        <f>IF(G70 = "NULL", "NULL", G70*2)</f>
        <v>4.4000000000000004</v>
      </c>
      <c r="L70" s="8">
        <f>IF(G70 = "NULL", "NULL", H70*2)</f>
        <v>124.74000000000002</v>
      </c>
      <c r="M70" s="11" t="str">
        <f>CONCATENATE(D70, CHAR(10), " - NET WT. ", TEXT(E70, "0.00"), " oz (", F70, " grams)")</f>
        <v>Born To Grill Seasoning Ingredients:
salt, dehydrated garlic, dehydrated onion, dehydrated chicken and beef fat with broth (powdered chicken and beef fats, chicken broth, corn syrup solids, sodium caseinate, mono and diglycerides, tbhq) spices, modified food starch, msg, dehydrated lime juice, citric acid
• Packed in a facility and/or equipment that produces products containing peanuts, tree nuts, soybean, milk, dairy, eggs, fish, shellfish, wheat, sesame. •
 - NET WT. 1.10 oz (31.185 grams)</v>
      </c>
      <c r="N70" s="12">
        <v>10000000378</v>
      </c>
      <c r="O70" s="12">
        <v>30000000378</v>
      </c>
      <c r="P70" s="12">
        <v>50000000378</v>
      </c>
      <c r="Q70" s="12">
        <v>70000000378</v>
      </c>
      <c r="R70" s="12">
        <v>90000000378</v>
      </c>
      <c r="S70" s="12">
        <v>11000000378</v>
      </c>
      <c r="T70" s="12">
        <v>13000000378</v>
      </c>
      <c r="U70" s="10" t="s">
        <v>52</v>
      </c>
      <c r="V70" s="11" t="s">
        <v>268</v>
      </c>
      <c r="W70" s="8">
        <f>IF(G70 = "NULL", "NULL", G70/4)</f>
        <v>0.55000000000000004</v>
      </c>
      <c r="X70" s="8">
        <f>IF(W70 = "NULL", "NULL", W70*28.35)</f>
        <v>15.592500000000003</v>
      </c>
      <c r="Y70" s="8">
        <f>IF(G70 = "NULL", "NULL", G70*4)</f>
        <v>8.8000000000000007</v>
      </c>
      <c r="Z70" s="8">
        <f>IF(G70 = "NULL", "NULL", H70*4)</f>
        <v>249.48000000000005</v>
      </c>
      <c r="AA70" s="15">
        <v>15000000378</v>
      </c>
      <c r="AB70" s="8">
        <f>IF(OR(E70 = "NULL", G70 = "NULL"), "NULL", (E70+G70)/2)</f>
        <v>1.6500000000000001</v>
      </c>
      <c r="AC70" s="8">
        <f>IF(OR(F70 = "NULL", H70 = "NULL"), "NULL", (F70+H70)/2)</f>
        <v>46.777500000000011</v>
      </c>
      <c r="AD70" s="15">
        <v>17000000378</v>
      </c>
      <c r="AE70" s="8">
        <f>IF(H70 = "NULL", "NULL", AF70/28.35)</f>
        <v>5.5000000000000009</v>
      </c>
      <c r="AF70" s="8">
        <f>IF(H70 = "NULL", "NULL", J70*2)</f>
        <v>155.92500000000004</v>
      </c>
      <c r="AG70" s="15">
        <v>19000000378</v>
      </c>
      <c r="AH70" s="8">
        <f>IF(AB70 = "NULL", "NULL", AB70*2)</f>
        <v>3.3000000000000003</v>
      </c>
      <c r="AI70" s="8">
        <f>IF(AC70 = "NULL", "NULL", AC70*2)</f>
        <v>93.555000000000021</v>
      </c>
      <c r="AJ70" s="15">
        <v>21000000378</v>
      </c>
      <c r="AK70" s="13"/>
      <c r="AL70" s="11" t="str">
        <f>SUBSTITUTE(D70,CHAR(10)&amp;"• Packed in a facility and/or equipment that produces products containing peanuts, tree nuts, soybean, milk, dairy, eggs, fish, shellfish, wheat, sesame. •","")</f>
        <v>Born To Grill Seasoning Ingredients:
salt, dehydrated garlic, dehydrated onion, dehydrated chicken and beef fat with broth (powdered chicken and beef fats, chicken broth, corn syrup solids, sodium caseinate, mono and diglycerides, tbhq) spices, modified food starch, msg, dehydrated lime juice, citric acid</v>
      </c>
    </row>
    <row r="71" spans="1:38" ht="75" x14ac:dyDescent="0.3">
      <c r="A71" s="38" t="s">
        <v>332</v>
      </c>
      <c r="B71" s="10" t="s">
        <v>333</v>
      </c>
      <c r="C71" s="10" t="s">
        <v>334</v>
      </c>
      <c r="D71" s="11" t="s">
        <v>335</v>
      </c>
      <c r="E71" s="8">
        <f>IF(F71 = "NULL", "NULL", F71/28.35)</f>
        <v>1.8342151675485008</v>
      </c>
      <c r="F71" s="8">
        <v>52</v>
      </c>
      <c r="G71" s="8">
        <f>IF(H71 = "NULL", "NULL", H71/28.35)</f>
        <v>3.8800705467372132</v>
      </c>
      <c r="H71" s="8">
        <v>110</v>
      </c>
      <c r="I71" s="8">
        <f>IF(G71 = "NULL", "NULL", G71*1.25)</f>
        <v>4.8500881834215166</v>
      </c>
      <c r="J71" s="8">
        <f>IF(G71 = "NULL", "NULL", H71*1.25)</f>
        <v>137.5</v>
      </c>
      <c r="K71" s="8">
        <f>IF(G71 = "NULL", "NULL", G71*2)</f>
        <v>7.7601410934744264</v>
      </c>
      <c r="L71" s="8">
        <f>IF(G71 = "NULL", "NULL", H71*2)</f>
        <v>220</v>
      </c>
      <c r="M71" s="11" t="str">
        <f>CONCATENATE(D71, CHAR(10), " - NET WT. ", TEXT(E71, "0.00"), " oz (", F71, " grams)")</f>
        <v>Bourbon Sea Salt Ingredients:
salt flaked smoked over bourbon barrel wood
• Packed in a facility and/or equipment that produces products containing peanuts, tree nuts, soybean, milk, dairy, eggs, fish, shellfish, wheat, sesame. •
 - NET WT. 1.83 oz (52 grams)</v>
      </c>
      <c r="N71" s="12">
        <v>10000000049</v>
      </c>
      <c r="O71" s="12">
        <v>30000000049</v>
      </c>
      <c r="P71" s="12">
        <v>50000000049</v>
      </c>
      <c r="Q71" s="12">
        <v>70000000049</v>
      </c>
      <c r="R71" s="12">
        <v>90000000049</v>
      </c>
      <c r="S71" s="12">
        <v>11000000049</v>
      </c>
      <c r="T71" s="12">
        <v>13000000049</v>
      </c>
      <c r="U71" s="10" t="s">
        <v>52</v>
      </c>
      <c r="V71" s="11" t="s">
        <v>259</v>
      </c>
      <c r="W71" s="8">
        <f>IF(G71 = "NULL", "NULL", G71/4)</f>
        <v>0.9700176366843033</v>
      </c>
      <c r="X71" s="8">
        <f>IF(W71 = "NULL", "NULL", W71*28.35)</f>
        <v>27.5</v>
      </c>
      <c r="Y71" s="8">
        <f>IF(G71 = "NULL", "NULL", G71*4)</f>
        <v>15.520282186948853</v>
      </c>
      <c r="Z71" s="8">
        <f>IF(G71 = "NULL", "NULL", H71*4)</f>
        <v>440</v>
      </c>
      <c r="AA71" s="15">
        <v>15000000049</v>
      </c>
      <c r="AB71" s="8">
        <f>IF(OR(E71 = "NULL", G71 = "NULL"), "NULL", (E71+G71)/2)</f>
        <v>2.8571428571428568</v>
      </c>
      <c r="AC71" s="8">
        <f>IF(OR(F71 = "NULL", H71 = "NULL"), "NULL", (F71+H71)/2)</f>
        <v>81</v>
      </c>
      <c r="AD71" s="15">
        <v>17000000049</v>
      </c>
      <c r="AE71" s="8">
        <f>IF(H71 = "NULL", "NULL", AF71/28.35)</f>
        <v>9.7001763668430332</v>
      </c>
      <c r="AF71" s="8">
        <f>IF(H71 = "NULL", "NULL", J71*2)</f>
        <v>275</v>
      </c>
      <c r="AG71" s="15">
        <v>19000000049</v>
      </c>
      <c r="AH71" s="8">
        <f>IF(AB71 = "NULL", "NULL", AB71*2)</f>
        <v>5.7142857142857135</v>
      </c>
      <c r="AI71" s="8">
        <f>IF(AC71 = "NULL", "NULL", AC71*2)</f>
        <v>162</v>
      </c>
      <c r="AJ71" s="15">
        <v>21000000049</v>
      </c>
      <c r="AK71" s="13"/>
      <c r="AL71" s="11" t="str">
        <f>SUBSTITUTE(D71,CHAR(10)&amp;"• Packed in a facility and/or equipment that produces products containing peanuts, tree nuts, soybean, milk, dairy, eggs, fish, shellfish, wheat, sesame. •","")</f>
        <v>Bourbon Sea Salt Ingredients:
salt flaked smoked over bourbon barrel wood</v>
      </c>
    </row>
    <row r="72" spans="1:38" ht="75" x14ac:dyDescent="0.3">
      <c r="A72" s="10" t="s">
        <v>336</v>
      </c>
      <c r="B72" s="10" t="s">
        <v>337</v>
      </c>
      <c r="C72" s="10" t="s">
        <v>337</v>
      </c>
      <c r="D72" s="11" t="s">
        <v>338</v>
      </c>
      <c r="E72" s="8">
        <f>IF(F72 = "NULL", "NULL", F72/28.35)</f>
        <v>1.0582010582010581</v>
      </c>
      <c r="F72" s="8">
        <v>30</v>
      </c>
      <c r="G72" s="8">
        <f>IF(H72 = "NULL", "NULL", H72/28.35)</f>
        <v>2.1869488536155202</v>
      </c>
      <c r="H72" s="8">
        <v>62</v>
      </c>
      <c r="I72" s="8">
        <f>IF(G72 = "NULL", "NULL", G72*1.25)</f>
        <v>2.7336860670194003</v>
      </c>
      <c r="J72" s="8">
        <f>IF(G72 = "NULL", "NULL", H72*1.25)</f>
        <v>77.5</v>
      </c>
      <c r="K72" s="8">
        <f>IF(G72 = "NULL", "NULL", G72*2)</f>
        <v>4.3738977072310403</v>
      </c>
      <c r="L72" s="8">
        <f>IF(G72 = "NULL", "NULL", H72*2)</f>
        <v>124</v>
      </c>
      <c r="M72" s="11" t="str">
        <f>CONCATENATE(D72, CHAR(10), " - NET WT. ", TEXT(E72, "0.00"), " oz (", F72, " grams)")</f>
        <v>Bourbon Smoked Pepper Ingredients:
black pepper smoked over bourbon barrel wood
• Packed in a facility and/or equipment that produces products containing peanuts, tree nuts, soybean, milk, dairy, eggs, fish, shellfish, wheat, sesame. •
 - NET WT. 1.06 oz (30 grams)</v>
      </c>
      <c r="N72" s="12">
        <v>10000000482</v>
      </c>
      <c r="O72" s="12">
        <v>30000000482</v>
      </c>
      <c r="P72" s="12">
        <v>50000000482</v>
      </c>
      <c r="Q72" s="12">
        <v>70000000482</v>
      </c>
      <c r="R72" s="12">
        <v>90000000482</v>
      </c>
      <c r="S72" s="12">
        <v>11000000482</v>
      </c>
      <c r="T72" s="12">
        <v>13000000482</v>
      </c>
      <c r="U72" s="10" t="s">
        <v>52</v>
      </c>
      <c r="V72" s="11" t="s">
        <v>259</v>
      </c>
      <c r="W72" s="8">
        <f>IF(G72 = "NULL", "NULL", G72/4)</f>
        <v>0.54673721340388004</v>
      </c>
      <c r="X72" s="8">
        <f>IF(W72 = "NULL", "NULL", W72*28.35)</f>
        <v>15.5</v>
      </c>
      <c r="Y72" s="8">
        <f>IF(G72 = "NULL", "NULL", G72*4)</f>
        <v>8.7477954144620806</v>
      </c>
      <c r="Z72" s="8">
        <f>IF(G72 = "NULL", "NULL", H72*4)</f>
        <v>248</v>
      </c>
      <c r="AA72" s="15">
        <v>15000000482</v>
      </c>
      <c r="AB72" s="8">
        <f>IF(OR(E72 = "NULL", G72 = "NULL"), "NULL", (E72+G72)/2)</f>
        <v>1.6225749559082892</v>
      </c>
      <c r="AC72" s="8">
        <f>IF(OR(F72 = "NULL", H72 = "NULL"), "NULL", (F72+H72)/2)</f>
        <v>46</v>
      </c>
      <c r="AD72" s="15">
        <v>17000000482</v>
      </c>
      <c r="AE72" s="8">
        <f>IF(H72 = "NULL", "NULL", AF72/28.35)</f>
        <v>5.4673721340388006</v>
      </c>
      <c r="AF72" s="8">
        <f>IF(H72 = "NULL", "NULL", J72*2)</f>
        <v>155</v>
      </c>
      <c r="AG72" s="15">
        <v>19000000482</v>
      </c>
      <c r="AH72" s="8">
        <f>IF(AB72 = "NULL", "NULL", AB72*2)</f>
        <v>3.2451499118165783</v>
      </c>
      <c r="AI72" s="8">
        <f>IF(AC72 = "NULL", "NULL", AC72*2)</f>
        <v>92</v>
      </c>
      <c r="AJ72" s="15">
        <v>21000000482</v>
      </c>
      <c r="AK72" s="13" t="s">
        <v>339</v>
      </c>
      <c r="AL72" s="11" t="str">
        <f>SUBSTITUTE(D72,CHAR(10)&amp;"• Packed in a facility and/or equipment that produces products containing peanuts, tree nuts, soybean, milk, dairy, eggs, fish, shellfish, wheat, sesame. •","")</f>
        <v>Bourbon Smoked Pepper Ingredients:
black pepper smoked over bourbon barrel wood</v>
      </c>
    </row>
    <row r="73" spans="1:38" ht="165" x14ac:dyDescent="0.3">
      <c r="A73" s="10" t="s">
        <v>340</v>
      </c>
      <c r="B73" s="10" t="s">
        <v>341</v>
      </c>
      <c r="C73" s="10" t="s">
        <v>342</v>
      </c>
      <c r="D73" s="11" t="s">
        <v>343</v>
      </c>
      <c r="E73" s="8">
        <f>IF(F73 = "NULL", "NULL", F73/28.35)</f>
        <v>1.5999999999999999</v>
      </c>
      <c r="F73" s="8">
        <v>45.36</v>
      </c>
      <c r="G73" s="8">
        <f>IF(H73 = "NULL", "NULL", H73/28.35)</f>
        <v>3.1999999999999997</v>
      </c>
      <c r="H73" s="8">
        <v>90.72</v>
      </c>
      <c r="I73" s="8">
        <f>IF(G73 = "NULL", "NULL", G73*1.25)</f>
        <v>3.9999999999999996</v>
      </c>
      <c r="J73" s="8">
        <f>IF(G73 = "NULL", "NULL", H73*1.25)</f>
        <v>113.4</v>
      </c>
      <c r="K73" s="8">
        <f>IF(G73 = "NULL", "NULL", G73*2)</f>
        <v>6.3999999999999995</v>
      </c>
      <c r="L73" s="8">
        <f>IF(G73 = "NULL", "NULL", H73*2)</f>
        <v>181.44</v>
      </c>
      <c r="M73" s="11" t="str">
        <f>CONCATENATE(D73, CHAR(10), " - NET WT. ", TEXT(E73, "0.00"), " oz (", F73, " grams)")</f>
        <v>Brew Master Marinade Beer Seasoning Ingredients:
garlic, coarse sea salt, black peppercorn, onion, red pepper, domestic paprika, orange peel, coriander, hops
• DIRECTIONS: Add 1 oz Brew Master Marinade, ½ cup beer or water, 2 tbsp. oil, 2 tbsp. white or apple cider vinegar, and 2 lbs. chicken, beef, pork, or shrimp. Mix and marinade meat in refrigerator for 15 minutes or longer for extra flavor. •
• Packed in a facility and/or equipment that produces products containing peanuts, tree nuts, soybean, milk, dairy, eggs, fish, shellfish, wheat, sesame. •
 - NET WT. 1.60 oz (45.36 grams)</v>
      </c>
      <c r="N73" s="12">
        <v>10000000552</v>
      </c>
      <c r="O73" s="12">
        <v>30000000552</v>
      </c>
      <c r="P73" s="12">
        <v>50000000552</v>
      </c>
      <c r="Q73" s="12">
        <v>70000000552</v>
      </c>
      <c r="R73" s="12">
        <v>90000000552</v>
      </c>
      <c r="S73" s="12">
        <v>11000000552</v>
      </c>
      <c r="T73" s="12">
        <v>13000000552</v>
      </c>
      <c r="U73" s="24"/>
      <c r="V73" s="8" t="s">
        <v>63</v>
      </c>
      <c r="W73" s="8">
        <f>IF(G73 = "NULL", "NULL", G73/4)</f>
        <v>0.79999999999999993</v>
      </c>
      <c r="X73" s="8">
        <f>IF(W73 = "NULL", "NULL", W73*28.35)</f>
        <v>22.68</v>
      </c>
      <c r="Y73" s="8">
        <f>IF(G73 = "NULL", "NULL", G73*4)</f>
        <v>12.799999999999999</v>
      </c>
      <c r="Z73" s="8">
        <f>IF(G73 = "NULL", "NULL", H73*4)</f>
        <v>362.88</v>
      </c>
      <c r="AA73" s="15">
        <v>15000000552</v>
      </c>
      <c r="AB73" s="8">
        <f>IF(OR(E73 = "NULL", G73 = "NULL"), "NULL", (E73+G73)/2)</f>
        <v>2.4</v>
      </c>
      <c r="AC73" s="8">
        <f>IF(OR(F73 = "NULL", H73 = "NULL"), "NULL", (F73+H73)/2)</f>
        <v>68.039999999999992</v>
      </c>
      <c r="AD73" s="15">
        <v>17000000552</v>
      </c>
      <c r="AE73" s="15">
        <f>IF(H73 = "NULL", "NULL", AF73/28.35)</f>
        <v>8</v>
      </c>
      <c r="AF73" s="15">
        <f>IF(H73 = "NULL", "NULL", J73*2)</f>
        <v>226.8</v>
      </c>
      <c r="AG73" s="15">
        <v>19000000552</v>
      </c>
      <c r="AH73" s="8">
        <f>IF(AB73 = "NULL", "NULL", AB73*2)</f>
        <v>4.8</v>
      </c>
      <c r="AI73" s="8">
        <f>IF(AC73 = "NULL", "NULL", AC73*2)</f>
        <v>136.07999999999998</v>
      </c>
      <c r="AJ73" s="15">
        <v>21000000552</v>
      </c>
      <c r="AK73" s="13" t="s">
        <v>344</v>
      </c>
      <c r="AL73" s="11" t="str">
        <f>SUBSTITUTE(D73,CHAR(10)&amp;"• Packed in a facility and/or equipment that produces products containing peanuts, tree nuts, soybean, milk, dairy, eggs, fish, shellfish, wheat, sesame. •","")</f>
        <v>Brew Master Marinade Beer Seasoning Ingredients:
garlic, coarse sea salt, black peppercorn, onion, red pepper, domestic paprika, orange peel, coriander, hops
• DIRECTIONS: Add 1 oz Brew Master Marinade, ½ cup beer or water, 2 tbsp. oil, 2 tbsp. white or apple cider vinegar, and 2 lbs. chicken, beef, pork, or shrimp. Mix and marinade meat in refrigerator for 15 minutes or longer for extra flavor. •</v>
      </c>
    </row>
    <row r="74" spans="1:38" ht="90" x14ac:dyDescent="0.3">
      <c r="A74" s="10" t="s">
        <v>345</v>
      </c>
      <c r="B74" s="10" t="s">
        <v>346</v>
      </c>
      <c r="C74" s="10" t="s">
        <v>347</v>
      </c>
      <c r="D74" s="11" t="s">
        <v>348</v>
      </c>
      <c r="E74" s="8">
        <f>IF(F74 = "NULL", "NULL", F74/28.35)</f>
        <v>1.1992945326278659</v>
      </c>
      <c r="F74" s="8">
        <v>34</v>
      </c>
      <c r="G74" s="8">
        <f>IF(H74 = "NULL", "NULL", H74/28.35)</f>
        <v>2.3985890652557318</v>
      </c>
      <c r="H74" s="8">
        <v>68</v>
      </c>
      <c r="I74" s="8">
        <f>IF(G74 = "NULL", "NULL", G74*1.25)</f>
        <v>2.9982363315696645</v>
      </c>
      <c r="J74" s="8">
        <f>IF(G74 = "NULL", "NULL", H74*1.25)</f>
        <v>85</v>
      </c>
      <c r="K74" s="8">
        <f>IF(G74 = "NULL", "NULL", G74*2)</f>
        <v>4.7971781305114636</v>
      </c>
      <c r="L74" s="8">
        <f>IF(G74 = "NULL", "NULL", H74*2)</f>
        <v>136</v>
      </c>
      <c r="M74" s="11" t="str">
        <f>CONCATENATE(D74, CHAR(10), " - NET WT. ", TEXT(E74, "0.00"), " oz (", F74, " grams)")</f>
        <v>Brew Salt Beer Seasoning Ingredients:
salt, beer extract (grain, yeast, hops) 
• ALLERGY ALERT: contains wheat •
• Packed in a facility and/or equipment that produces products containing peanuts, tree nuts, soybean, milk, dairy, eggs, fish, shellfish, wheat, sesame. •
 - NET WT. 1.20 oz (34 grams)</v>
      </c>
      <c r="N74" s="12">
        <v>10000000553</v>
      </c>
      <c r="O74" s="12">
        <v>30000000553</v>
      </c>
      <c r="P74" s="12">
        <v>50000000553</v>
      </c>
      <c r="Q74" s="12">
        <v>70000000553</v>
      </c>
      <c r="R74" s="12">
        <v>90000000553</v>
      </c>
      <c r="S74" s="12">
        <v>11000000553</v>
      </c>
      <c r="T74" s="12">
        <v>13000000553</v>
      </c>
      <c r="U74" s="24"/>
      <c r="V74" s="8" t="s">
        <v>63</v>
      </c>
      <c r="W74" s="8">
        <f>IF(G74 = "NULL", "NULL", G74/4)</f>
        <v>0.59964726631393295</v>
      </c>
      <c r="X74" s="8">
        <f>IF(W74 = "NULL", "NULL", W74*28.35)</f>
        <v>17</v>
      </c>
      <c r="Y74" s="8">
        <f>IF(G74 = "NULL", "NULL", G74*4)</f>
        <v>9.5943562610229272</v>
      </c>
      <c r="Z74" s="8">
        <f>IF(G74 = "NULL", "NULL", H74*4)</f>
        <v>272</v>
      </c>
      <c r="AA74" s="15">
        <v>15000000553</v>
      </c>
      <c r="AB74" s="8">
        <f>IF(OR(E74 = "NULL", G74 = "NULL"), "NULL", (E74+G74)/2)</f>
        <v>1.7989417989417988</v>
      </c>
      <c r="AC74" s="8">
        <f>IF(OR(F74 = "NULL", H74 = "NULL"), "NULL", (F74+H74)/2)</f>
        <v>51</v>
      </c>
      <c r="AD74" s="15">
        <v>17000000553</v>
      </c>
      <c r="AE74" s="15">
        <f>IF(H74 = "NULL", "NULL", AF74/28.35)</f>
        <v>5.9964726631393299</v>
      </c>
      <c r="AF74" s="15">
        <f>IF(H74 = "NULL", "NULL", J74*2)</f>
        <v>170</v>
      </c>
      <c r="AG74" s="15">
        <v>19000000553</v>
      </c>
      <c r="AH74" s="8">
        <f>IF(AB74 = "NULL", "NULL", AB74*2)</f>
        <v>3.5978835978835977</v>
      </c>
      <c r="AI74" s="8">
        <f>IF(AC74 = "NULL", "NULL", AC74*2)</f>
        <v>102</v>
      </c>
      <c r="AJ74" s="15">
        <v>21000000553</v>
      </c>
      <c r="AK74" s="13" t="s">
        <v>349</v>
      </c>
      <c r="AL74" s="11" t="str">
        <f>SUBSTITUTE(D74,CHAR(10)&amp;"• Packed in a facility and/or equipment that produces products containing peanuts, tree nuts, soybean, milk, dairy, eggs, fish, shellfish, wheat, sesame. •","")</f>
        <v>Brew Salt Beer Seasoning Ingredients:
salt, beer extract (grain, yeast, hops) 
• ALLERGY ALERT: contains wheat •</v>
      </c>
    </row>
    <row r="75" spans="1:38" ht="180" x14ac:dyDescent="0.3">
      <c r="A75" s="10" t="s">
        <v>350</v>
      </c>
      <c r="B75" s="10" t="s">
        <v>351</v>
      </c>
      <c r="C75" s="10" t="s">
        <v>352</v>
      </c>
      <c r="D75" s="11" t="s">
        <v>353</v>
      </c>
      <c r="E75" s="8">
        <f>IF(F75 = "NULL", "NULL", F75/28.35)</f>
        <v>1.9</v>
      </c>
      <c r="F75" s="8">
        <v>53.865000000000002</v>
      </c>
      <c r="G75" s="8">
        <f>IF(H75 = "NULL", "NULL", H75/28.35)</f>
        <v>3.8</v>
      </c>
      <c r="H75" s="8">
        <v>107.73</v>
      </c>
      <c r="I75" s="8">
        <f>IF(G75 = "NULL", "NULL", G75*1.25)</f>
        <v>4.75</v>
      </c>
      <c r="J75" s="8">
        <f>IF(G75 = "NULL", "NULL", H75*1.25)</f>
        <v>134.66249999999999</v>
      </c>
      <c r="K75" s="8">
        <f>IF(G75 = "NULL", "NULL", G75*2)</f>
        <v>7.6</v>
      </c>
      <c r="L75" s="8">
        <f>IF(G75 = "NULL", "NULL", H75*2)</f>
        <v>215.46</v>
      </c>
      <c r="M75" s="11" t="str">
        <f>CONCATENATE(D75, CHAR(10), " - NET WT. ", TEXT(E75, "0.00"), " oz (", F75, " grams)")</f>
        <v>Brown Sugar Bacon Salt Ingredients:
sea salt, organic cane sugar, organic dehydrated onion, organic dehydrated garlic, organic smoked paprika, organic red bell pepper granules, organic black pepper, natural hickory smoke flavor (maltodextrin, sunflower oil, silicon dioxide (anti caking agent), natural smoke flavor), paprika oleoresin, organic rice concentrate (as a flow agent), bacon flavor (organic sunflower oil, natural flavor, high oleic sunflower oil, natural smoke flavor)
• Packed in a facility and/or equipment that produces products containing peanuts, tree nuts, soybean, milk, dairy, eggs, fish, shellfish, wheat, sesame. •
 - NET WT. 1.90 oz (53.865 grams)</v>
      </c>
      <c r="N75" s="12">
        <v>10000000050</v>
      </c>
      <c r="O75" s="12">
        <v>30000000050</v>
      </c>
      <c r="P75" s="12">
        <v>50000000050</v>
      </c>
      <c r="Q75" s="12">
        <v>70000000050</v>
      </c>
      <c r="R75" s="12">
        <v>90000000050</v>
      </c>
      <c r="S75" s="12">
        <v>11000000050</v>
      </c>
      <c r="T75" s="12">
        <v>13000000050</v>
      </c>
      <c r="U75" s="10" t="s">
        <v>52</v>
      </c>
      <c r="V75" s="11" t="s">
        <v>354</v>
      </c>
      <c r="W75" s="8">
        <f>IF(G75 = "NULL", "NULL", G75/4)</f>
        <v>0.95</v>
      </c>
      <c r="X75" s="8">
        <f>IF(W75 = "NULL", "NULL", W75*28.35)</f>
        <v>26.932500000000001</v>
      </c>
      <c r="Y75" s="8">
        <f>IF(G75 = "NULL", "NULL", G75*4)</f>
        <v>15.2</v>
      </c>
      <c r="Z75" s="8">
        <f>IF(G75 = "NULL", "NULL", H75*4)</f>
        <v>430.92</v>
      </c>
      <c r="AA75" s="15">
        <v>15000000050</v>
      </c>
      <c r="AB75" s="8">
        <f>IF(OR(E75 = "NULL", G75 = "NULL"), "NULL", (E75+G75)/2)</f>
        <v>2.8499999999999996</v>
      </c>
      <c r="AC75" s="8">
        <f>IF(OR(F75 = "NULL", H75 = "NULL"), "NULL", (F75+H75)/2)</f>
        <v>80.797499999999999</v>
      </c>
      <c r="AD75" s="15">
        <v>17000000050</v>
      </c>
      <c r="AE75" s="8">
        <f>IF(H75 = "NULL", "NULL", AF75/28.35)</f>
        <v>9.5</v>
      </c>
      <c r="AF75" s="8">
        <f>IF(H75 = "NULL", "NULL", J75*2)</f>
        <v>269.32499999999999</v>
      </c>
      <c r="AG75" s="15">
        <v>19000000050</v>
      </c>
      <c r="AH75" s="8">
        <f>IF(AB75 = "NULL", "NULL", AB75*2)</f>
        <v>5.6999999999999993</v>
      </c>
      <c r="AI75" s="8">
        <f>IF(AC75 = "NULL", "NULL", AC75*2)</f>
        <v>161.595</v>
      </c>
      <c r="AJ75" s="15">
        <v>21000000050</v>
      </c>
      <c r="AK75" s="13"/>
      <c r="AL75" s="11" t="str">
        <f>SUBSTITUTE(D75,CHAR(10)&amp;"• Packed in a facility and/or equipment that produces products containing peanuts, tree nuts, soybean, milk, dairy, eggs, fish, shellfish, wheat, sesame. •","")</f>
        <v>Brown Sugar Bacon Salt Ingredients:
sea salt, organic cane sugar, organic dehydrated onion, organic dehydrated garlic, organic smoked paprika, organic red bell pepper granules, organic black pepper, natural hickory smoke flavor (maltodextrin, sunflower oil, silicon dioxide (anti caking agent), natural smoke flavor), paprika oleoresin, organic rice concentrate (as a flow agent), bacon flavor (organic sunflower oil, natural flavor, high oleic sunflower oil, natural smoke flavor)</v>
      </c>
    </row>
    <row r="76" spans="1:38" ht="105" x14ac:dyDescent="0.3">
      <c r="A76" s="38" t="s">
        <v>355</v>
      </c>
      <c r="B76" s="10" t="s">
        <v>356</v>
      </c>
      <c r="C76" s="10" t="s">
        <v>357</v>
      </c>
      <c r="D76" s="11" t="s">
        <v>358</v>
      </c>
      <c r="E76" s="8">
        <f>IF(F76 = "NULL", "NULL", F76/28.35)</f>
        <v>1.8</v>
      </c>
      <c r="F76" s="8">
        <v>51.03</v>
      </c>
      <c r="G76" s="8">
        <f>IF(H76 = "NULL", "NULL", H76/28.35)</f>
        <v>3.6</v>
      </c>
      <c r="H76" s="8">
        <v>102.06</v>
      </c>
      <c r="I76" s="8">
        <f>IF(G76 = "NULL", "NULL", G76*1.25)</f>
        <v>4.5</v>
      </c>
      <c r="J76" s="8">
        <f>IF(G76 = "NULL", "NULL", H76*1.25)</f>
        <v>127.575</v>
      </c>
      <c r="K76" s="8">
        <f>IF(G76 = "NULL", "NULL", G76*2)</f>
        <v>7.2</v>
      </c>
      <c r="L76" s="8">
        <f>IF(G76 = "NULL", "NULL", H76*2)</f>
        <v>204.12</v>
      </c>
      <c r="M76" s="11" t="str">
        <f>CONCATENATE(D76, CHAR(10), " - NET WT. ", TEXT(E76, "0.00"), " oz (", F76, " grams)")</f>
        <v>Bruschetta Bread Dip Ingredients:
tomato flakes, onion, chives, garlic, basil, celery seed, salt, oregano, parsley, red pepper flakes, paprika, black pepper, ginger, thyme, yellow mustard and cloves
• Packed in a facility and/or equipment that produces products containing peanuts, tree nuts, soybean, milk, dairy, eggs, fish, shellfish, wheat, sesame. •
 - NET WT. 1.80 oz (51.03 grams)</v>
      </c>
      <c r="N76" s="12">
        <v>10000000051</v>
      </c>
      <c r="O76" s="12">
        <v>30000000051</v>
      </c>
      <c r="P76" s="12">
        <v>50000000051</v>
      </c>
      <c r="Q76" s="12">
        <v>70000000051</v>
      </c>
      <c r="R76" s="12">
        <v>90000000051</v>
      </c>
      <c r="S76" s="12">
        <v>11000000051</v>
      </c>
      <c r="T76" s="12">
        <v>13000000051</v>
      </c>
      <c r="U76" s="10" t="s">
        <v>52</v>
      </c>
      <c r="V76" s="11" t="s">
        <v>259</v>
      </c>
      <c r="W76" s="8">
        <f>IF(G76 = "NULL", "NULL", G76/4)</f>
        <v>0.9</v>
      </c>
      <c r="X76" s="8">
        <f>IF(W76 = "NULL", "NULL", W76*28.35)</f>
        <v>25.515000000000001</v>
      </c>
      <c r="Y76" s="8">
        <f>IF(G76 = "NULL", "NULL", G76*4)</f>
        <v>14.4</v>
      </c>
      <c r="Z76" s="8">
        <f>IF(G76 = "NULL", "NULL", H76*4)</f>
        <v>408.24</v>
      </c>
      <c r="AA76" s="15">
        <v>15000000051</v>
      </c>
      <c r="AB76" s="8">
        <f>IF(OR(E76 = "NULL", G76 = "NULL"), "NULL", (E76+G76)/2)</f>
        <v>2.7</v>
      </c>
      <c r="AC76" s="8">
        <f>IF(OR(F76 = "NULL", H76 = "NULL"), "NULL", (F76+H76)/2)</f>
        <v>76.545000000000002</v>
      </c>
      <c r="AD76" s="15">
        <v>17000000051</v>
      </c>
      <c r="AE76" s="8">
        <f>IF(H76 = "NULL", "NULL", AF76/28.35)</f>
        <v>9</v>
      </c>
      <c r="AF76" s="8">
        <f>IF(H76 = "NULL", "NULL", J76*2)</f>
        <v>255.15</v>
      </c>
      <c r="AG76" s="15">
        <v>19000000051</v>
      </c>
      <c r="AH76" s="8">
        <f>IF(AB76 = "NULL", "NULL", AB76*2)</f>
        <v>5.4</v>
      </c>
      <c r="AI76" s="8">
        <f>IF(AC76 = "NULL", "NULL", AC76*2)</f>
        <v>153.09</v>
      </c>
      <c r="AJ76" s="15">
        <v>21000000051</v>
      </c>
      <c r="AK76" s="13"/>
      <c r="AL76" s="11" t="str">
        <f>SUBSTITUTE(D76,CHAR(10)&amp;"• Packed in a facility and/or equipment that produces products containing peanuts, tree nuts, soybean, milk, dairy, eggs, fish, shellfish, wheat, sesame. •","")</f>
        <v>Bruschetta Bread Dip Ingredients:
tomato flakes, onion, chives, garlic, basil, celery seed, salt, oregano, parsley, red pepper flakes, paprika, black pepper, ginger, thyme, yellow mustard and cloves</v>
      </c>
    </row>
    <row r="77" spans="1:38" ht="105" x14ac:dyDescent="0.3">
      <c r="A77" s="40" t="s">
        <v>359</v>
      </c>
      <c r="B77" s="10" t="s">
        <v>360</v>
      </c>
      <c r="C77" s="10" t="s">
        <v>361</v>
      </c>
      <c r="D77" s="11" t="s">
        <v>362</v>
      </c>
      <c r="E77" s="8">
        <f>IF(F77 = "NULL", "NULL", F77/28.35)</f>
        <v>1.8</v>
      </c>
      <c r="F77" s="8">
        <v>51.03</v>
      </c>
      <c r="G77" s="8">
        <f>IF(H77 = "NULL", "NULL", H77/28.35)</f>
        <v>3.6</v>
      </c>
      <c r="H77" s="8">
        <v>102.06</v>
      </c>
      <c r="I77" s="8">
        <f>IF(G77 = "NULL", "NULL", G77*1.25)</f>
        <v>4.5</v>
      </c>
      <c r="J77" s="8">
        <f>IF(G77 = "NULL", "NULL", H77*1.25)</f>
        <v>127.575</v>
      </c>
      <c r="K77" s="8">
        <f>IF(G77 = "NULL", "NULL", G77*2)</f>
        <v>7.2</v>
      </c>
      <c r="L77" s="8">
        <f>IF(G77 = "NULL", "NULL", H77*2)</f>
        <v>204.12</v>
      </c>
      <c r="M77" s="11" t="str">
        <f>CONCATENATE(D77, CHAR(10), " - NET WT. ", TEXT(E77, "0.00"), " oz (", F77, " grams)")</f>
        <v>Bruschetta Rustic Dipping Herbs Ingredients:
tomato flakes, onion, chives, garlic, basil, celery seed, salt, oregano, parsley, red pepper flakes, paprika, black pepper, ginger, thyme, yellow mustard and cloves
• Packed in a facility and/or equipment that produces products containing peanuts, tree nuts, soybean, milk, dairy, eggs, fish, shellfish, wheat, sesame. •
 - NET WT. 1.80 oz (51.03 grams)</v>
      </c>
      <c r="N77" s="12">
        <v>10000000536</v>
      </c>
      <c r="O77" s="12">
        <v>30000000536</v>
      </c>
      <c r="P77" s="12">
        <v>50000000536</v>
      </c>
      <c r="Q77" s="12">
        <v>70000000536</v>
      </c>
      <c r="R77" s="12">
        <v>90000000536</v>
      </c>
      <c r="S77" s="12">
        <v>11000000536</v>
      </c>
      <c r="T77" s="12">
        <v>13000000536</v>
      </c>
      <c r="U77" s="10" t="s">
        <v>52</v>
      </c>
      <c r="V77" s="11" t="s">
        <v>259</v>
      </c>
      <c r="W77" s="8">
        <f>IF(G77 = "NULL", "NULL", G77/4)</f>
        <v>0.9</v>
      </c>
      <c r="X77" s="8">
        <f>IF(W77 = "NULL", "NULL", W77*28.35)</f>
        <v>25.515000000000001</v>
      </c>
      <c r="Y77" s="8">
        <f>IF(G77 = "NULL", "NULL", G77*4)</f>
        <v>14.4</v>
      </c>
      <c r="Z77" s="8">
        <f>IF(G77 = "NULL", "NULL", H77*4)</f>
        <v>408.24</v>
      </c>
      <c r="AA77" s="15">
        <v>15000000536</v>
      </c>
      <c r="AB77" s="8">
        <f>IF(OR(E77 = "NULL", G77 = "NULL"), "NULL", (E77+G77)/2)</f>
        <v>2.7</v>
      </c>
      <c r="AC77" s="8">
        <f>IF(OR(F77 = "NULL", H77 = "NULL"), "NULL", (F77+H77)/2)</f>
        <v>76.545000000000002</v>
      </c>
      <c r="AD77" s="15">
        <v>17000000536</v>
      </c>
      <c r="AE77" s="8">
        <f>IF(H77 = "NULL", "NULL", AF77/28.35)</f>
        <v>9</v>
      </c>
      <c r="AF77" s="8">
        <f>IF(H77 = "NULL", "NULL", J77*2)</f>
        <v>255.15</v>
      </c>
      <c r="AG77" s="15">
        <v>19000000536</v>
      </c>
      <c r="AH77" s="8">
        <f>IF(AB77 = "NULL", "NULL", AB77*2)</f>
        <v>5.4</v>
      </c>
      <c r="AI77" s="8">
        <f>IF(AC77 = "NULL", "NULL", AC77*2)</f>
        <v>153.09</v>
      </c>
      <c r="AJ77" s="15">
        <v>21000000536</v>
      </c>
      <c r="AK77" s="13" t="s">
        <v>363</v>
      </c>
      <c r="AL77" s="11" t="str">
        <f>SUBSTITUTE(D77,CHAR(10)&amp;"• Packed in a facility and/or equipment that produces products containing peanuts, tree nuts, soybean, milk, dairy, eggs, fish, shellfish, wheat, sesame. •","")</f>
        <v>Bruschetta Rustic Dipping Herbs Ingredients:
tomato flakes, onion, chives, garlic, basil, celery seed, salt, oregano, parsley, red pepper flakes, paprika, black pepper, ginger, thyme, yellow mustard and cloves</v>
      </c>
    </row>
    <row r="78" spans="1:38" ht="105" x14ac:dyDescent="0.3">
      <c r="A78" s="40" t="s">
        <v>364</v>
      </c>
      <c r="B78" s="10" t="s">
        <v>365</v>
      </c>
      <c r="C78" s="10" t="s">
        <v>365</v>
      </c>
      <c r="D78" s="11" t="s">
        <v>366</v>
      </c>
      <c r="E78" s="8">
        <f>IF(F78 = "NULL", "NULL", F78/28.35)</f>
        <v>1.8</v>
      </c>
      <c r="F78" s="8">
        <v>51.03</v>
      </c>
      <c r="G78" s="8">
        <f>IF(H78 = "NULL", "NULL", H78/28.35)</f>
        <v>3.6</v>
      </c>
      <c r="H78" s="8">
        <v>102.06</v>
      </c>
      <c r="I78" s="8">
        <f>IF(G78 = "NULL", "NULL", G78*1.25)</f>
        <v>4.5</v>
      </c>
      <c r="J78" s="8">
        <f>IF(G78 = "NULL", "NULL", H78*1.25)</f>
        <v>127.575</v>
      </c>
      <c r="K78" s="8">
        <f>IF(G78 = "NULL", "NULL", G78*2)</f>
        <v>7.2</v>
      </c>
      <c r="L78" s="8">
        <f>IF(G78 = "NULL", "NULL", H78*2)</f>
        <v>204.12</v>
      </c>
      <c r="M78" s="11" t="str">
        <f>CONCATENATE(D78, CHAR(10), " - NET WT. ", TEXT(E78, "0.00"), " oz (", F78, " grams)")</f>
        <v>Bruschetta Seasoning Ingredients:
tomato flakes, onion, chives, garlic, basil, celery seed, salt, oregano, parsley, red pepper flakes, paprika, black pepper, ginger, thyme, yellow mustard and cloves
• Packed in a facility and/or equipment that produces products containing peanuts, tree nuts, soybean, milk, dairy, eggs, fish, shellfish, wheat, sesame. •
 - NET WT. 1.80 oz (51.03 grams)</v>
      </c>
      <c r="N78" s="12">
        <v>10000000439</v>
      </c>
      <c r="O78" s="12">
        <v>30000000439</v>
      </c>
      <c r="P78" s="12">
        <v>50000000439</v>
      </c>
      <c r="Q78" s="12">
        <v>70000000439</v>
      </c>
      <c r="R78" s="12">
        <v>90000000439</v>
      </c>
      <c r="S78" s="12">
        <v>11000000439</v>
      </c>
      <c r="T78" s="12">
        <v>13000000439</v>
      </c>
      <c r="U78" s="11" t="s">
        <v>52</v>
      </c>
      <c r="V78" s="11"/>
      <c r="W78" s="8">
        <f>IF(G78 = "NULL", "NULL", G78/4)</f>
        <v>0.9</v>
      </c>
      <c r="X78" s="8">
        <f>IF(W78 = "NULL", "NULL", W78*28.35)</f>
        <v>25.515000000000001</v>
      </c>
      <c r="Y78" s="8">
        <f>IF(G78 = "NULL", "NULL", G78*4)</f>
        <v>14.4</v>
      </c>
      <c r="Z78" s="8">
        <f>IF(G78 = "NULL", "NULL", H78*4)</f>
        <v>408.24</v>
      </c>
      <c r="AA78" s="15">
        <v>15000000439</v>
      </c>
      <c r="AB78" s="8">
        <f>IF(OR(E78 = "NULL", G78 = "NULL"), "NULL", (E78+G78)/2)</f>
        <v>2.7</v>
      </c>
      <c r="AC78" s="8">
        <f>IF(OR(F78 = "NULL", H78 = "NULL"), "NULL", (F78+H78)/2)</f>
        <v>76.545000000000002</v>
      </c>
      <c r="AD78" s="15">
        <v>17000000439</v>
      </c>
      <c r="AE78" s="8">
        <f>IF(H78 = "NULL", "NULL", AF78/28.35)</f>
        <v>9</v>
      </c>
      <c r="AF78" s="8">
        <f>IF(H78 = "NULL", "NULL", J78*2)</f>
        <v>255.15</v>
      </c>
      <c r="AG78" s="15">
        <v>19000000439</v>
      </c>
      <c r="AH78" s="8">
        <f>IF(AB78 = "NULL", "NULL", AB78*2)</f>
        <v>5.4</v>
      </c>
      <c r="AI78" s="8">
        <f>IF(AC78 = "NULL", "NULL", AC78*2)</f>
        <v>153.09</v>
      </c>
      <c r="AJ78" s="15">
        <v>21000000439</v>
      </c>
      <c r="AK78" s="13" t="s">
        <v>367</v>
      </c>
      <c r="AL78" s="11" t="str">
        <f>SUBSTITUTE(D78,CHAR(10)&amp;"• Packed in a facility and/or equipment that produces products containing peanuts, tree nuts, soybean, milk, dairy, eggs, fish, shellfish, wheat, sesame. •","")</f>
        <v>Bruschetta Seasoning Ingredients:
tomato flakes, onion, chives, garlic, basil, celery seed, salt, oregano, parsley, red pepper flakes, paprika, black pepper, ginger, thyme, yellow mustard and cloves</v>
      </c>
    </row>
    <row r="79" spans="1:38" ht="75" x14ac:dyDescent="0.3">
      <c r="A79" s="40" t="s">
        <v>368</v>
      </c>
      <c r="B79" s="10" t="s">
        <v>369</v>
      </c>
      <c r="C79" s="10" t="s">
        <v>370</v>
      </c>
      <c r="D79" s="11" t="s">
        <v>371</v>
      </c>
      <c r="E79" s="8">
        <f>IF(F79 = "NULL", "NULL", F79/28.35)</f>
        <v>2.3985890652557318</v>
      </c>
      <c r="F79" s="8">
        <v>68</v>
      </c>
      <c r="G79" s="8">
        <f>IF(H79 = "NULL", "NULL", H79/28.35)</f>
        <v>5.1146384479717808</v>
      </c>
      <c r="H79" s="8">
        <v>145</v>
      </c>
      <c r="I79" s="8">
        <f>IF(G79 = "NULL", "NULL", G79*1.25)</f>
        <v>6.3932980599647262</v>
      </c>
      <c r="J79" s="8">
        <f>IF(G79 = "NULL", "NULL", H79*1.25)</f>
        <v>181.25</v>
      </c>
      <c r="K79" s="8">
        <f>IF(G79 = "NULL", "NULL", G79*2)</f>
        <v>10.229276895943562</v>
      </c>
      <c r="L79" s="8">
        <f>IF(G79 = "NULL", "NULL", H79*2)</f>
        <v>290</v>
      </c>
      <c r="M79" s="11" t="str">
        <f>CONCATENATE(D79, CHAR(10), " - NET WT. ", TEXT(E79, "0.00"), " oz (", F79, " grams)")</f>
        <v>Burning Candle Chili Lime Sea Salt  Ingredients:
sea salt, red chili pepper flakes, lime peel, smoked paprika
• Packed in a facility and/or equipment that produces products containing peanuts, tree nuts, soybean, milk, dairy, eggs, fish, shellfish, wheat, sesame. •
 - NET WT. 2.40 oz (68 grams)</v>
      </c>
      <c r="N79" s="12">
        <v>10000000606</v>
      </c>
      <c r="O79" s="12">
        <v>30000000606</v>
      </c>
      <c r="P79" s="12">
        <v>50000000606</v>
      </c>
      <c r="Q79" s="12">
        <v>70000000606</v>
      </c>
      <c r="R79" s="12">
        <v>90000000606</v>
      </c>
      <c r="S79" s="12">
        <v>11000000606</v>
      </c>
      <c r="T79" s="12">
        <v>13000000606</v>
      </c>
      <c r="U79" s="10" t="s">
        <v>52</v>
      </c>
      <c r="V79" s="11" t="s">
        <v>354</v>
      </c>
      <c r="W79" s="8">
        <f>IF(G79 = "NULL", "NULL", G79/4)</f>
        <v>1.2786596119929452</v>
      </c>
      <c r="X79" s="8">
        <f>IF(W79 = "NULL", "NULL", W79*28.35)</f>
        <v>36.25</v>
      </c>
      <c r="Y79" s="8">
        <f>IF(G79 = "NULL", "NULL", G79*4)</f>
        <v>20.458553791887123</v>
      </c>
      <c r="Z79" s="8">
        <f>IF(G79 = "NULL", "NULL", H79*4)</f>
        <v>580</v>
      </c>
      <c r="AA79" s="15">
        <v>15000000606</v>
      </c>
      <c r="AB79" s="8">
        <f>IF(OR(E79 = "NULL", G79 = "NULL"), "NULL", (E79+G79)/2)</f>
        <v>3.7566137566137563</v>
      </c>
      <c r="AC79" s="8">
        <f>IF(OR(F79 = "NULL", H79 = "NULL"), "NULL", (F79+H79)/2)</f>
        <v>106.5</v>
      </c>
      <c r="AD79" s="15">
        <v>17000000606</v>
      </c>
      <c r="AE79" s="8">
        <f>IF(H79 = "NULL", "NULL", AF79/28.35)</f>
        <v>12.786596119929452</v>
      </c>
      <c r="AF79" s="8">
        <f>IF(H79 = "NULL", "NULL", J79*2)</f>
        <v>362.5</v>
      </c>
      <c r="AG79" s="15">
        <v>19000000606</v>
      </c>
      <c r="AH79" s="8">
        <f>IF(AB79 = "NULL", "NULL", AB79*2)</f>
        <v>7.5132275132275126</v>
      </c>
      <c r="AI79" s="8">
        <f>IF(AC79 = "NULL", "NULL", AC79*2)</f>
        <v>213</v>
      </c>
      <c r="AJ79" s="15">
        <v>21000000606</v>
      </c>
      <c r="AK79" s="13" t="s">
        <v>372</v>
      </c>
      <c r="AL79" s="11" t="str">
        <f>SUBSTITUTE(D79,CHAR(10)&amp;"• Packed in a facility and/or equipment that produces products containing peanuts, tree nuts, soybean, milk, dairy, eggs, fish, shellfish, wheat, sesame •","")</f>
        <v>Burning Candle Chili Lime Sea Salt  Ingredients:
sea salt, red chili pepper flakes, lime peel, smoked paprika
• Packed in a facility and/or equipment that produces products containing peanuts, tree nuts, soybean, milk, dairy, eggs, fish, shellfish, wheat, sesame. •</v>
      </c>
    </row>
    <row r="80" spans="1:38" ht="105" x14ac:dyDescent="0.3">
      <c r="A80" s="10" t="s">
        <v>373</v>
      </c>
      <c r="B80" s="10" t="s">
        <v>374</v>
      </c>
      <c r="C80" s="10" t="s">
        <v>375</v>
      </c>
      <c r="D80" s="11" t="s">
        <v>376</v>
      </c>
      <c r="E80" s="8">
        <f>IF(F80 = "NULL", "NULL", F80/28.35)</f>
        <v>1.95</v>
      </c>
      <c r="F80" s="8">
        <v>55.282499999999999</v>
      </c>
      <c r="G80" s="8">
        <f>IF(H80 = "NULL", "NULL", H80/28.35)</f>
        <v>3.9</v>
      </c>
      <c r="H80" s="8">
        <v>110.565</v>
      </c>
      <c r="I80" s="8">
        <f>IF(G80 = "NULL", "NULL", G80*1.25)</f>
        <v>4.875</v>
      </c>
      <c r="J80" s="8">
        <f>IF(G80 = "NULL", "NULL", H80*1.25)</f>
        <v>138.20625000000001</v>
      </c>
      <c r="K80" s="8">
        <f>IF(G80 = "NULL", "NULL", G80*2)</f>
        <v>7.8</v>
      </c>
      <c r="L80" s="8">
        <f>IF(G80 = "NULL", "NULL", H80*2)</f>
        <v>221.13</v>
      </c>
      <c r="M80" s="11" t="str">
        <f>CONCATENATE(D80, CHAR(10), " - NET WT. ", TEXT(E80, "0.00"), " oz (", F80, " grams)")</f>
        <v>Burnt End Brisket Rub Ingredients:
salt, spices, black pepper, Chile powder, lemon granules, dehydrated garlic, dehydrated onion, sugar, calcium silicate (a free flow agent)
• Packed in a facility and/or equipment that produces products containing peanuts, tree nuts, soybean, milk, dairy, eggs, fish, shellfish, wheat, sesame. •
 - NET WT. 1.95 oz (55.2825 grams)</v>
      </c>
      <c r="N80" s="12">
        <v>10000000052</v>
      </c>
      <c r="O80" s="12">
        <v>30000000052</v>
      </c>
      <c r="P80" s="12">
        <v>50000000052</v>
      </c>
      <c r="Q80" s="12">
        <v>70000000052</v>
      </c>
      <c r="R80" s="12">
        <v>90000000052</v>
      </c>
      <c r="S80" s="12">
        <v>11000000052</v>
      </c>
      <c r="T80" s="12">
        <v>13000000052</v>
      </c>
      <c r="U80" s="10" t="s">
        <v>52</v>
      </c>
      <c r="V80" s="11" t="s">
        <v>268</v>
      </c>
      <c r="W80" s="8">
        <f>IF(G80 = "NULL", "NULL", G80/4)</f>
        <v>0.97499999999999998</v>
      </c>
      <c r="X80" s="8">
        <f>IF(W80 = "NULL", "NULL", W80*28.35)</f>
        <v>27.641249999999999</v>
      </c>
      <c r="Y80" s="8">
        <f>IF(G80 = "NULL", "NULL", G80*4)</f>
        <v>15.6</v>
      </c>
      <c r="Z80" s="8">
        <f>IF(G80 = "NULL", "NULL", H80*4)</f>
        <v>442.26</v>
      </c>
      <c r="AA80" s="15">
        <v>15000000052</v>
      </c>
      <c r="AB80" s="8">
        <f>IF(OR(E80 = "NULL", G80 = "NULL"), "NULL", (E80+G80)/2)</f>
        <v>2.9249999999999998</v>
      </c>
      <c r="AC80" s="8">
        <f>IF(OR(F80 = "NULL", H80 = "NULL"), "NULL", (F80+H80)/2)</f>
        <v>82.923749999999998</v>
      </c>
      <c r="AD80" s="15">
        <v>17000000052</v>
      </c>
      <c r="AE80" s="8">
        <f>IF(H80 = "NULL", "NULL", AF80/28.35)</f>
        <v>9.75</v>
      </c>
      <c r="AF80" s="8">
        <f>IF(H80 = "NULL", "NULL", J80*2)</f>
        <v>276.41250000000002</v>
      </c>
      <c r="AG80" s="15">
        <v>19000000052</v>
      </c>
      <c r="AH80" s="8">
        <f>IF(AB80 = "NULL", "NULL", AB80*2)</f>
        <v>5.85</v>
      </c>
      <c r="AI80" s="8">
        <f>IF(AC80 = "NULL", "NULL", AC80*2)</f>
        <v>165.8475</v>
      </c>
      <c r="AJ80" s="15">
        <v>21000000052</v>
      </c>
      <c r="AK80" s="13"/>
      <c r="AL80" s="11" t="str">
        <f>SUBSTITUTE(D80,CHAR(10)&amp;"• Packed in a facility and/or equipment that produces products containing peanuts, tree nuts, soybean, milk, dairy, eggs, fish, shellfish, wheat, sesame. •","")</f>
        <v>Burnt End Brisket Rub Ingredients:
salt, spices, black pepper, Chile powder, lemon granules, dehydrated garlic, dehydrated onion, sugar, calcium silicate (a free flow agent)</v>
      </c>
    </row>
    <row r="81" spans="1:38" ht="75" x14ac:dyDescent="0.3">
      <c r="A81" s="10" t="s">
        <v>377</v>
      </c>
      <c r="B81" s="10" t="s">
        <v>378</v>
      </c>
      <c r="C81" s="10" t="s">
        <v>379</v>
      </c>
      <c r="D81" s="11" t="s">
        <v>380</v>
      </c>
      <c r="E81" s="8">
        <f>IF(F81 = "NULL", "NULL", F81/28.35)</f>
        <v>2.0499999999999998</v>
      </c>
      <c r="F81" s="8">
        <v>58.1175</v>
      </c>
      <c r="G81" s="8">
        <f>IF(H81 = "NULL", "NULL", H81/28.35)</f>
        <v>4.0999999999999996</v>
      </c>
      <c r="H81" s="8">
        <v>116.235</v>
      </c>
      <c r="I81" s="8">
        <f>IF(G81 = "NULL", "NULL", G81*1.25)</f>
        <v>5.125</v>
      </c>
      <c r="J81" s="8">
        <f>IF(G81 = "NULL", "NULL", H81*1.25)</f>
        <v>145.29374999999999</v>
      </c>
      <c r="K81" s="8">
        <f>IF(G81 = "NULL", "NULL", G81*2)</f>
        <v>8.1999999999999993</v>
      </c>
      <c r="L81" s="8">
        <f>IF(G81 = "NULL", "NULL", H81*2)</f>
        <v>232.47</v>
      </c>
      <c r="M81" s="11" t="str">
        <f>CONCATENATE(D81, CHAR(10), " - NET WT. ", TEXT(E81, "0.00"), " oz (", F81, " grams)")</f>
        <v>Butcher Blend Black Pepper Ingredients:
cracked black pepper
• Packed in a facility and/or equipment that produces products containing peanuts, tree nuts, soybean, milk, dairy, eggs, fish, shellfish, wheat, sesame. •
 - NET WT. 2.05 oz (58.1175 grams)</v>
      </c>
      <c r="N81" s="12">
        <v>10000000053</v>
      </c>
      <c r="O81" s="12">
        <v>30000000053</v>
      </c>
      <c r="P81" s="12">
        <v>50000000053</v>
      </c>
      <c r="Q81" s="12">
        <v>70000000053</v>
      </c>
      <c r="R81" s="12">
        <v>90000000053</v>
      </c>
      <c r="S81" s="12">
        <v>11000000053</v>
      </c>
      <c r="T81" s="12">
        <v>13000000053</v>
      </c>
      <c r="U81" s="10" t="s">
        <v>52</v>
      </c>
      <c r="V81" s="11" t="s">
        <v>243</v>
      </c>
      <c r="W81" s="8">
        <f>IF(G81 = "NULL", "NULL", G81/4)</f>
        <v>1.0249999999999999</v>
      </c>
      <c r="X81" s="8">
        <f>IF(W81 = "NULL", "NULL", W81*28.35)</f>
        <v>29.05875</v>
      </c>
      <c r="Y81" s="8">
        <f>IF(G81 = "NULL", "NULL", G81*4)</f>
        <v>16.399999999999999</v>
      </c>
      <c r="Z81" s="8">
        <f>IF(G81 = "NULL", "NULL", H81*4)</f>
        <v>464.94</v>
      </c>
      <c r="AA81" s="15">
        <v>15000000053</v>
      </c>
      <c r="AB81" s="8">
        <f>IF(OR(E81 = "NULL", G81 = "NULL"), "NULL", (E81+G81)/2)</f>
        <v>3.0749999999999997</v>
      </c>
      <c r="AC81" s="8">
        <f>IF(OR(F81 = "NULL", H81 = "NULL"), "NULL", (F81+H81)/2)</f>
        <v>87.176249999999996</v>
      </c>
      <c r="AD81" s="15">
        <v>17000000053</v>
      </c>
      <c r="AE81" s="8">
        <f>IF(H81 = "NULL", "NULL", AF81/28.35)</f>
        <v>10.249999999999998</v>
      </c>
      <c r="AF81" s="8">
        <f>IF(H81 = "NULL", "NULL", J81*2)</f>
        <v>290.58749999999998</v>
      </c>
      <c r="AG81" s="15">
        <v>19000000053</v>
      </c>
      <c r="AH81" s="8">
        <f>IF(AB81 = "NULL", "NULL", AB81*2)</f>
        <v>6.1499999999999995</v>
      </c>
      <c r="AI81" s="8">
        <f>IF(AC81 = "NULL", "NULL", AC81*2)</f>
        <v>174.35249999999999</v>
      </c>
      <c r="AJ81" s="15">
        <v>21000000053</v>
      </c>
      <c r="AK81" s="13" t="s">
        <v>381</v>
      </c>
      <c r="AL81" s="11" t="str">
        <f>SUBSTITUTE(D81,CHAR(10)&amp;"• Packed in a facility and/or equipment that produces products containing peanuts, tree nuts, soybean, milk, dairy, eggs, fish, shellfish, wheat, sesame. •","")</f>
        <v>Butcher Blend Black Pepper Ingredients:
cracked black pepper</v>
      </c>
    </row>
    <row r="82" spans="1:38" ht="90" x14ac:dyDescent="0.3">
      <c r="A82" s="10" t="s">
        <v>382</v>
      </c>
      <c r="B82" s="10" t="s">
        <v>383</v>
      </c>
      <c r="C82" s="10" t="s">
        <v>384</v>
      </c>
      <c r="D82" s="11" t="s">
        <v>385</v>
      </c>
      <c r="E82" s="8">
        <f>IF(F82 = "NULL", "NULL", F82/28.35)</f>
        <v>1.1000000000000001</v>
      </c>
      <c r="F82" s="8">
        <v>31.185000000000006</v>
      </c>
      <c r="G82" s="8">
        <f>IF(H82 = "NULL", "NULL", H82/28.35)</f>
        <v>2.2000000000000002</v>
      </c>
      <c r="H82" s="8">
        <v>62.370000000000012</v>
      </c>
      <c r="I82" s="8">
        <f>IF(G82 = "NULL", "NULL", G82*1.25)</f>
        <v>2.75</v>
      </c>
      <c r="J82" s="8">
        <f>IF(G82 = "NULL", "NULL", H82*1.25)</f>
        <v>77.96250000000002</v>
      </c>
      <c r="K82" s="8">
        <f>IF(G82 = "NULL", "NULL", G82*2)</f>
        <v>4.4000000000000004</v>
      </c>
      <c r="L82" s="8">
        <f>IF(G82 = "NULL", "NULL", H82*2)</f>
        <v>124.74000000000002</v>
      </c>
      <c r="M82" s="11" t="str">
        <f>CONCATENATE(D82, CHAR(10), " - NET WT. ", TEXT(E82, "0.00"), " oz (", F82, " grams)")</f>
        <v>Butcher Blend Grill Seasoning Ingredients:
salt, sugar, corn flour, garlic, onion, spices, worcestershire, caramel color, soybean oil
• Packed in a facility and/or equipment that produces products containing peanuts, tree nuts, soybean, milk, dairy, eggs, fish, shellfish, wheat, sesame. •
 - NET WT. 1.10 oz (31.185 grams)</v>
      </c>
      <c r="N82" s="12">
        <v>10000000379</v>
      </c>
      <c r="O82" s="12">
        <v>30000000379</v>
      </c>
      <c r="P82" s="12">
        <v>50000000379</v>
      </c>
      <c r="Q82" s="12">
        <v>70000000379</v>
      </c>
      <c r="R82" s="12">
        <v>90000000379</v>
      </c>
      <c r="S82" s="12">
        <v>11000000379</v>
      </c>
      <c r="T82" s="12">
        <v>13000000379</v>
      </c>
      <c r="U82" s="10" t="s">
        <v>52</v>
      </c>
      <c r="V82" s="11" t="s">
        <v>268</v>
      </c>
      <c r="W82" s="8">
        <f>IF(G82 = "NULL", "NULL", G82/4)</f>
        <v>0.55000000000000004</v>
      </c>
      <c r="X82" s="8">
        <f>IF(W82 = "NULL", "NULL", W82*28.35)</f>
        <v>15.592500000000003</v>
      </c>
      <c r="Y82" s="8">
        <f>IF(G82 = "NULL", "NULL", G82*4)</f>
        <v>8.8000000000000007</v>
      </c>
      <c r="Z82" s="8">
        <f>IF(G82 = "NULL", "NULL", H82*4)</f>
        <v>249.48000000000005</v>
      </c>
      <c r="AA82" s="15">
        <v>15000000379</v>
      </c>
      <c r="AB82" s="8">
        <f>IF(OR(E82 = "NULL", G82 = "NULL"), "NULL", (E82+G82)/2)</f>
        <v>1.6500000000000001</v>
      </c>
      <c r="AC82" s="8">
        <f>IF(OR(F82 = "NULL", H82 = "NULL"), "NULL", (F82+H82)/2)</f>
        <v>46.777500000000011</v>
      </c>
      <c r="AD82" s="15">
        <v>17000000379</v>
      </c>
      <c r="AE82" s="8">
        <f>IF(H82 = "NULL", "NULL", AF82/28.35)</f>
        <v>5.5000000000000009</v>
      </c>
      <c r="AF82" s="8">
        <f>IF(H82 = "NULL", "NULL", J82*2)</f>
        <v>155.92500000000004</v>
      </c>
      <c r="AG82" s="15">
        <v>19000000379</v>
      </c>
      <c r="AH82" s="8">
        <f>IF(AB82 = "NULL", "NULL", AB82*2)</f>
        <v>3.3000000000000003</v>
      </c>
      <c r="AI82" s="8">
        <f>IF(AC82 = "NULL", "NULL", AC82*2)</f>
        <v>93.555000000000021</v>
      </c>
      <c r="AJ82" s="15">
        <v>21000000379</v>
      </c>
      <c r="AK82" s="13"/>
      <c r="AL82" s="11" t="str">
        <f>SUBSTITUTE(D82,CHAR(10)&amp;"• Packed in a facility and/or equipment that produces products containing peanuts, tree nuts, soybean, milk, dairy, eggs, fish, shellfish, wheat, sesame. •","")</f>
        <v>Butcher Blend Grill Seasoning Ingredients:
salt, sugar, corn flour, garlic, onion, spices, worcestershire, caramel color, soybean oil</v>
      </c>
    </row>
    <row r="83" spans="1:38" ht="75" x14ac:dyDescent="0.3">
      <c r="A83" s="38" t="s">
        <v>386</v>
      </c>
      <c r="B83" s="10" t="s">
        <v>387</v>
      </c>
      <c r="C83" s="10" t="s">
        <v>388</v>
      </c>
      <c r="D83" s="11" t="s">
        <v>389</v>
      </c>
      <c r="E83" s="8">
        <f>IF(F83 = "NULL", "NULL", F83/28.35)</f>
        <v>7</v>
      </c>
      <c r="F83" s="8">
        <v>198.45000000000002</v>
      </c>
      <c r="G83" s="8">
        <f>IF(H83 = "NULL", "NULL", H83/28.35)</f>
        <v>14</v>
      </c>
      <c r="H83" s="8">
        <v>396.90000000000003</v>
      </c>
      <c r="I83" s="8">
        <f>IF(G83 = "NULL", "NULL", G83*1.25)</f>
        <v>17.5</v>
      </c>
      <c r="J83" s="8">
        <f>IF(G83 = "NULL", "NULL", H83*1.25)</f>
        <v>496.12500000000006</v>
      </c>
      <c r="K83" s="8">
        <f>IF(G83 = "NULL", "NULL", G83*2)</f>
        <v>28</v>
      </c>
      <c r="L83" s="8">
        <f>IF(G83 = "NULL", "NULL", H83*2)</f>
        <v>793.80000000000007</v>
      </c>
      <c r="M83" s="11" t="str">
        <f>CONCATENATE(D83, CHAR(10), " - NET WT. ", TEXT(E83, "0.00"), " oz (", F83, " grams)")</f>
        <v>Butterfly Popcorn Kernels Ingredients:
blue butterfly popcorn kernels (NON GMO)
• Packed in a facility and/or equipment that produces products containing peanuts, tree nuts, soybean, milk, dairy, eggs, fish, shellfish, wheat, sesame. •
 - NET WT. 7.00 oz (198.45 grams)</v>
      </c>
      <c r="N83" s="12">
        <v>10000000042</v>
      </c>
      <c r="O83" s="12">
        <v>30000000042</v>
      </c>
      <c r="P83" s="12">
        <v>50000000042</v>
      </c>
      <c r="Q83" s="12">
        <v>70000000042</v>
      </c>
      <c r="R83" s="12">
        <v>90000000042</v>
      </c>
      <c r="S83" s="12">
        <v>11000000042</v>
      </c>
      <c r="T83" s="12">
        <v>13000000042</v>
      </c>
      <c r="U83" s="10"/>
      <c r="V83" s="11"/>
      <c r="W83" s="8">
        <f>IF(G83 = "NULL", "NULL", G83/4)</f>
        <v>3.5</v>
      </c>
      <c r="X83" s="8">
        <f>IF(W83 = "NULL", "NULL", W83*28.35)</f>
        <v>99.225000000000009</v>
      </c>
      <c r="Y83" s="8">
        <f>IF(G83 = "NULL", "NULL", G83*4)</f>
        <v>56</v>
      </c>
      <c r="Z83" s="8">
        <f>IF(G83 = "NULL", "NULL", H83*4)</f>
        <v>1587.6000000000001</v>
      </c>
      <c r="AA83" s="15">
        <v>15000000042</v>
      </c>
      <c r="AB83" s="8">
        <f>IF(OR(E83 = "NULL", G83 = "NULL"), "NULL", (E83+G83)/2)</f>
        <v>10.5</v>
      </c>
      <c r="AC83" s="8">
        <f>IF(OR(F83 = "NULL", H83 = "NULL"), "NULL", (F83+H83)/2)</f>
        <v>297.67500000000001</v>
      </c>
      <c r="AD83" s="15">
        <v>17000000042</v>
      </c>
      <c r="AE83" s="8">
        <f>IF(H83 = "NULL", "NULL", AF83/28.35)</f>
        <v>35</v>
      </c>
      <c r="AF83" s="8">
        <f>IF(H83 = "NULL", "NULL", J83*2)</f>
        <v>992.25000000000011</v>
      </c>
      <c r="AG83" s="15">
        <v>19000000042</v>
      </c>
      <c r="AH83" s="8">
        <f>IF(AB83 = "NULL", "NULL", AB83*2)</f>
        <v>21</v>
      </c>
      <c r="AI83" s="8">
        <f>IF(AC83 = "NULL", "NULL", AC83*2)</f>
        <v>595.35</v>
      </c>
      <c r="AJ83" s="15">
        <v>21000000042</v>
      </c>
      <c r="AK83" s="13" t="s">
        <v>390</v>
      </c>
      <c r="AL83" s="11" t="str">
        <f>SUBSTITUTE(D83,CHAR(10)&amp;"• Packed in a facility and/or equipment that produces products containing peanuts, tree nuts, soybean, milk, dairy, eggs, fish, shellfish, wheat, sesame. •","")</f>
        <v>Butterfly Popcorn Kernels Ingredients:
blue butterfly popcorn kernels (NON GMO)</v>
      </c>
    </row>
    <row r="84" spans="1:38" ht="105" x14ac:dyDescent="0.3">
      <c r="A84" s="10" t="s">
        <v>391</v>
      </c>
      <c r="B84" s="10" t="s">
        <v>392</v>
      </c>
      <c r="C84" s="10" t="s">
        <v>393</v>
      </c>
      <c r="D84" s="11" t="s">
        <v>394</v>
      </c>
      <c r="E84" s="8">
        <f>IF(F84 = "NULL", "NULL", F84/28.35)</f>
        <v>0.95238095238095233</v>
      </c>
      <c r="F84" s="8">
        <v>27</v>
      </c>
      <c r="G84" s="8">
        <f>IF(H84 = "NULL", "NULL", H84/28.35)</f>
        <v>2.257495590828924</v>
      </c>
      <c r="H84" s="8">
        <v>64</v>
      </c>
      <c r="I84" s="8">
        <f>IF(G84 = "NULL", "NULL", G84*1.25)</f>
        <v>2.821869488536155</v>
      </c>
      <c r="J84" s="8">
        <f>IF(G84 = "NULL", "NULL", H84*1.25)</f>
        <v>80</v>
      </c>
      <c r="K84" s="8">
        <f>IF(G84 = "NULL", "NULL", G84*2)</f>
        <v>4.5149911816578481</v>
      </c>
      <c r="L84" s="8">
        <f>IF(G84 = "NULL", "NULL", H84*2)</f>
        <v>128</v>
      </c>
      <c r="M84" s="11" t="str">
        <f>CONCATENATE(D84, CHAR(10), " - NET WT. ", TEXT(E84, "0.00"), " oz (", F84, " grams)")</f>
        <v>Buttery Garlic Steak Seasoning Ingredients:
butter (nonfat dry milk, natural flavor, buttermilk solids, milk solids) salt, pepper, garlic, onion
• ALLERGY ALERT: contains milk •
• Packed in a facility and/or equipment that produces products containing peanuts, tree nuts, soybean, milk, dairy, eggs, fish, shellfish, wheat, sesame. •
 - NET WT. 0.95 oz (27 grams)</v>
      </c>
      <c r="N84" s="12">
        <v>10000000421</v>
      </c>
      <c r="O84" s="12">
        <v>30000000421</v>
      </c>
      <c r="P84" s="12">
        <v>50000000421</v>
      </c>
      <c r="Q84" s="12">
        <v>70000000421</v>
      </c>
      <c r="R84" s="12">
        <v>90000000421</v>
      </c>
      <c r="S84" s="12">
        <v>11000000421</v>
      </c>
      <c r="T84" s="12">
        <v>13000000421</v>
      </c>
      <c r="U84" s="10" t="s">
        <v>52</v>
      </c>
      <c r="V84" s="11" t="s">
        <v>53</v>
      </c>
      <c r="W84" s="8">
        <f>IF(G84 = "NULL", "NULL", G84/4)</f>
        <v>0.56437389770723101</v>
      </c>
      <c r="X84" s="8">
        <f>IF(W84 = "NULL", "NULL", W84*28.35)</f>
        <v>16</v>
      </c>
      <c r="Y84" s="8">
        <f>IF(G84 = "NULL", "NULL", G84*4)</f>
        <v>9.0299823633156961</v>
      </c>
      <c r="Z84" s="8">
        <f>IF(G84 = "NULL", "NULL", H84*4)</f>
        <v>256</v>
      </c>
      <c r="AA84" s="15">
        <v>15000000421</v>
      </c>
      <c r="AB84" s="8">
        <f>IF(OR(E84 = "NULL", G84 = "NULL"), "NULL", (E84+G84)/2)</f>
        <v>1.6049382716049383</v>
      </c>
      <c r="AC84" s="8">
        <f>IF(OR(F84 = "NULL", H84 = "NULL"), "NULL", (F84+H84)/2)</f>
        <v>45.5</v>
      </c>
      <c r="AD84" s="15">
        <v>17000000421</v>
      </c>
      <c r="AE84" s="8">
        <f>IF(H84 = "NULL", "NULL", AF84/28.35)</f>
        <v>5.6437389770723101</v>
      </c>
      <c r="AF84" s="8">
        <f>IF(H84 = "NULL", "NULL", J84*2)</f>
        <v>160</v>
      </c>
      <c r="AG84" s="15">
        <v>19000000421</v>
      </c>
      <c r="AH84" s="8">
        <f>IF(AB84 = "NULL", "NULL", AB84*2)</f>
        <v>3.2098765432098766</v>
      </c>
      <c r="AI84" s="8">
        <f>IF(AC84 = "NULL", "NULL", AC84*2)</f>
        <v>91</v>
      </c>
      <c r="AJ84" s="15">
        <v>21000000421</v>
      </c>
      <c r="AK84" s="13" t="s">
        <v>395</v>
      </c>
      <c r="AL84" s="11" t="str">
        <f>SUBSTITUTE(D84,CHAR(10)&amp;"• Packed in a facility and/or equipment that produces products containing peanuts, tree nuts, soybean, milk, dairy, eggs, fish, shellfish, wheat, sesame. •","")</f>
        <v>Buttery Garlic Steak Seasoning Ingredients:
butter (nonfat dry milk, natural flavor, buttermilk solids, milk solids) salt, pepper, garlic, onion
• ALLERGY ALERT: contains milk •</v>
      </c>
    </row>
    <row r="85" spans="1:38" ht="90" x14ac:dyDescent="0.3">
      <c r="A85" s="40" t="s">
        <v>396</v>
      </c>
      <c r="B85" s="10" t="s">
        <v>397</v>
      </c>
      <c r="C85" s="10" t="s">
        <v>397</v>
      </c>
      <c r="D85" s="11" t="s">
        <v>398</v>
      </c>
      <c r="E85" s="8">
        <f>IF(F85 = "NULL", "NULL", F85/28.35)</f>
        <v>1.0934744268077601</v>
      </c>
      <c r="F85" s="8">
        <v>31</v>
      </c>
      <c r="G85" s="8">
        <f>IF(H85 = "NULL", "NULL", H85/28.35)</f>
        <v>2.1869488536155202</v>
      </c>
      <c r="H85" s="8">
        <v>62</v>
      </c>
      <c r="I85" s="8">
        <f>IF(G85 = "NULL", "NULL", G85*1.25)</f>
        <v>2.7336860670194003</v>
      </c>
      <c r="J85" s="8">
        <f>IF(G85 = "NULL", "NULL", H85*1.25)</f>
        <v>77.5</v>
      </c>
      <c r="K85" s="8">
        <f>IF(G85 = "NULL", "NULL", G85*2)</f>
        <v>4.3738977072310403</v>
      </c>
      <c r="L85" s="8">
        <f>IF(G85 = "NULL", "NULL", H85*2)</f>
        <v>124</v>
      </c>
      <c r="M85" s="11" t="str">
        <f>CONCATENATE(D85, CHAR(10), " - NET WT. ", TEXT(E85, "0.00"), " oz (", F85, " grams)")</f>
        <v>Cajun Creole Ingredients:
paprika, garlic, onion, spices, &lt;1% calcium stearate (anti caking)
• Packed in a facility and/or equipment that produces products containing peanuts, tree nuts, soybean, milk, dairy, eggs, fish, shellfish, wheat, sesame. •
 - NET WT. 1.09 oz (31 grams)</v>
      </c>
      <c r="N85" s="12">
        <v>10000000508</v>
      </c>
      <c r="O85" s="12">
        <v>30000000508</v>
      </c>
      <c r="P85" s="12">
        <v>50000000508</v>
      </c>
      <c r="Q85" s="12">
        <v>70000000508</v>
      </c>
      <c r="R85" s="12">
        <v>90000000508</v>
      </c>
      <c r="S85" s="12">
        <v>11000000508</v>
      </c>
      <c r="T85" s="12">
        <v>13000000508</v>
      </c>
      <c r="U85" s="11" t="s">
        <v>52</v>
      </c>
      <c r="V85" s="11"/>
      <c r="W85" s="8">
        <f>IF(G85 = "NULL", "NULL", G85/4)</f>
        <v>0.54673721340388004</v>
      </c>
      <c r="X85" s="8">
        <f>IF(W85 = "NULL", "NULL", W85*28.35)</f>
        <v>15.5</v>
      </c>
      <c r="Y85" s="8">
        <f>IF(G85 = "NULL", "NULL", G85*4)</f>
        <v>8.7477954144620806</v>
      </c>
      <c r="Z85" s="8">
        <f>IF(G85 = "NULL", "NULL", H85*4)</f>
        <v>248</v>
      </c>
      <c r="AA85" s="15">
        <v>15000000508</v>
      </c>
      <c r="AB85" s="8">
        <f>IF(OR(E85 = "NULL", G85 = "NULL"), "NULL", (E85+G85)/2)</f>
        <v>1.64021164021164</v>
      </c>
      <c r="AC85" s="8">
        <f>IF(OR(F85 = "NULL", H85 = "NULL"), "NULL", (F85+H85)/2)</f>
        <v>46.5</v>
      </c>
      <c r="AD85" s="15">
        <v>17000000508</v>
      </c>
      <c r="AE85" s="8">
        <f>IF(H85 = "NULL", "NULL", AF85/28.35)</f>
        <v>5.4673721340388006</v>
      </c>
      <c r="AF85" s="8">
        <f>IF(H85 = "NULL", "NULL", J85*2)</f>
        <v>155</v>
      </c>
      <c r="AG85" s="15">
        <v>19000000508</v>
      </c>
      <c r="AH85" s="8">
        <f>IF(AB85 = "NULL", "NULL", AB85*2)</f>
        <v>3.28042328042328</v>
      </c>
      <c r="AI85" s="8">
        <f>IF(AC85 = "NULL", "NULL", AC85*2)</f>
        <v>93</v>
      </c>
      <c r="AJ85" s="15">
        <v>21000000508</v>
      </c>
      <c r="AK85" s="13" t="s">
        <v>399</v>
      </c>
      <c r="AL85" s="11" t="str">
        <f>SUBSTITUTE(D85,CHAR(10)&amp;"• Packed in a facility and/or equipment that produces products containing peanuts, tree nuts, soybean, milk, dairy, eggs, fish, shellfish, wheat, sesame. •","")</f>
        <v>Cajun Creole Ingredients:
paprika, garlic, onion, spices, &lt;1% calcium stearate (anti caking)</v>
      </c>
    </row>
    <row r="86" spans="1:38" ht="120" x14ac:dyDescent="0.3">
      <c r="A86" s="10" t="s">
        <v>400</v>
      </c>
      <c r="B86" s="10" t="s">
        <v>401</v>
      </c>
      <c r="C86" s="10" t="s">
        <v>402</v>
      </c>
      <c r="D86" s="11" t="s">
        <v>403</v>
      </c>
      <c r="E86" s="8">
        <f>IF(F86 = "NULL", "NULL", F86/28.35)</f>
        <v>1.2</v>
      </c>
      <c r="F86" s="8">
        <v>34.020000000000003</v>
      </c>
      <c r="G86" s="8">
        <f>IF(H86 = "NULL", "NULL", H86/28.35)</f>
        <v>2.4</v>
      </c>
      <c r="H86" s="8">
        <v>68.040000000000006</v>
      </c>
      <c r="I86" s="8">
        <f>IF(G86 = "NULL", "NULL", G86*1.25)</f>
        <v>3</v>
      </c>
      <c r="J86" s="8">
        <f>IF(G86 = "NULL", "NULL", H86*1.25)</f>
        <v>85.050000000000011</v>
      </c>
      <c r="K86" s="8">
        <f>IF(G86 = "NULL", "NULL", G86*2)</f>
        <v>4.8</v>
      </c>
      <c r="L86" s="8">
        <f>IF(G86 = "NULL", "NULL", H86*2)</f>
        <v>136.08000000000001</v>
      </c>
      <c r="M86" s="11" t="str">
        <f>CONCATENATE(D86, CHAR(10), " - NET WT. ", TEXT(E86, "0.00"), " oz (", F86, " grams)")</f>
        <v>Cajun Popcorn Seasoning Ingredients:
corn flour, spices, onion powder, tomato powder, salt, msg, yeast extract, paprika extratives, garlic powder, hydrolyized soy protein, caramel color, &lt;2% silicon dioxide to prevent caking
• Packed in a facility and/or equipment that produces products containing peanuts, tree nuts, soybean, milk, dairy, eggs, fish, shellfish, wheat, sesame. •
 - NET WT. 1.20 oz (34.02 grams)</v>
      </c>
      <c r="N86" s="12">
        <v>10000000054</v>
      </c>
      <c r="O86" s="12">
        <v>30000000054</v>
      </c>
      <c r="P86" s="12">
        <v>50000000054</v>
      </c>
      <c r="Q86" s="12">
        <v>70000000054</v>
      </c>
      <c r="R86" s="12">
        <v>90000000054</v>
      </c>
      <c r="S86" s="12">
        <v>11000000054</v>
      </c>
      <c r="T86" s="12">
        <v>13000000054</v>
      </c>
      <c r="U86" s="10"/>
      <c r="V86" s="11"/>
      <c r="W86" s="8">
        <f>IF(G86 = "NULL", "NULL", G86/4)</f>
        <v>0.6</v>
      </c>
      <c r="X86" s="8">
        <f>IF(W86 = "NULL", "NULL", W86*28.35)</f>
        <v>17.010000000000002</v>
      </c>
      <c r="Y86" s="8">
        <f>IF(G86 = "NULL", "NULL", G86*4)</f>
        <v>9.6</v>
      </c>
      <c r="Z86" s="8">
        <f>IF(G86 = "NULL", "NULL", H86*4)</f>
        <v>272.16000000000003</v>
      </c>
      <c r="AA86" s="15">
        <v>15000000054</v>
      </c>
      <c r="AB86" s="8">
        <f>IF(OR(E86 = "NULL", G86 = "NULL"), "NULL", (E86+G86)/2)</f>
        <v>1.7999999999999998</v>
      </c>
      <c r="AC86" s="8">
        <f>IF(OR(F86 = "NULL", H86 = "NULL"), "NULL", (F86+H86)/2)</f>
        <v>51.03</v>
      </c>
      <c r="AD86" s="15">
        <v>17000000054</v>
      </c>
      <c r="AE86" s="8">
        <f>IF(H86 = "NULL", "NULL", AF86/28.35)</f>
        <v>6.0000000000000009</v>
      </c>
      <c r="AF86" s="8">
        <f>IF(H86 = "NULL", "NULL", J86*2)</f>
        <v>170.10000000000002</v>
      </c>
      <c r="AG86" s="15">
        <v>19000000054</v>
      </c>
      <c r="AH86" s="8">
        <f>IF(AB86 = "NULL", "NULL", AB86*2)</f>
        <v>3.5999999999999996</v>
      </c>
      <c r="AI86" s="8">
        <f>IF(AC86 = "NULL", "NULL", AC86*2)</f>
        <v>102.06</v>
      </c>
      <c r="AJ86" s="15">
        <v>21000000054</v>
      </c>
      <c r="AK86" s="13"/>
      <c r="AL86" s="11" t="str">
        <f>SUBSTITUTE(D86,CHAR(10)&amp;"• Packed in a facility and/or equipment that produces products containing peanuts, tree nuts, soybean, milk, dairy, eggs, fish, shellfish, wheat, sesame. •","")</f>
        <v>Cajun Popcorn Seasoning Ingredients:
corn flour, spices, onion powder, tomato powder, salt, msg, yeast extract, paprika extratives, garlic powder, hydrolyized soy protein, caramel color, &lt;2% silicon dioxide to prevent caking</v>
      </c>
    </row>
    <row r="87" spans="1:38" ht="90" x14ac:dyDescent="0.3">
      <c r="A87" s="10" t="s">
        <v>404</v>
      </c>
      <c r="B87" s="10" t="s">
        <v>405</v>
      </c>
      <c r="C87" s="10" t="s">
        <v>406</v>
      </c>
      <c r="D87" s="11" t="s">
        <v>407</v>
      </c>
      <c r="E87" s="8">
        <f>IF(F87 = "NULL", "NULL", F87/28.35)</f>
        <v>2</v>
      </c>
      <c r="F87" s="8">
        <v>56.7</v>
      </c>
      <c r="G87" s="8">
        <f>IF(H87 = "NULL", "NULL", H87/28.35)</f>
        <v>4</v>
      </c>
      <c r="H87" s="8">
        <v>113.4</v>
      </c>
      <c r="I87" s="8">
        <f>IF(G87 = "NULL", "NULL", G87*1.25)</f>
        <v>5</v>
      </c>
      <c r="J87" s="8">
        <f>IF(G87 = "NULL", "NULL", H87*1.25)</f>
        <v>141.75</v>
      </c>
      <c r="K87" s="8">
        <f>IF(G87 = "NULL", "NULL", G87*2)</f>
        <v>8</v>
      </c>
      <c r="L87" s="8">
        <f>IF(G87 = "NULL", "NULL", H87*2)</f>
        <v>226.8</v>
      </c>
      <c r="M87" s="11" t="str">
        <f>CONCATENATE(D87, CHAR(10), " - NET WT. ", TEXT(E87, "0.00"), " oz (", F87, " grams)")</f>
        <v>Canadian Chicken Seasoning Ingredients:
salt, spices, dehydrated garlic, dehydrated onion, parsley, mustard seed, paprika, black pepper
• Packed in a facility and/or equipment that produces products containing peanuts, tree nuts, soybean, milk, dairy, eggs, fish, shellfish, wheat, sesame. •
 - NET WT. 2.00 oz (56.7 grams)</v>
      </c>
      <c r="N87" s="12">
        <v>10000000055</v>
      </c>
      <c r="O87" s="12">
        <v>30000000055</v>
      </c>
      <c r="P87" s="12">
        <v>50000000055</v>
      </c>
      <c r="Q87" s="12">
        <v>70000000055</v>
      </c>
      <c r="R87" s="12">
        <v>90000000055</v>
      </c>
      <c r="S87" s="12">
        <v>11000000055</v>
      </c>
      <c r="T87" s="12">
        <v>13000000055</v>
      </c>
      <c r="U87" s="10"/>
      <c r="V87" s="11"/>
      <c r="W87" s="8">
        <f>IF(G87 = "NULL", "NULL", G87/4)</f>
        <v>1</v>
      </c>
      <c r="X87" s="8">
        <f>IF(W87 = "NULL", "NULL", W87*28.35)</f>
        <v>28.35</v>
      </c>
      <c r="Y87" s="8">
        <f>IF(G87 = "NULL", "NULL", G87*4)</f>
        <v>16</v>
      </c>
      <c r="Z87" s="8">
        <f>IF(G87 = "NULL", "NULL", H87*4)</f>
        <v>453.6</v>
      </c>
      <c r="AA87" s="15">
        <v>15000000055</v>
      </c>
      <c r="AB87" s="8">
        <f>IF(OR(E87 = "NULL", G87 = "NULL"), "NULL", (E87+G87)/2)</f>
        <v>3</v>
      </c>
      <c r="AC87" s="8">
        <f>IF(OR(F87 = "NULL", H87 = "NULL"), "NULL", (F87+H87)/2)</f>
        <v>85.050000000000011</v>
      </c>
      <c r="AD87" s="15">
        <v>17000000055</v>
      </c>
      <c r="AE87" s="8">
        <f>IF(H87 = "NULL", "NULL", AF87/28.35)</f>
        <v>10</v>
      </c>
      <c r="AF87" s="8">
        <f>IF(H87 = "NULL", "NULL", J87*2)</f>
        <v>283.5</v>
      </c>
      <c r="AG87" s="15">
        <v>19000000055</v>
      </c>
      <c r="AH87" s="8">
        <f>IF(AB87 = "NULL", "NULL", AB87*2)</f>
        <v>6</v>
      </c>
      <c r="AI87" s="8">
        <f>IF(AC87 = "NULL", "NULL", AC87*2)</f>
        <v>170.10000000000002</v>
      </c>
      <c r="AJ87" s="15">
        <v>21000000055</v>
      </c>
      <c r="AK87" s="13"/>
      <c r="AL87" s="11" t="str">
        <f>SUBSTITUTE(D87,CHAR(10)&amp;"• Packed in a facility and/or equipment that produces products containing peanuts, tree nuts, soybean, milk, dairy, eggs, fish, shellfish, wheat, sesame. •","")</f>
        <v>Canadian Chicken Seasoning Ingredients:
salt, spices, dehydrated garlic, dehydrated onion, parsley, mustard seed, paprika, black pepper</v>
      </c>
    </row>
    <row r="88" spans="1:38" ht="105" x14ac:dyDescent="0.3">
      <c r="A88" s="10" t="s">
        <v>408</v>
      </c>
      <c r="B88" s="10" t="s">
        <v>409</v>
      </c>
      <c r="C88" s="10" t="s">
        <v>410</v>
      </c>
      <c r="D88" s="11" t="s">
        <v>411</v>
      </c>
      <c r="E88" s="8">
        <f>IF(F88 = "NULL", "NULL", F88/28.35)</f>
        <v>1.1000000000000001</v>
      </c>
      <c r="F88" s="8">
        <v>31.185000000000006</v>
      </c>
      <c r="G88" s="8">
        <f>IF(H88 = "NULL", "NULL", H88/28.35)</f>
        <v>2.2000000000000002</v>
      </c>
      <c r="H88" s="8">
        <v>62.370000000000012</v>
      </c>
      <c r="I88" s="8">
        <f>IF(G88 = "NULL", "NULL", G88*1.25)</f>
        <v>2.75</v>
      </c>
      <c r="J88" s="8">
        <f>IF(G88 = "NULL", "NULL", H88*1.25)</f>
        <v>77.96250000000002</v>
      </c>
      <c r="K88" s="8">
        <f>IF(G88 = "NULL", "NULL", G88*2)</f>
        <v>4.4000000000000004</v>
      </c>
      <c r="L88" s="8">
        <f>IF(G88 = "NULL", "NULL", H88*2)</f>
        <v>124.74000000000002</v>
      </c>
      <c r="M88" s="11" t="str">
        <f>CONCATENATE(D88, CHAR(10), " - NET WT. ", TEXT(E88, "0.00"), " oz (", F88, " grams)")</f>
        <v>Canadian Steak Seasoning Ingredients:
salt, spice (including black pepper, dill seed, coriander and red pepper), dehydrated garlic, soybean oil and extractives of paprika, dill, garlic and black pepper
• Packed in a facility and/or equipment that produces products containing peanuts, tree nuts, soybean, milk, dairy, eggs, fish, shellfish, wheat, sesame. •
 - NET WT. 1.10 oz (31.185 grams)</v>
      </c>
      <c r="N88" s="12">
        <v>10000000056</v>
      </c>
      <c r="O88" s="12">
        <v>30000000056</v>
      </c>
      <c r="P88" s="12">
        <v>50000000056</v>
      </c>
      <c r="Q88" s="12">
        <v>70000000056</v>
      </c>
      <c r="R88" s="12">
        <v>90000000056</v>
      </c>
      <c r="S88" s="12">
        <v>11000000056</v>
      </c>
      <c r="T88" s="12">
        <v>13000000056</v>
      </c>
      <c r="U88" s="10" t="s">
        <v>52</v>
      </c>
      <c r="V88" s="11" t="s">
        <v>268</v>
      </c>
      <c r="W88" s="8">
        <f>IF(G88 = "NULL", "NULL", G88/4)</f>
        <v>0.55000000000000004</v>
      </c>
      <c r="X88" s="8">
        <f>IF(W88 = "NULL", "NULL", W88*28.35)</f>
        <v>15.592500000000003</v>
      </c>
      <c r="Y88" s="8">
        <f>IF(G88 = "NULL", "NULL", G88*4)</f>
        <v>8.8000000000000007</v>
      </c>
      <c r="Z88" s="8">
        <f>IF(G88 = "NULL", "NULL", H88*4)</f>
        <v>249.48000000000005</v>
      </c>
      <c r="AA88" s="15">
        <v>15000000056</v>
      </c>
      <c r="AB88" s="8">
        <f>IF(OR(E88 = "NULL", G88 = "NULL"), "NULL", (E88+G88)/2)</f>
        <v>1.6500000000000001</v>
      </c>
      <c r="AC88" s="8">
        <f>IF(OR(F88 = "NULL", H88 = "NULL"), "NULL", (F88+H88)/2)</f>
        <v>46.777500000000011</v>
      </c>
      <c r="AD88" s="15">
        <v>17000000056</v>
      </c>
      <c r="AE88" s="8">
        <f>IF(H88 = "NULL", "NULL", AF88/28.35)</f>
        <v>5.5000000000000009</v>
      </c>
      <c r="AF88" s="8">
        <f>IF(H88 = "NULL", "NULL", J88*2)</f>
        <v>155.92500000000004</v>
      </c>
      <c r="AG88" s="15">
        <v>19000000056</v>
      </c>
      <c r="AH88" s="8">
        <f>IF(AB88 = "NULL", "NULL", AB88*2)</f>
        <v>3.3000000000000003</v>
      </c>
      <c r="AI88" s="8">
        <f>IF(AC88 = "NULL", "NULL", AC88*2)</f>
        <v>93.555000000000021</v>
      </c>
      <c r="AJ88" s="15">
        <v>21000000056</v>
      </c>
      <c r="AK88" s="13"/>
      <c r="AL88" s="11" t="str">
        <f>SUBSTITUTE(D88,CHAR(10)&amp;"• Packed in a facility and/or equipment that produces products containing peanuts, tree nuts, soybean, milk, dairy, eggs, fish, shellfish, wheat, sesame. •","")</f>
        <v>Canadian Steak Seasoning Ingredients:
salt, spice (including black pepper, dill seed, coriander and red pepper), dehydrated garlic, soybean oil and extractives of paprika, dill, garlic and black pepper</v>
      </c>
    </row>
    <row r="89" spans="1:38" ht="105" x14ac:dyDescent="0.3">
      <c r="A89" s="10" t="s">
        <v>412</v>
      </c>
      <c r="B89" s="10" t="s">
        <v>413</v>
      </c>
      <c r="C89" s="10" t="s">
        <v>414</v>
      </c>
      <c r="D89" s="11" t="s">
        <v>415</v>
      </c>
      <c r="E89" s="8">
        <f>IF(F89 = "NULL", "NULL", F89/28.35)</f>
        <v>2</v>
      </c>
      <c r="F89" s="8">
        <v>56.7</v>
      </c>
      <c r="G89" s="8">
        <f>IF(H89 = "NULL", "NULL", H89/28.35)</f>
        <v>4</v>
      </c>
      <c r="H89" s="8">
        <v>113.4</v>
      </c>
      <c r="I89" s="8">
        <f>IF(G89 = "NULL", "NULL", G89*1.25)</f>
        <v>5</v>
      </c>
      <c r="J89" s="8">
        <f>IF(G89 = "NULL", "NULL", H89*1.25)</f>
        <v>141.75</v>
      </c>
      <c r="K89" s="8">
        <f>IF(G89 = "NULL", "NULL", G89*2)</f>
        <v>8</v>
      </c>
      <c r="L89" s="8">
        <f>IF(G89 = "NULL", "NULL", H89*2)</f>
        <v>226.8</v>
      </c>
      <c r="M89" s="11" t="str">
        <f>CONCATENATE(D89, CHAR(10), " - NET WT. ", TEXT(E89, "0.00"), " oz (", F89, " grams)")</f>
        <v>Cape Cod Seafood Ingredients:
celery salt (approx. 47%), mustard, red pepper, black pepper, bay leaves, cloves, allspice, ginger, mace, cardamom, cinnamon, paprika
• Packed in a facility and/or equipment that produces products containing peanuts, tree nuts, soybean, milk, dairy, eggs, fish, shellfish, wheat, sesame. •
 - NET WT. 2.00 oz (56.7 grams)</v>
      </c>
      <c r="N89" s="12">
        <v>10000000057</v>
      </c>
      <c r="O89" s="12">
        <v>30000000057</v>
      </c>
      <c r="P89" s="12">
        <v>50000000057</v>
      </c>
      <c r="Q89" s="12">
        <v>70000000057</v>
      </c>
      <c r="R89" s="12">
        <v>90000000057</v>
      </c>
      <c r="S89" s="12">
        <v>11000000057</v>
      </c>
      <c r="T89" s="12">
        <v>13000000057</v>
      </c>
      <c r="U89" s="10"/>
      <c r="V89" s="11"/>
      <c r="W89" s="8">
        <f>IF(G89 = "NULL", "NULL", G89/4)</f>
        <v>1</v>
      </c>
      <c r="X89" s="8">
        <f>IF(W89 = "NULL", "NULL", W89*28.35)</f>
        <v>28.35</v>
      </c>
      <c r="Y89" s="8">
        <f>IF(G89 = "NULL", "NULL", G89*4)</f>
        <v>16</v>
      </c>
      <c r="Z89" s="8">
        <f>IF(G89 = "NULL", "NULL", H89*4)</f>
        <v>453.6</v>
      </c>
      <c r="AA89" s="15">
        <v>15000000057</v>
      </c>
      <c r="AB89" s="8">
        <f>IF(OR(E89 = "NULL", G89 = "NULL"), "NULL", (E89+G89)/2)</f>
        <v>3</v>
      </c>
      <c r="AC89" s="8">
        <f>IF(OR(F89 = "NULL", H89 = "NULL"), "NULL", (F89+H89)/2)</f>
        <v>85.050000000000011</v>
      </c>
      <c r="AD89" s="15">
        <v>17000000057</v>
      </c>
      <c r="AE89" s="8">
        <f>IF(H89 = "NULL", "NULL", AF89/28.35)</f>
        <v>10</v>
      </c>
      <c r="AF89" s="8">
        <f>IF(H89 = "NULL", "NULL", J89*2)</f>
        <v>283.5</v>
      </c>
      <c r="AG89" s="15">
        <v>19000000057</v>
      </c>
      <c r="AH89" s="8">
        <f>IF(AB89 = "NULL", "NULL", AB89*2)</f>
        <v>6</v>
      </c>
      <c r="AI89" s="8">
        <f>IF(AC89 = "NULL", "NULL", AC89*2)</f>
        <v>170.10000000000002</v>
      </c>
      <c r="AJ89" s="15">
        <v>21000000057</v>
      </c>
      <c r="AK89" s="13"/>
      <c r="AL89" s="11" t="str">
        <f>SUBSTITUTE(D89,CHAR(10)&amp;"• Packed in a facility and/or equipment that produces products containing peanuts, tree nuts, soybean, milk, dairy, eggs, fish, shellfish, wheat, sesame. •","")</f>
        <v>Cape Cod Seafood Ingredients:
celery salt (approx. 47%), mustard, red pepper, black pepper, bay leaves, cloves, allspice, ginger, mace, cardamom, cinnamon, paprika</v>
      </c>
    </row>
    <row r="90" spans="1:38" ht="90" x14ac:dyDescent="0.3">
      <c r="A90" s="10" t="s">
        <v>416</v>
      </c>
      <c r="B90" s="10" t="s">
        <v>417</v>
      </c>
      <c r="C90" s="10" t="s">
        <v>417</v>
      </c>
      <c r="D90" s="11" t="s">
        <v>418</v>
      </c>
      <c r="E90" s="8">
        <f>IF(F90 = "NULL", "NULL", F90/28.35)</f>
        <v>1.693121693121693</v>
      </c>
      <c r="F90" s="8">
        <v>48</v>
      </c>
      <c r="G90" s="8">
        <f>IF(H90 = "NULL", "NULL", H90/28.35)</f>
        <v>3.4567901234567899</v>
      </c>
      <c r="H90" s="8">
        <v>98</v>
      </c>
      <c r="I90" s="8">
        <f>IF(G90 = "NULL", "NULL", G90*1.25)</f>
        <v>4.3209876543209873</v>
      </c>
      <c r="J90" s="8">
        <f>IF(G90 = "NULL", "NULL", H90*1.25)</f>
        <v>122.5</v>
      </c>
      <c r="K90" s="8">
        <f>IF(G90 = "NULL", "NULL", G90*2)</f>
        <v>6.9135802469135799</v>
      </c>
      <c r="L90" s="8">
        <f>IF(G90 = "NULL", "NULL", H90*2)</f>
        <v>196</v>
      </c>
      <c r="M90" s="11" t="str">
        <f>CONCATENATE(D90, CHAR(10), " - NET WT. ", TEXT(E90, "0.00"), " oz (", F90, " grams)")</f>
        <v>Cappuccino Sugar Ingredients:
pure cane sugar, natural flavor, yellow #5, titanium dioxide, red #40, blue #1
• Packed in a facility and/or equipment that produces products containing peanuts, tree nuts, soybean, milk, dairy, eggs, fish, shellfish, wheat, sesame. •
 - NET WT. 1.69 oz (48 grams)</v>
      </c>
      <c r="N90" s="12">
        <v>10000000506</v>
      </c>
      <c r="O90" s="12">
        <v>30000000506</v>
      </c>
      <c r="P90" s="12">
        <v>50000000506</v>
      </c>
      <c r="Q90" s="12">
        <v>70000000506</v>
      </c>
      <c r="R90" s="12">
        <v>90000000506</v>
      </c>
      <c r="S90" s="12">
        <v>11000000506</v>
      </c>
      <c r="T90" s="12">
        <v>13000000506</v>
      </c>
      <c r="U90" s="10" t="s">
        <v>52</v>
      </c>
      <c r="V90" s="11" t="s">
        <v>419</v>
      </c>
      <c r="W90" s="8">
        <f>IF(G90 = "NULL", "NULL", G90/4)</f>
        <v>0.86419753086419748</v>
      </c>
      <c r="X90" s="8">
        <f>IF(W90 = "NULL", "NULL", W90*28.35)</f>
        <v>24.5</v>
      </c>
      <c r="Y90" s="8">
        <f>IF(G90 = "NULL", "NULL", G90*4)</f>
        <v>13.82716049382716</v>
      </c>
      <c r="Z90" s="8">
        <f>IF(G90 = "NULL", "NULL", H90*4)</f>
        <v>392</v>
      </c>
      <c r="AA90" s="15">
        <v>15000000506</v>
      </c>
      <c r="AB90" s="8">
        <f>IF(OR(E90 = "NULL", G90 = "NULL"), "NULL", (E90+G90)/2)</f>
        <v>2.5749559082892413</v>
      </c>
      <c r="AC90" s="8">
        <f>IF(OR(F90 = "NULL", H90 = "NULL"), "NULL", (F90+H90)/2)</f>
        <v>73</v>
      </c>
      <c r="AD90" s="15">
        <v>17000000506</v>
      </c>
      <c r="AE90" s="8">
        <f>IF(H90 = "NULL", "NULL", AF90/28.35)</f>
        <v>8.6419753086419746</v>
      </c>
      <c r="AF90" s="8">
        <f>IF(H90 = "NULL", "NULL", J90*2)</f>
        <v>245</v>
      </c>
      <c r="AG90" s="15">
        <v>19000000506</v>
      </c>
      <c r="AH90" s="8">
        <f>IF(AB90 = "NULL", "NULL", AB90*2)</f>
        <v>5.1499118165784825</v>
      </c>
      <c r="AI90" s="8">
        <f>IF(AC90 = "NULL", "NULL", AC90*2)</f>
        <v>146</v>
      </c>
      <c r="AJ90" s="15">
        <v>21000000506</v>
      </c>
      <c r="AK90" s="13"/>
      <c r="AL90" s="11" t="str">
        <f>SUBSTITUTE(D90,CHAR(10)&amp;"• Packed in a facility and/or equipment that produces products containing peanuts, tree nuts, soybean, milk, dairy, eggs, fish, shellfish, wheat, sesame. •","")</f>
        <v>Cappuccino Sugar Ingredients:
pure cane sugar, natural flavor, yellow #5, titanium dioxide, red #40, blue #1</v>
      </c>
    </row>
    <row r="91" spans="1:38" ht="105" x14ac:dyDescent="0.3">
      <c r="A91" s="10" t="s">
        <v>420</v>
      </c>
      <c r="B91" s="10" t="s">
        <v>421</v>
      </c>
      <c r="C91" s="10" t="s">
        <v>422</v>
      </c>
      <c r="D91" s="11" t="s">
        <v>423</v>
      </c>
      <c r="E91" s="8">
        <f>IF(F91 = "NULL", "NULL", F91/28.35)</f>
        <v>2.2000000000000002</v>
      </c>
      <c r="F91" s="8">
        <v>62.370000000000012</v>
      </c>
      <c r="G91" s="8">
        <f>IF(H91 = "NULL", "NULL", H91/28.35)</f>
        <v>4.4000000000000004</v>
      </c>
      <c r="H91" s="8">
        <v>124.74000000000002</v>
      </c>
      <c r="I91" s="8">
        <f>IF(G91 = "NULL", "NULL", G91*1.25)</f>
        <v>5.5</v>
      </c>
      <c r="J91" s="8">
        <f>IF(G91 = "NULL", "NULL", H91*1.25)</f>
        <v>155.92500000000004</v>
      </c>
      <c r="K91" s="8">
        <f>IF(G91 = "NULL", "NULL", G91*2)</f>
        <v>8.8000000000000007</v>
      </c>
      <c r="L91" s="8">
        <f>IF(G91 = "NULL", "NULL", H91*2)</f>
        <v>249.48000000000005</v>
      </c>
      <c r="M91" s="11" t="str">
        <f>CONCATENATE(D91, CHAR(10), " - NET WT. ", TEXT(E91, "0.00"), " oz (", F91, " grams)")</f>
        <v>Caramel Apple Popcorn Seasoning Ingredients:
sugar, brown sugar, dark molasses, granules (cane sugar, molasses, caramel color)  natural &amp; artificial flavors, salt, soy lecithin, fd&amp;c red #40, blue #1, yellow #5
• Packed in a facility and/or equipment that produces products containing peanuts, tree nuts, soybean, milk, dairy, eggs, fish, shellfish, wheat, sesame. •
 - NET WT. 2.20 oz (62.37 grams)</v>
      </c>
      <c r="N91" s="12">
        <v>10000000058</v>
      </c>
      <c r="O91" s="12">
        <v>30000000058</v>
      </c>
      <c r="P91" s="12">
        <v>50000000058</v>
      </c>
      <c r="Q91" s="12">
        <v>70000000058</v>
      </c>
      <c r="R91" s="12">
        <v>90000000058</v>
      </c>
      <c r="S91" s="12">
        <v>11000000058</v>
      </c>
      <c r="T91" s="12">
        <v>13000000058</v>
      </c>
      <c r="U91" s="10"/>
      <c r="V91" s="11"/>
      <c r="W91" s="8">
        <f>IF(G91 = "NULL", "NULL", G91/4)</f>
        <v>1.1000000000000001</v>
      </c>
      <c r="X91" s="8">
        <f>IF(W91 = "NULL", "NULL", W91*28.35)</f>
        <v>31.185000000000006</v>
      </c>
      <c r="Y91" s="8">
        <f>IF(G91 = "NULL", "NULL", G91*4)</f>
        <v>17.600000000000001</v>
      </c>
      <c r="Z91" s="8">
        <f>IF(G91 = "NULL", "NULL", H91*4)</f>
        <v>498.96000000000009</v>
      </c>
      <c r="AA91" s="15">
        <v>15000000058</v>
      </c>
      <c r="AB91" s="8">
        <f>IF(OR(E91 = "NULL", G91 = "NULL"), "NULL", (E91+G91)/2)</f>
        <v>3.3000000000000003</v>
      </c>
      <c r="AC91" s="8">
        <f>IF(OR(F91 = "NULL", H91 = "NULL"), "NULL", (F91+H91)/2)</f>
        <v>93.555000000000021</v>
      </c>
      <c r="AD91" s="15">
        <v>17000000058</v>
      </c>
      <c r="AE91" s="8">
        <f>IF(H91 = "NULL", "NULL", AF91/28.35)</f>
        <v>11.000000000000002</v>
      </c>
      <c r="AF91" s="8">
        <f>IF(H91 = "NULL", "NULL", J91*2)</f>
        <v>311.85000000000008</v>
      </c>
      <c r="AG91" s="15">
        <v>19000000058</v>
      </c>
      <c r="AH91" s="8">
        <f>IF(AB91 = "NULL", "NULL", AB91*2)</f>
        <v>6.6000000000000005</v>
      </c>
      <c r="AI91" s="8">
        <f>IF(AC91 = "NULL", "NULL", AC91*2)</f>
        <v>187.11000000000004</v>
      </c>
      <c r="AJ91" s="15">
        <v>21000000058</v>
      </c>
      <c r="AK91" s="13"/>
      <c r="AL91" s="11" t="str">
        <f>SUBSTITUTE(D91,CHAR(10)&amp;"• Packed in a facility and/or equipment that produces products containing peanuts, tree nuts, soybean, milk, dairy, eggs, fish, shellfish, wheat, sesame. •","")</f>
        <v>Caramel Apple Popcorn Seasoning Ingredients:
sugar, brown sugar, dark molasses, granules (cane sugar, molasses, caramel color)  natural &amp; artificial flavors, salt, soy lecithin, fd&amp;c red #40, blue #1, yellow #5</v>
      </c>
    </row>
    <row r="92" spans="1:38" ht="210" x14ac:dyDescent="0.3">
      <c r="A92" s="10" t="s">
        <v>424</v>
      </c>
      <c r="B92" s="10" t="s">
        <v>425</v>
      </c>
      <c r="C92" s="10" t="s">
        <v>426</v>
      </c>
      <c r="D92" s="11" t="s">
        <v>427</v>
      </c>
      <c r="E92" s="8">
        <f>IF(F92 = "NULL", "NULL", F92/28.35)</f>
        <v>1.69</v>
      </c>
      <c r="F92" s="8">
        <v>47.911500000000004</v>
      </c>
      <c r="G92" s="8">
        <f>IF(H92 = "NULL", "NULL", H92/28.35)</f>
        <v>3.38</v>
      </c>
      <c r="H92" s="8">
        <v>95.823000000000008</v>
      </c>
      <c r="I92" s="8">
        <f>IF(G92 = "NULL", "NULL", G92*1.25)</f>
        <v>4.2249999999999996</v>
      </c>
      <c r="J92" s="8">
        <f>IF(G92 = "NULL", "NULL", H92*1.25)</f>
        <v>119.77875</v>
      </c>
      <c r="K92" s="8">
        <f>IF(G92 = "NULL", "NULL", G92*2)</f>
        <v>6.76</v>
      </c>
      <c r="L92" s="8">
        <f>IF(G92 = "NULL", "NULL", H92*2)</f>
        <v>191.64600000000002</v>
      </c>
      <c r="M92" s="11" t="str">
        <f>CONCATENATE(D92, CHAR(10), " - NET WT. ", TEXT(E92, "0.00"), " oz (", F92, " grams)")</f>
        <v>Caramel Apple Wine Slush Ingredients:
caramel sugar (sugar, brown sugar, molasses, artificial flavors, soy lecithin, salt, yellow #5, red #40, blue #1), apple powder, less than 2% of: citric acid, apple flavoring (propylene glycol, natural and artificial flavors)
• ALLERGY ALERT: contains soy •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
 - NET WT. 1.69 oz (47.9115 grams)</v>
      </c>
      <c r="N92" s="12">
        <v>10000000490</v>
      </c>
      <c r="O92" s="12">
        <v>30000000490</v>
      </c>
      <c r="P92" s="12">
        <v>50000000490</v>
      </c>
      <c r="Q92" s="12">
        <v>70000000490</v>
      </c>
      <c r="R92" s="12">
        <v>90000000490</v>
      </c>
      <c r="S92" s="12">
        <v>11000000490</v>
      </c>
      <c r="T92" s="12">
        <v>13000000490</v>
      </c>
      <c r="U92" s="10" t="s">
        <v>52</v>
      </c>
      <c r="V92" s="11" t="s">
        <v>189</v>
      </c>
      <c r="W92" s="8">
        <f>IF(G92 = "NULL", "NULL", G92/4)</f>
        <v>0.84499999999999997</v>
      </c>
      <c r="X92" s="8">
        <f>IF(W92 = "NULL", "NULL", W92*28.35)</f>
        <v>23.955750000000002</v>
      </c>
      <c r="Y92" s="8">
        <f>IF(G92 = "NULL", "NULL", G92*4)</f>
        <v>13.52</v>
      </c>
      <c r="Z92" s="8">
        <f>IF(G92 = "NULL", "NULL", H92*4)</f>
        <v>383.29200000000003</v>
      </c>
      <c r="AA92" s="15">
        <v>15000000490</v>
      </c>
      <c r="AB92" s="8">
        <f>IF(OR(E92 = "NULL", G92 = "NULL"), "NULL", (E92+G92)/2)</f>
        <v>2.5350000000000001</v>
      </c>
      <c r="AC92" s="8">
        <f>IF(OR(F92 = "NULL", H92 = "NULL"), "NULL", (F92+H92)/2)</f>
        <v>71.867250000000013</v>
      </c>
      <c r="AD92" s="15">
        <v>17000000490</v>
      </c>
      <c r="AE92" s="8">
        <f>IF(H92 = "NULL", "NULL", AF92/28.35)</f>
        <v>8.4499999999999993</v>
      </c>
      <c r="AF92" s="8">
        <f>IF(H92 = "NULL", "NULL", J92*2)</f>
        <v>239.5575</v>
      </c>
      <c r="AG92" s="15">
        <v>19000000490</v>
      </c>
      <c r="AH92" s="8">
        <f>IF(AB92 = "NULL", "NULL", AB92*2)</f>
        <v>5.07</v>
      </c>
      <c r="AI92" s="8">
        <f>IF(AC92 = "NULL", "NULL", AC92*2)</f>
        <v>143.73450000000003</v>
      </c>
      <c r="AJ92" s="15">
        <v>21000000490</v>
      </c>
      <c r="AK92" s="13"/>
      <c r="AL92" s="11" t="str">
        <f>SUBSTITUTE(D92,CHAR(10)&amp;"• Packed in a facility and/or equipment that produces products containing peanuts, tree nuts, soybean, milk, dairy, eggs, fish, shellfish, wheat, sesame. •","")</f>
        <v>Caramel Apple Wine Slush Ingredients:
caramel sugar (sugar, brown sugar, molasses, artificial flavors, soy lecithin, salt, yellow #5, red #40, blue #1), apple powder, less than 2% of: citric acid, apple flavoring (propylene glycol, natural and artificial flavors)
• ALLERGY ALERT: contains soy •
• DIRECTIONS: Just add ice, bottle of wine and pouch to a blender and mix - 10-12 drinks. Add in fresh fruit or rim your glass with fresh fruit to match the flavor. Don't drink wine? Add ice - mix and either fruit juice, 7up or sprite to blender. •</v>
      </c>
    </row>
    <row r="93" spans="1:38" ht="90" x14ac:dyDescent="0.3">
      <c r="A93" s="10" t="s">
        <v>428</v>
      </c>
      <c r="B93" s="10" t="s">
        <v>429</v>
      </c>
      <c r="C93" s="10" t="s">
        <v>430</v>
      </c>
      <c r="D93" s="11" t="s">
        <v>431</v>
      </c>
      <c r="E93" s="8">
        <f>IF(F93 = "NULL", "NULL", F93/28.35)</f>
        <v>2.0499999999999998</v>
      </c>
      <c r="F93" s="8">
        <v>58.1175</v>
      </c>
      <c r="G93" s="8">
        <f>IF(H93 = "NULL", "NULL", H93/28.35)</f>
        <v>4.0999999999999996</v>
      </c>
      <c r="H93" s="8">
        <v>116.235</v>
      </c>
      <c r="I93" s="8">
        <f>IF(G93 = "NULL", "NULL", G93*1.25)</f>
        <v>5.125</v>
      </c>
      <c r="J93" s="8">
        <f>IF(G93 = "NULL", "NULL", H93*1.25)</f>
        <v>145.29374999999999</v>
      </c>
      <c r="K93" s="8">
        <f>IF(G93 = "NULL", "NULL", G93*2)</f>
        <v>8.1999999999999993</v>
      </c>
      <c r="L93" s="8">
        <f>IF(G93 = "NULL", "NULL", H93*2)</f>
        <v>232.47</v>
      </c>
      <c r="M93" s="11" t="str">
        <f>CONCATENATE(D93, CHAR(10), " - NET WT. ", TEXT(E93, "0.00"), " oz (", F93, " grams)")</f>
        <v>Caramel Popcorn Glaze Ingredients:
sugar, molasses, brown sugar, natural/artificial flavors, artificial colors, soy lecithin
• Packed in a facility and/or equipment that produces products containing peanuts, tree nuts, soybean, milk, dairy, eggs, fish, shellfish, wheat, sesame. •
 - NET WT. 2.05 oz (58.1175 grams)</v>
      </c>
      <c r="N93" s="12">
        <v>10000000059</v>
      </c>
      <c r="O93" s="12">
        <v>30000000059</v>
      </c>
      <c r="P93" s="12">
        <v>50000000059</v>
      </c>
      <c r="Q93" s="12">
        <v>70000000059</v>
      </c>
      <c r="R93" s="12">
        <v>90000000059</v>
      </c>
      <c r="S93" s="12">
        <v>11000000059</v>
      </c>
      <c r="T93" s="12">
        <v>13000000059</v>
      </c>
      <c r="U93" s="10" t="s">
        <v>52</v>
      </c>
      <c r="V93" s="11" t="s">
        <v>149</v>
      </c>
      <c r="W93" s="8">
        <f>IF(G93 = "NULL", "NULL", G93/4)</f>
        <v>1.0249999999999999</v>
      </c>
      <c r="X93" s="8">
        <f>IF(W93 = "NULL", "NULL", W93*28.35)</f>
        <v>29.05875</v>
      </c>
      <c r="Y93" s="8">
        <f>IF(G93 = "NULL", "NULL", G93*4)</f>
        <v>16.399999999999999</v>
      </c>
      <c r="Z93" s="8">
        <f>IF(G93 = "NULL", "NULL", H93*4)</f>
        <v>464.94</v>
      </c>
      <c r="AA93" s="15">
        <v>15000000059</v>
      </c>
      <c r="AB93" s="8">
        <f>IF(OR(E93 = "NULL", G93 = "NULL"), "NULL", (E93+G93)/2)</f>
        <v>3.0749999999999997</v>
      </c>
      <c r="AC93" s="8">
        <f>IF(OR(F93 = "NULL", H93 = "NULL"), "NULL", (F93+H93)/2)</f>
        <v>87.176249999999996</v>
      </c>
      <c r="AD93" s="15">
        <v>17000000059</v>
      </c>
      <c r="AE93" s="8">
        <f>IF(H93 = "NULL", "NULL", AF93/28.35)</f>
        <v>10.249999999999998</v>
      </c>
      <c r="AF93" s="8">
        <f>IF(H93 = "NULL", "NULL", J93*2)</f>
        <v>290.58749999999998</v>
      </c>
      <c r="AG93" s="15">
        <v>19000000059</v>
      </c>
      <c r="AH93" s="8">
        <f>IF(AB93 = "NULL", "NULL", AB93*2)</f>
        <v>6.1499999999999995</v>
      </c>
      <c r="AI93" s="8">
        <f>IF(AC93 = "NULL", "NULL", AC93*2)</f>
        <v>174.35249999999999</v>
      </c>
      <c r="AJ93" s="15">
        <v>21000000059</v>
      </c>
      <c r="AK93" s="13"/>
      <c r="AL93" s="11" t="str">
        <f>SUBSTITUTE(D93,CHAR(10)&amp;"• Packed in a facility and/or equipment that produces products containing peanuts, tree nuts, soybean, milk, dairy, eggs, fish, shellfish, wheat, sesame. •","")</f>
        <v>Caramel Popcorn Glaze Ingredients:
sugar, molasses, brown sugar, natural/artificial flavors, artificial colors, soy lecithin</v>
      </c>
    </row>
    <row r="94" spans="1:38" ht="120" x14ac:dyDescent="0.3">
      <c r="A94" s="10" t="s">
        <v>432</v>
      </c>
      <c r="B94" s="10" t="s">
        <v>433</v>
      </c>
      <c r="C94" s="10" t="s">
        <v>434</v>
      </c>
      <c r="D94" s="11" t="s">
        <v>435</v>
      </c>
      <c r="E94" s="8">
        <f>IF(F94 = "NULL", "NULL", F94/28.35)</f>
        <v>1.1000000000000001</v>
      </c>
      <c r="F94" s="8">
        <v>31.185000000000006</v>
      </c>
      <c r="G94" s="8">
        <f>IF(H94 = "NULL", "NULL", H94/28.35)</f>
        <v>2.2000000000000002</v>
      </c>
      <c r="H94" s="8">
        <v>62.370000000000012</v>
      </c>
      <c r="I94" s="8">
        <f>IF(G94 = "NULL", "NULL", G94*1.25)</f>
        <v>2.75</v>
      </c>
      <c r="J94" s="8">
        <f>IF(G94 = "NULL", "NULL", H94*1.25)</f>
        <v>77.96250000000002</v>
      </c>
      <c r="K94" s="8">
        <f>IF(G94 = "NULL", "NULL", G94*2)</f>
        <v>4.4000000000000004</v>
      </c>
      <c r="L94" s="8">
        <f>IF(G94 = "NULL", "NULL", H94*2)</f>
        <v>124.74000000000002</v>
      </c>
      <c r="M94" s="11" t="str">
        <f>CONCATENATE(D94, CHAR(10), " - NET WT. ", TEXT(E94, "0.00"), " oz (", F94, " grams)")</f>
        <v>Caramels &amp; Cream Popcorn Ingredients:
sugar, brown sugar, nonfat dry milk, natural flavor (including caramel, cream, butter) modified food starch, salt, caramel color, silicon dioxide (anticaking)
• ALLERGY ALERT: contains soybean milk •
• Packed in a facility and/or equipment that produces products containing peanuts, tree nuts, soybean, milk, dairy, eggs, fish, shellfish, wheat, sesame. •
 - NET WT. 1.10 oz (31.185 grams)</v>
      </c>
      <c r="N94" s="12">
        <v>10000000060</v>
      </c>
      <c r="O94" s="12">
        <v>30000000060</v>
      </c>
      <c r="P94" s="12">
        <v>50000000060</v>
      </c>
      <c r="Q94" s="12">
        <v>70000000060</v>
      </c>
      <c r="R94" s="12">
        <v>90000000060</v>
      </c>
      <c r="S94" s="12">
        <v>11000000060</v>
      </c>
      <c r="T94" s="12">
        <v>13000000060</v>
      </c>
      <c r="U94" s="10"/>
      <c r="V94" s="11"/>
      <c r="W94" s="8">
        <f>IF(G94 = "NULL", "NULL", G94/4)</f>
        <v>0.55000000000000004</v>
      </c>
      <c r="X94" s="8">
        <f>IF(W94 = "NULL", "NULL", W94*28.35)</f>
        <v>15.592500000000003</v>
      </c>
      <c r="Y94" s="8">
        <f>IF(G94 = "NULL", "NULL", G94*4)</f>
        <v>8.8000000000000007</v>
      </c>
      <c r="Z94" s="8">
        <f>IF(G94 = "NULL", "NULL", H94*4)</f>
        <v>249.48000000000005</v>
      </c>
      <c r="AA94" s="15">
        <v>15000000060</v>
      </c>
      <c r="AB94" s="8">
        <f>IF(OR(E94 = "NULL", G94 = "NULL"), "NULL", (E94+G94)/2)</f>
        <v>1.6500000000000001</v>
      </c>
      <c r="AC94" s="8">
        <f>IF(OR(F94 = "NULL", H94 = "NULL"), "NULL", (F94+H94)/2)</f>
        <v>46.777500000000011</v>
      </c>
      <c r="AD94" s="15">
        <v>17000000060</v>
      </c>
      <c r="AE94" s="8">
        <f>IF(H94 = "NULL", "NULL", AF94/28.35)</f>
        <v>5.5000000000000009</v>
      </c>
      <c r="AF94" s="8">
        <f>IF(H94 = "NULL", "NULL", J94*2)</f>
        <v>155.92500000000004</v>
      </c>
      <c r="AG94" s="15">
        <v>19000000060</v>
      </c>
      <c r="AH94" s="8">
        <f>IF(AB94 = "NULL", "NULL", AB94*2)</f>
        <v>3.3000000000000003</v>
      </c>
      <c r="AI94" s="8">
        <f>IF(AC94 = "NULL", "NULL", AC94*2)</f>
        <v>93.555000000000021</v>
      </c>
      <c r="AJ94" s="15">
        <v>21000000060</v>
      </c>
      <c r="AK94" s="13"/>
      <c r="AL94" s="11" t="str">
        <f>SUBSTITUTE(D94,CHAR(10)&amp;"• Packed in a facility and/or equipment that produces products containing peanuts, tree nuts, soybean, milk, dairy, eggs, fish, shellfish, wheat, sesame. •","")</f>
        <v>Caramels &amp; Cream Popcorn Ingredients:
sugar, brown sugar, nonfat dry milk, natural flavor (including caramel, cream, butter) modified food starch, salt, caramel color, silicon dioxide (anticaking)
• ALLERGY ALERT: contains soybean milk •</v>
      </c>
    </row>
    <row r="95" spans="1:38" ht="90" x14ac:dyDescent="0.3">
      <c r="A95" s="10" t="s">
        <v>436</v>
      </c>
      <c r="B95" s="10" t="s">
        <v>437</v>
      </c>
      <c r="C95" s="10" t="s">
        <v>438</v>
      </c>
      <c r="D95" s="11" t="s">
        <v>439</v>
      </c>
      <c r="E95" s="8">
        <f>IF(F95 = "NULL", "NULL", F95/28.35)</f>
        <v>1.3</v>
      </c>
      <c r="F95" s="8">
        <v>36.855000000000004</v>
      </c>
      <c r="G95" s="8">
        <f>IF(H95 = "NULL", "NULL", H95/28.35)</f>
        <v>2.6</v>
      </c>
      <c r="H95" s="8">
        <v>73.710000000000008</v>
      </c>
      <c r="I95" s="8">
        <f>IF(G95 = "NULL", "NULL", G95*1.25)</f>
        <v>3.25</v>
      </c>
      <c r="J95" s="8">
        <f>IF(G95 = "NULL", "NULL", H95*1.25)</f>
        <v>92.137500000000017</v>
      </c>
      <c r="K95" s="8">
        <f>IF(G95 = "NULL", "NULL", G95*2)</f>
        <v>5.2</v>
      </c>
      <c r="L95" s="8">
        <f>IF(G95 = "NULL", "NULL", H95*2)</f>
        <v>147.42000000000002</v>
      </c>
      <c r="M95" s="11" t="str">
        <f>CONCATENATE(D95, CHAR(10), " - NET WT. ", TEXT(E95, "0.00"), " oz (", F95, " grams)")</f>
        <v>Caribbean Island Jerk Ingredients:
salt, cayenne pepper, garlic, onion, cinnamon, ginger, black pepper, dark chili powder, citric acid, sugar
• Packed in a facility and/or equipment that produces products containing peanuts, tree nuts, soybean, milk, dairy, eggs, fish, shellfish, wheat, sesame. •
 - NET WT. 1.30 oz (36.855 grams)</v>
      </c>
      <c r="N95" s="12">
        <v>10000000411</v>
      </c>
      <c r="O95" s="12">
        <v>30000000411</v>
      </c>
      <c r="P95" s="12">
        <v>50000000411</v>
      </c>
      <c r="Q95" s="12">
        <v>70000000411</v>
      </c>
      <c r="R95" s="12">
        <v>90000000411</v>
      </c>
      <c r="S95" s="12">
        <v>11000000411</v>
      </c>
      <c r="T95" s="12">
        <v>13000000411</v>
      </c>
      <c r="U95" s="10"/>
      <c r="V95" s="11"/>
      <c r="W95" s="8">
        <f>IF(G95 = "NULL", "NULL", G95/4)</f>
        <v>0.65</v>
      </c>
      <c r="X95" s="8">
        <f>IF(W95 = "NULL", "NULL", W95*28.35)</f>
        <v>18.427500000000002</v>
      </c>
      <c r="Y95" s="8">
        <f>IF(G95 = "NULL", "NULL", G95*4)</f>
        <v>10.4</v>
      </c>
      <c r="Z95" s="8">
        <f>IF(G95 = "NULL", "NULL", H95*4)</f>
        <v>294.84000000000003</v>
      </c>
      <c r="AA95" s="15">
        <v>15000000411</v>
      </c>
      <c r="AB95" s="8">
        <f>IF(OR(E95 = "NULL", G95 = "NULL"), "NULL", (E95+G95)/2)</f>
        <v>1.9500000000000002</v>
      </c>
      <c r="AC95" s="8">
        <f>IF(OR(F95 = "NULL", H95 = "NULL"), "NULL", (F95+H95)/2)</f>
        <v>55.282500000000006</v>
      </c>
      <c r="AD95" s="15">
        <v>17000000411</v>
      </c>
      <c r="AE95" s="8">
        <f>IF(H95 = "NULL", "NULL", AF95/28.35)</f>
        <v>6.5000000000000009</v>
      </c>
      <c r="AF95" s="8">
        <f>IF(H95 = "NULL", "NULL", J95*2)</f>
        <v>184.27500000000003</v>
      </c>
      <c r="AG95" s="15">
        <v>19000000411</v>
      </c>
      <c r="AH95" s="8">
        <f>IF(AB95 = "NULL", "NULL", AB95*2)</f>
        <v>3.9000000000000004</v>
      </c>
      <c r="AI95" s="8">
        <f>IF(AC95 = "NULL", "NULL", AC95*2)</f>
        <v>110.56500000000001</v>
      </c>
      <c r="AJ95" s="15">
        <v>21000000411</v>
      </c>
      <c r="AK95" s="13"/>
      <c r="AL95" s="11" t="str">
        <f>SUBSTITUTE(D95,CHAR(10)&amp;"• Packed in a facility and/or equipment that produces products containing peanuts, tree nuts, soybean, milk, dairy, eggs, fish, shellfish, wheat, sesame. •","")</f>
        <v>Caribbean Island Jerk Ingredients:
salt, cayenne pepper, garlic, onion, cinnamon, ginger, black pepper, dark chili powder, citric acid, sugar</v>
      </c>
    </row>
    <row r="96" spans="1:38" ht="120" x14ac:dyDescent="0.3">
      <c r="A96" s="40" t="s">
        <v>440</v>
      </c>
      <c r="B96" s="10" t="s">
        <v>441</v>
      </c>
      <c r="C96" s="10" t="s">
        <v>442</v>
      </c>
      <c r="D96" s="11" t="s">
        <v>443</v>
      </c>
      <c r="E96" s="8">
        <f>IF(F96 = "NULL", "NULL", F96/28.35)</f>
        <v>1.128747795414462</v>
      </c>
      <c r="F96" s="8">
        <v>32</v>
      </c>
      <c r="G96" s="8">
        <f>IF(H96 = "NULL", "NULL", H96/28.35)</f>
        <v>2.3280423280423279</v>
      </c>
      <c r="H96" s="8">
        <v>66</v>
      </c>
      <c r="I96" s="8">
        <f>IF(G96 = "NULL", "NULL", G96*1.25)</f>
        <v>2.9100529100529098</v>
      </c>
      <c r="J96" s="8">
        <f>IF(G96 = "NULL", "NULL", H96*1.25)</f>
        <v>82.5</v>
      </c>
      <c r="K96" s="8">
        <f>IF(G96 = "NULL", "NULL", G96*2)</f>
        <v>4.6560846560846558</v>
      </c>
      <c r="L96" s="8">
        <f>IF(G96 = "NULL", "NULL", H96*2)</f>
        <v>132</v>
      </c>
      <c r="M96" s="11" t="str">
        <f>CONCATENATE(D96, CHAR(10), " - NET WT. ", TEXT(E96, "0.00"), " oz (", F96, " grams)")</f>
        <v>Cauldron Classic Sundried Tomato &amp; Basil Bread Dip Ingredients:
salt, spices, dehydrated garlic, onion powder, red bell pepper, tomato, canola, silicone dioxide (anti-caking)
• ALLERGY ALERT: contains soybean oil •
• Packed in a facility and/or equipment that produces products containing peanuts, tree nuts, soybean, milk, dairy, eggs, fish, shellfish, wheat, sesame. •
 - NET WT. 1.13 oz (32 grams)</v>
      </c>
      <c r="N96" s="12">
        <v>10000000592</v>
      </c>
      <c r="O96" s="12">
        <v>30000000592</v>
      </c>
      <c r="P96" s="12">
        <v>50000000592</v>
      </c>
      <c r="Q96" s="12">
        <v>70000000592</v>
      </c>
      <c r="R96" s="12">
        <v>90000000592</v>
      </c>
      <c r="S96" s="12">
        <v>11000000592</v>
      </c>
      <c r="T96" s="12">
        <v>13000000592</v>
      </c>
      <c r="U96" s="10" t="s">
        <v>52</v>
      </c>
      <c r="V96" s="11" t="s">
        <v>53</v>
      </c>
      <c r="W96" s="8">
        <f>IF(G96 = "NULL", "NULL", G96/4)</f>
        <v>0.58201058201058198</v>
      </c>
      <c r="X96" s="8">
        <f>IF(W96 = "NULL", "NULL", W96*28.35)</f>
        <v>16.5</v>
      </c>
      <c r="Y96" s="8">
        <f>IF(G96 = "NULL", "NULL", G96*4)</f>
        <v>9.3121693121693117</v>
      </c>
      <c r="Z96" s="8">
        <f>IF(G96 = "NULL", "NULL", H96*4)</f>
        <v>264</v>
      </c>
      <c r="AA96" s="15">
        <v>15000000592</v>
      </c>
      <c r="AB96" s="8">
        <f>IF(OR(E96 = "NULL", G96 = "NULL"), "NULL", (E96+G96)/2)</f>
        <v>1.728395061728395</v>
      </c>
      <c r="AC96" s="8">
        <f>IF(OR(F96 = "NULL", H96 = "NULL"), "NULL", (F96+H96)/2)</f>
        <v>49</v>
      </c>
      <c r="AD96" s="15">
        <v>17000000592</v>
      </c>
      <c r="AE96" s="8">
        <f>IF(H96 = "NULL", "NULL", AF96/28.35)</f>
        <v>5.8201058201058196</v>
      </c>
      <c r="AF96" s="8">
        <f>IF(H96 = "NULL", "NULL", J96*2)</f>
        <v>165</v>
      </c>
      <c r="AG96" s="15">
        <v>19000000592</v>
      </c>
      <c r="AH96" s="8">
        <f>IF(AB96 = "NULL", "NULL", AB96*2)</f>
        <v>3.4567901234567899</v>
      </c>
      <c r="AI96" s="8">
        <f>IF(AC96 = "NULL", "NULL", AC96*2)</f>
        <v>98</v>
      </c>
      <c r="AJ96" s="15">
        <v>21000000592</v>
      </c>
      <c r="AK96" s="13" t="s">
        <v>444</v>
      </c>
      <c r="AL96" s="11" t="str">
        <f>SUBSTITUTE(D96,CHAR(10)&amp;"• Packed in a facility and/or equipment that produces products containing peanuts, tree nuts, soybean, milk, dairy, eggs, fish, shellfish, wheat, sesame •","")</f>
        <v>Cauldron Classic Sundried Tomato &amp; Basil Bread Dip Ingredients:
salt, spices, dehydrated garlic, onion powder, red bell pepper, tomato, canola, silicone dioxide (anti-caking)
• ALLERGY ALERT: contains soybean oil •
• Packed in a facility and/or equipment that produces products containing peanuts, tree nuts, soybean, milk, dairy, eggs, fish, shellfish, wheat, sesame. •</v>
      </c>
    </row>
    <row r="97" spans="1:38" ht="90" x14ac:dyDescent="0.3">
      <c r="A97" s="40" t="s">
        <v>445</v>
      </c>
      <c r="B97" s="10" t="s">
        <v>446</v>
      </c>
      <c r="C97" s="10" t="s">
        <v>447</v>
      </c>
      <c r="D97" s="11" t="s">
        <v>448</v>
      </c>
      <c r="E97" s="8">
        <f>IF(F97 = "NULL", "NULL", F97/28.35)</f>
        <v>0.8</v>
      </c>
      <c r="F97" s="8">
        <v>22.680000000000003</v>
      </c>
      <c r="G97" s="8">
        <f>IF(H97 = "NULL", "NULL", H97/28.35)</f>
        <v>1.6</v>
      </c>
      <c r="H97" s="8">
        <v>45.360000000000007</v>
      </c>
      <c r="I97" s="8">
        <f>IF(G97 = "NULL", "NULL", G97*1.25)</f>
        <v>2</v>
      </c>
      <c r="J97" s="8">
        <f>IF(G97 = "NULL", "NULL", H97*1.25)</f>
        <v>56.70000000000001</v>
      </c>
      <c r="K97" s="8">
        <f>IF(G97 = "NULL", "NULL", G97*2)</f>
        <v>3.2</v>
      </c>
      <c r="L97" s="8">
        <f>IF(G97 = "NULL", "NULL", H97*2)</f>
        <v>90.720000000000013</v>
      </c>
      <c r="M97" s="11" t="str">
        <f>CONCATENATE(D97, CHAR(10), " - NET WT. ", TEXT(E97, "0.00"), " oz (", F97, " grams)")</f>
        <v>Cauldron Court Bourbon Black Tea Ingredients:
black tea, almond pieces, cocoa, sweet blackberry leaves, and flavoring
• Packed in a facility and/or equipment that produces products containing peanuts, tree nuts, soybean, milk, dairy, eggs, fish, shellfish, wheat, sesame. •
 - NET WT. 0.80 oz (22.68 grams)</v>
      </c>
      <c r="N97" s="12">
        <v>10000000580</v>
      </c>
      <c r="O97" s="12">
        <v>30000000580</v>
      </c>
      <c r="P97" s="12">
        <v>50000000580</v>
      </c>
      <c r="Q97" s="12">
        <v>70000000580</v>
      </c>
      <c r="R97" s="12">
        <v>90000000580</v>
      </c>
      <c r="S97" s="12">
        <v>11000000580</v>
      </c>
      <c r="T97" s="12">
        <v>13000000580</v>
      </c>
      <c r="U97" s="10" t="s">
        <v>52</v>
      </c>
      <c r="V97" s="11"/>
      <c r="W97" s="8">
        <f>IF(G97 = "NULL", "NULL", G97/4)</f>
        <v>0.4</v>
      </c>
      <c r="X97" s="8">
        <f>IF(W97 = "NULL", "NULL", W97*28.35)</f>
        <v>11.340000000000002</v>
      </c>
      <c r="Y97" s="8">
        <f>IF(G97 = "NULL", "NULL", G97*4)</f>
        <v>6.4</v>
      </c>
      <c r="Z97" s="8">
        <f>IF(G97 = "NULL", "NULL", H97*4)</f>
        <v>181.44000000000003</v>
      </c>
      <c r="AA97" s="15">
        <v>15000000580</v>
      </c>
      <c r="AB97" s="8">
        <f>IF(OR(E97 = "NULL", G97 = "NULL"), "NULL", (E97+G97)/2)</f>
        <v>1.2000000000000002</v>
      </c>
      <c r="AC97" s="8">
        <f>IF(OR(F97 = "NULL", H97 = "NULL"), "NULL", (F97+H97)/2)</f>
        <v>34.020000000000003</v>
      </c>
      <c r="AD97" s="15">
        <v>17000000580</v>
      </c>
      <c r="AE97" s="8">
        <f>IF(H97 = "NULL", "NULL", AF97/28.35)</f>
        <v>4.0000000000000009</v>
      </c>
      <c r="AF97" s="8">
        <f>IF(H97 = "NULL", "NULL", J97*2)</f>
        <v>113.40000000000002</v>
      </c>
      <c r="AG97" s="15">
        <v>19000000580</v>
      </c>
      <c r="AH97" s="8">
        <f>IF(AB97 = "NULL", "NULL", AB97*2)</f>
        <v>2.4000000000000004</v>
      </c>
      <c r="AI97" s="8">
        <f>IF(AC97 = "NULL", "NULL", AC97*2)</f>
        <v>68.040000000000006</v>
      </c>
      <c r="AJ97" s="15">
        <v>21000000580</v>
      </c>
      <c r="AK97" s="13" t="s">
        <v>449</v>
      </c>
      <c r="AL97" s="11" t="str">
        <f>SUBSTITUTE(D97,CHAR(10)&amp;"• Packed in a facility and/or equipment that produces products containing peanuts, tree nuts, soybean, milk, dairy, eggs, fish, shellfish, wheat, sesame •","")</f>
        <v>Cauldron Court Bourbon Black Tea Ingredients:
black tea, almond pieces, cocoa, sweet blackberry leaves, and flavoring
• Packed in a facility and/or equipment that produces products containing peanuts, tree nuts, soybean, milk, dairy, eggs, fish, shellfish, wheat, sesame. •</v>
      </c>
    </row>
    <row r="98" spans="1:38" ht="105" x14ac:dyDescent="0.3">
      <c r="A98" s="40" t="s">
        <v>450</v>
      </c>
      <c r="B98" s="10" t="s">
        <v>451</v>
      </c>
      <c r="C98" s="10" t="s">
        <v>452</v>
      </c>
      <c r="D98" s="11" t="s">
        <v>453</v>
      </c>
      <c r="E98" s="8">
        <f>IF(F98 = "NULL", "NULL", F98/28.35)</f>
        <v>2.0500881834215168</v>
      </c>
      <c r="F98" s="8">
        <v>58.12</v>
      </c>
      <c r="G98" s="8">
        <f>IF(H98 = "NULL", "NULL", H98/28.35)</f>
        <v>4.0999999999999996</v>
      </c>
      <c r="H98" s="8">
        <v>116.235</v>
      </c>
      <c r="I98" s="8">
        <f>IF(G98 = "NULL", "NULL", G98*1.25)</f>
        <v>5.125</v>
      </c>
      <c r="J98" s="8">
        <f>IF(G98 = "NULL", "NULL", H98*1.25)</f>
        <v>145.29374999999999</v>
      </c>
      <c r="K98" s="8">
        <f>IF(G98 = "NULL", "NULL", G98*2)</f>
        <v>8.1999999999999993</v>
      </c>
      <c r="L98" s="8">
        <f>IF(G98 = "NULL", "NULL", H98*2)</f>
        <v>232.47</v>
      </c>
      <c r="M98" s="11" t="str">
        <f>CONCATENATE(D98, CHAR(10), " - NET WT. ", TEXT(E98, "0.00"), " oz (", F98, " grams)")</f>
        <v>Cauldron Kettle Six Pepper Blend Ingredients:
salt, chili pepper, black pepper, white pepper, dehydrated garlic, dehydrated onion, dehydrated red bell pepper, dehydrated green bell pepper, spices
• Packed in a facility and/or equipment that produces products containing peanuts, tree nuts, soybean, milk, dairy, eggs, fish, shellfish, wheat, sesame. •
 - NET WT. 2.05 oz (58.12 grams)</v>
      </c>
      <c r="N98" s="12">
        <v>10000000582</v>
      </c>
      <c r="O98" s="12">
        <v>30000000582</v>
      </c>
      <c r="P98" s="12">
        <v>50000000582</v>
      </c>
      <c r="Q98" s="12">
        <v>70000000582</v>
      </c>
      <c r="R98" s="12">
        <v>90000000582</v>
      </c>
      <c r="S98" s="12">
        <v>11000000582</v>
      </c>
      <c r="T98" s="12">
        <v>13000000582</v>
      </c>
      <c r="U98" s="10" t="s">
        <v>52</v>
      </c>
      <c r="V98" s="11" t="s">
        <v>53</v>
      </c>
      <c r="W98" s="8">
        <f>IF(G98 = "NULL", "NULL", G98/4)</f>
        <v>1.0249999999999999</v>
      </c>
      <c r="X98" s="8">
        <f>IF(W98 = "NULL", "NULL", W98*28.35)</f>
        <v>29.05875</v>
      </c>
      <c r="Y98" s="8">
        <f>IF(G98 = "NULL", "NULL", G98*4)</f>
        <v>16.399999999999999</v>
      </c>
      <c r="Z98" s="8">
        <f>IF(G98 = "NULL", "NULL", H98*4)</f>
        <v>464.94</v>
      </c>
      <c r="AA98" s="15">
        <v>15000000582</v>
      </c>
      <c r="AB98" s="8">
        <f>IF(OR(E98 = "NULL", G98 = "NULL"), "NULL", (E98+G98)/2)</f>
        <v>3.0750440917107582</v>
      </c>
      <c r="AC98" s="8">
        <f>IF(OR(F98 = "NULL", H98 = "NULL"), "NULL", (F98+H98)/2)</f>
        <v>87.177499999999995</v>
      </c>
      <c r="AD98" s="15">
        <v>17000000582</v>
      </c>
      <c r="AE98" s="8">
        <f>IF(H98 = "NULL", "NULL", AF98/28.35)</f>
        <v>10.249999999999998</v>
      </c>
      <c r="AF98" s="8">
        <f>IF(H98 = "NULL", "NULL", J98*2)</f>
        <v>290.58749999999998</v>
      </c>
      <c r="AG98" s="15">
        <v>19000000582</v>
      </c>
      <c r="AH98" s="8">
        <f>IF(AB98 = "NULL", "NULL", AB98*2)</f>
        <v>6.1500881834215164</v>
      </c>
      <c r="AI98" s="8">
        <f>IF(AC98 = "NULL", "NULL", AC98*2)</f>
        <v>174.35499999999999</v>
      </c>
      <c r="AJ98" s="15">
        <v>21000000582</v>
      </c>
      <c r="AK98" s="13" t="s">
        <v>454</v>
      </c>
      <c r="AL98" s="11" t="str">
        <f>SUBSTITUTE(D98,CHAR(10)&amp;"• Packed in a facility and/or equipment that produces products containing peanuts, tree nuts, soybean, milk, dairy, eggs, fish, shellfish, wheat, sesame •","")</f>
        <v>Cauldron Kettle Six Pepper Blend Ingredients:
salt, chili pepper, black pepper, white pepper, dehydrated garlic, dehydrated onion, dehydrated red bell pepper, dehydrated green bell pepper, spices
• Packed in a facility and/or equipment that produces products containing peanuts, tree nuts, soybean, milk, dairy, eggs, fish, shellfish, wheat, sesame. •</v>
      </c>
    </row>
    <row r="99" spans="1:38" ht="75" x14ac:dyDescent="0.3">
      <c r="A99" s="10" t="s">
        <v>455</v>
      </c>
      <c r="B99" s="10" t="s">
        <v>2847</v>
      </c>
      <c r="C99" s="10" t="s">
        <v>2847</v>
      </c>
      <c r="D99" s="11" t="s">
        <v>2848</v>
      </c>
      <c r="E99" s="8">
        <f>IF(F99 = "NULL", "NULL", F99/28.35)</f>
        <v>0.95</v>
      </c>
      <c r="F99" s="8">
        <v>26.932500000000001</v>
      </c>
      <c r="G99" s="8">
        <f>IF(H99 = "NULL", "NULL", H99/28.35)</f>
        <v>1.9</v>
      </c>
      <c r="H99" s="8">
        <v>53.865000000000002</v>
      </c>
      <c r="I99" s="8">
        <f>IF(G99 = "NULL", "NULL", G99*1.25)</f>
        <v>2.375</v>
      </c>
      <c r="J99" s="8">
        <f>IF(G99 = "NULL", "NULL", H99*1.25)</f>
        <v>67.331249999999997</v>
      </c>
      <c r="K99" s="8">
        <f>IF(G99 = "NULL", "NULL", G99*2)</f>
        <v>3.8</v>
      </c>
      <c r="L99" s="8">
        <f>IF(G99 = "NULL", "NULL", H99*2)</f>
        <v>107.73</v>
      </c>
      <c r="M99" s="11" t="str">
        <f>CONCATENATE(D99, CHAR(10), " - NET WT. ", TEXT(E99, "0.00"), " oz (", F99, " grams)")</f>
        <v>Cayenne Red Pepper Ingredients:
cayenne red pepper
• Packed in a facility and/or equipment that produces products containing peanuts, tree nuts, soybean, milk, dairy, eggs, fish, shellfish, wheat, sesame. •
 - NET WT. 0.95 oz (26.9325 grams)</v>
      </c>
      <c r="N99" s="12">
        <v>10000000061</v>
      </c>
      <c r="O99" s="12">
        <v>30000000061</v>
      </c>
      <c r="P99" s="12">
        <v>50000000061</v>
      </c>
      <c r="Q99" s="12">
        <v>70000000061</v>
      </c>
      <c r="R99" s="12">
        <v>90000000061</v>
      </c>
      <c r="S99" s="12">
        <v>11000000061</v>
      </c>
      <c r="T99" s="12">
        <v>13000000061</v>
      </c>
      <c r="U99" s="10" t="s">
        <v>52</v>
      </c>
      <c r="V99" s="11" t="s">
        <v>243</v>
      </c>
      <c r="W99" s="8">
        <f>IF(G99 = "NULL", "NULL", G99/4)</f>
        <v>0.47499999999999998</v>
      </c>
      <c r="X99" s="8">
        <f>IF(W99 = "NULL", "NULL", W99*28.35)</f>
        <v>13.46625</v>
      </c>
      <c r="Y99" s="8">
        <f>IF(G99 = "NULL", "NULL", G99*4)</f>
        <v>7.6</v>
      </c>
      <c r="Z99" s="8">
        <f>IF(G99 = "NULL", "NULL", H99*4)</f>
        <v>215.46</v>
      </c>
      <c r="AA99" s="15">
        <v>15000000061</v>
      </c>
      <c r="AB99" s="8">
        <f>IF(OR(E99 = "NULL", G99 = "NULL"), "NULL", (E99+G99)/2)</f>
        <v>1.4249999999999998</v>
      </c>
      <c r="AC99" s="8">
        <f>IF(OR(F99 = "NULL", H99 = "NULL"), "NULL", (F99+H99)/2)</f>
        <v>40.39875</v>
      </c>
      <c r="AD99" s="15">
        <v>17000000061</v>
      </c>
      <c r="AE99" s="8">
        <f>IF(H99 = "NULL", "NULL", AF99/28.35)</f>
        <v>4.75</v>
      </c>
      <c r="AF99" s="8">
        <f>IF(H99 = "NULL", "NULL", J99*2)</f>
        <v>134.66249999999999</v>
      </c>
      <c r="AG99" s="15">
        <v>19000000061</v>
      </c>
      <c r="AH99" s="8">
        <f>IF(AB99 = "NULL", "NULL", AB99*2)</f>
        <v>2.8499999999999996</v>
      </c>
      <c r="AI99" s="8">
        <f>IF(AC99 = "NULL", "NULL", AC99*2)</f>
        <v>80.797499999999999</v>
      </c>
      <c r="AJ99" s="15">
        <v>21000000061</v>
      </c>
      <c r="AK99" s="13"/>
      <c r="AL99" s="11" t="str">
        <f>SUBSTITUTE(D99,CHAR(10)&amp;"• Packed in a facility and/or equipment that produces products containing peanuts, tree nuts, soybean, milk, dairy, eggs, fish, shellfish, wheat, sesame. •","")</f>
        <v>Cayenne Red Pepper Ingredients:
cayenne red pepper</v>
      </c>
    </row>
    <row r="100" spans="1:38" ht="75" x14ac:dyDescent="0.3">
      <c r="A100" s="10" t="s">
        <v>456</v>
      </c>
      <c r="B100" s="10" t="s">
        <v>457</v>
      </c>
      <c r="C100" s="10" t="s">
        <v>457</v>
      </c>
      <c r="D100" s="11" t="s">
        <v>458</v>
      </c>
      <c r="E100" s="8">
        <f>IF(F100 = "NULL", "NULL", F100/28.35)</f>
        <v>2.35</v>
      </c>
      <c r="F100" s="8">
        <v>66.622500000000002</v>
      </c>
      <c r="G100" s="8">
        <f>IF(H100 = "NULL", "NULL", H100/28.35)</f>
        <v>4.7</v>
      </c>
      <c r="H100" s="8">
        <v>133.245</v>
      </c>
      <c r="I100" s="8">
        <f>IF(G100 = "NULL", "NULL", G100*1.25)</f>
        <v>5.875</v>
      </c>
      <c r="J100" s="8">
        <f>IF(G100 = "NULL", "NULL", H100*1.25)</f>
        <v>166.55625000000001</v>
      </c>
      <c r="K100" s="8">
        <f>IF(G100 = "NULL", "NULL", G100*2)</f>
        <v>9.4</v>
      </c>
      <c r="L100" s="8">
        <f>IF(G100 = "NULL", "NULL", H100*2)</f>
        <v>266.49</v>
      </c>
      <c r="M100" s="11" t="str">
        <f>CONCATENATE(D100, CHAR(10), " - NET WT. ", TEXT(E100, "0.00"), " oz (", F100, " grams)")</f>
        <v>Celery Salt Ingredients:
ground celery seeds, salt
• Packed in a facility and/or equipment that produces products containing peanuts, tree nuts, soybean, milk, dairy, eggs, fish, shellfish, wheat, sesame. •
 - NET WT. 2.35 oz (66.6225 grams)</v>
      </c>
      <c r="N100" s="12">
        <v>10000000062</v>
      </c>
      <c r="O100" s="12">
        <v>30000000062</v>
      </c>
      <c r="P100" s="12">
        <v>50000000062</v>
      </c>
      <c r="Q100" s="12">
        <v>70000000062</v>
      </c>
      <c r="R100" s="12">
        <v>90000000062</v>
      </c>
      <c r="S100" s="12">
        <v>11000000062</v>
      </c>
      <c r="T100" s="12">
        <v>13000000062</v>
      </c>
      <c r="U100" s="10"/>
      <c r="V100" s="11"/>
      <c r="W100" s="8">
        <f>IF(G100 = "NULL", "NULL", G100/4)</f>
        <v>1.175</v>
      </c>
      <c r="X100" s="8">
        <f>IF(W100 = "NULL", "NULL", W100*28.35)</f>
        <v>33.311250000000001</v>
      </c>
      <c r="Y100" s="8">
        <f>IF(G100 = "NULL", "NULL", G100*4)</f>
        <v>18.8</v>
      </c>
      <c r="Z100" s="8">
        <f>IF(G100 = "NULL", "NULL", H100*4)</f>
        <v>532.98</v>
      </c>
      <c r="AA100" s="15">
        <v>15000000062</v>
      </c>
      <c r="AB100" s="8">
        <f>IF(OR(E100 = "NULL", G100 = "NULL"), "NULL", (E100+G100)/2)</f>
        <v>3.5250000000000004</v>
      </c>
      <c r="AC100" s="8">
        <f>IF(OR(F100 = "NULL", H100 = "NULL"), "NULL", (F100+H100)/2)</f>
        <v>99.933750000000003</v>
      </c>
      <c r="AD100" s="15">
        <v>17000000062</v>
      </c>
      <c r="AE100" s="8">
        <f>IF(H100 = "NULL", "NULL", AF100/28.35)</f>
        <v>11.75</v>
      </c>
      <c r="AF100" s="8">
        <f>IF(H100 = "NULL", "NULL", J100*2)</f>
        <v>333.11250000000001</v>
      </c>
      <c r="AG100" s="15">
        <v>19000000062</v>
      </c>
      <c r="AH100" s="8">
        <f>IF(AB100 = "NULL", "NULL", AB100*2)</f>
        <v>7.0500000000000007</v>
      </c>
      <c r="AI100" s="8">
        <f>IF(AC100 = "NULL", "NULL", AC100*2)</f>
        <v>199.86750000000001</v>
      </c>
      <c r="AJ100" s="15">
        <v>21000000062</v>
      </c>
      <c r="AK100" s="13"/>
      <c r="AL100" s="11" t="str">
        <f>SUBSTITUTE(D100,CHAR(10)&amp;"• Packed in a facility and/or equipment that produces products containing peanuts, tree nuts, soybean, milk, dairy, eggs, fish, shellfish, wheat, sesame. •","")</f>
        <v>Celery Salt Ingredients:
ground celery seeds, salt</v>
      </c>
    </row>
    <row r="101" spans="1:38" ht="75" x14ac:dyDescent="0.3">
      <c r="A101" s="10" t="s">
        <v>459</v>
      </c>
      <c r="B101" s="10" t="s">
        <v>460</v>
      </c>
      <c r="C101" s="10" t="s">
        <v>461</v>
      </c>
      <c r="D101" s="11" t="s">
        <v>462</v>
      </c>
      <c r="E101" s="8">
        <f>IF(F101 = "NULL", "NULL", F101/28.35)</f>
        <v>8.8183421516754845E-2</v>
      </c>
      <c r="F101" s="8">
        <v>2.5</v>
      </c>
      <c r="G101" s="8">
        <f>IF(H101 = "NULL", "NULL", H101/28.35)</f>
        <v>0.17636684303350969</v>
      </c>
      <c r="H101" s="8">
        <v>5</v>
      </c>
      <c r="I101" s="8">
        <f>IF(G101 = "NULL", "NULL", G101*1.25)</f>
        <v>0.22045855379188711</v>
      </c>
      <c r="J101" s="8">
        <f>IF(G101 = "NULL", "NULL", H101*1.25)</f>
        <v>6.25</v>
      </c>
      <c r="K101" s="8">
        <f>IF(G101 = "NULL", "NULL", G101*2)</f>
        <v>0.35273368606701938</v>
      </c>
      <c r="L101" s="8">
        <f>IF(G101 = "NULL", "NULL", H101*2)</f>
        <v>10</v>
      </c>
      <c r="M101" s="11" t="str">
        <f>CONCATENATE(D101, CHAR(10), " - NET WT. ", TEXT(E101, "0.00"), " oz (", F101, " grams)")</f>
        <v>Celtic Sea Salt Ingredients:
sea salt
• Packed in a facility and/or equipment that produces products containing peanuts, tree nuts, soybean, milk, dairy, eggs, fish, shellfish, wheat, sesame. •
 - NET WT. 0.09 oz (2.5 grams)</v>
      </c>
      <c r="N101" s="12">
        <v>10000000542</v>
      </c>
      <c r="O101" s="12">
        <v>30000000542</v>
      </c>
      <c r="P101" s="12">
        <v>50000000542</v>
      </c>
      <c r="Q101" s="12">
        <v>70000000542</v>
      </c>
      <c r="R101" s="12">
        <v>90000000542</v>
      </c>
      <c r="S101" s="12">
        <v>11000000542</v>
      </c>
      <c r="T101" s="12">
        <v>13000000542</v>
      </c>
      <c r="U101" s="24"/>
      <c r="W101" s="8">
        <f>IF(G101 = "NULL", "NULL", G101/4)</f>
        <v>4.4091710758377423E-2</v>
      </c>
      <c r="X101" s="8">
        <f>IF(W101 = "NULL", "NULL", W101*28.35)</f>
        <v>1.25</v>
      </c>
      <c r="Y101" s="8">
        <f>IF(G101 = "NULL", "NULL", G101*4)</f>
        <v>0.70546737213403876</v>
      </c>
      <c r="Z101" s="8">
        <f>IF(G101 = "NULL", "NULL", H101*4)</f>
        <v>20</v>
      </c>
      <c r="AA101" s="15">
        <v>15000000542</v>
      </c>
      <c r="AB101" s="8">
        <f>IF(OR(E101 = "NULL", G101 = "NULL"), "NULL", (E101+G101)/2)</f>
        <v>0.13227513227513227</v>
      </c>
      <c r="AC101" s="8">
        <f>IF(OR(F101 = "NULL", H101 = "NULL"), "NULL", (F101+H101)/2)</f>
        <v>3.75</v>
      </c>
      <c r="AD101" s="15">
        <v>17000000542</v>
      </c>
      <c r="AE101" s="8">
        <f>IF(H101 = "NULL", "NULL", AF101/28.35)</f>
        <v>0.44091710758377423</v>
      </c>
      <c r="AF101" s="15">
        <f>IF(H101 = "NULL", "NULL", J101*2)</f>
        <v>12.5</v>
      </c>
      <c r="AG101" s="15">
        <v>19000000542</v>
      </c>
      <c r="AH101" s="8">
        <f>IF(AB101 = "NULL", "NULL", AB101*2)</f>
        <v>0.26455026455026454</v>
      </c>
      <c r="AI101" s="8">
        <f>IF(AC101 = "NULL", "NULL", AC101*2)</f>
        <v>7.5</v>
      </c>
      <c r="AJ101" s="15">
        <v>21000000542</v>
      </c>
      <c r="AK101" s="13"/>
      <c r="AL101" s="11" t="str">
        <f>SUBSTITUTE(D101,CHAR(10)&amp;"• Packed in a facility and/or equipment that produces products containing peanuts, tree nuts, soybean, milk, dairy, eggs, fish, shellfish, wheat, sesame. •","")</f>
        <v>Celtic Sea Salt Ingredients:
sea salt</v>
      </c>
    </row>
    <row r="102" spans="1:38" ht="75" x14ac:dyDescent="0.3">
      <c r="A102" s="10" t="s">
        <v>463</v>
      </c>
      <c r="B102" s="10" t="s">
        <v>464</v>
      </c>
      <c r="C102" s="10" t="s">
        <v>464</v>
      </c>
      <c r="D102" s="11" t="s">
        <v>465</v>
      </c>
      <c r="E102" s="8">
        <f>IF(F102 = "NULL", "NULL", F102/28.35)</f>
        <v>1.9</v>
      </c>
      <c r="F102" s="8">
        <v>53.865000000000002</v>
      </c>
      <c r="G102" s="8">
        <f>IF(H102 = "NULL", "NULL", H102/28.35)</f>
        <v>3.8</v>
      </c>
      <c r="H102" s="8">
        <v>107.73</v>
      </c>
      <c r="I102" s="8">
        <f>IF(G102 = "NULL", "NULL", G102*1.25)</f>
        <v>4.75</v>
      </c>
      <c r="J102" s="8">
        <f>IF(G102 = "NULL", "NULL", H102*1.25)</f>
        <v>134.66249999999999</v>
      </c>
      <c r="K102" s="8">
        <f>IF(G102 = "NULL", "NULL", G102*2)</f>
        <v>7.6</v>
      </c>
      <c r="L102" s="8">
        <f>IF(G102 = "NULL", "NULL", H102*2)</f>
        <v>215.46</v>
      </c>
      <c r="M102" s="11" t="str">
        <f>CONCATENATE(D102, CHAR(10), " - NET WT. ", TEXT(E102, "0.00"), " oz (", F102, " grams)")</f>
        <v>Ceylon Cinnamon Ingredients:
ceylon organic cinnamon
• Packed in a facility and/or equipment that produces products containing peanuts, tree nuts, soybean, milk, dairy, eggs, fish, shellfish, wheat, sesame. •
 - NET WT. 1.90 oz (53.865 grams)</v>
      </c>
      <c r="N102" s="12">
        <v>10000000426</v>
      </c>
      <c r="O102" s="12">
        <v>30000000426</v>
      </c>
      <c r="P102" s="12">
        <v>50000000426</v>
      </c>
      <c r="Q102" s="12">
        <v>70000000426</v>
      </c>
      <c r="R102" s="12">
        <v>90000000426</v>
      </c>
      <c r="S102" s="12">
        <v>11000000426</v>
      </c>
      <c r="T102" s="12">
        <v>13000000426</v>
      </c>
      <c r="U102" s="10"/>
      <c r="V102" s="11"/>
      <c r="W102" s="8">
        <f>IF(G102 = "NULL", "NULL", G102/4)</f>
        <v>0.95</v>
      </c>
      <c r="X102" s="8">
        <f>IF(W102 = "NULL", "NULL", W102*28.35)</f>
        <v>26.932500000000001</v>
      </c>
      <c r="Y102" s="8">
        <f>IF(G102 = "NULL", "NULL", G102*4)</f>
        <v>15.2</v>
      </c>
      <c r="Z102" s="8">
        <f>IF(G102 = "NULL", "NULL", H102*4)</f>
        <v>430.92</v>
      </c>
      <c r="AA102" s="15">
        <v>15000000426</v>
      </c>
      <c r="AB102" s="8">
        <f>IF(OR(E102 = "NULL", G102 = "NULL"), "NULL", (E102+G102)/2)</f>
        <v>2.8499999999999996</v>
      </c>
      <c r="AC102" s="8">
        <f>IF(OR(F102 = "NULL", H102 = "NULL"), "NULL", (F102+H102)/2)</f>
        <v>80.797499999999999</v>
      </c>
      <c r="AD102" s="15">
        <v>17000000426</v>
      </c>
      <c r="AE102" s="8">
        <f>IF(H102 = "NULL", "NULL", AF102/28.35)</f>
        <v>9.5</v>
      </c>
      <c r="AF102" s="8">
        <f>IF(H102 = "NULL", "NULL", J102*2)</f>
        <v>269.32499999999999</v>
      </c>
      <c r="AG102" s="15">
        <v>19000000426</v>
      </c>
      <c r="AH102" s="8">
        <f>IF(AB102 = "NULL", "NULL", AB102*2)</f>
        <v>5.6999999999999993</v>
      </c>
      <c r="AI102" s="8">
        <f>IF(AC102 = "NULL", "NULL", AC102*2)</f>
        <v>161.595</v>
      </c>
      <c r="AJ102" s="15">
        <v>21000000426</v>
      </c>
      <c r="AK102" s="13"/>
      <c r="AL102" s="11" t="str">
        <f>SUBSTITUTE(D102,CHAR(10)&amp;"• Packed in a facility and/or equipment that produces products containing peanuts, tree nuts, soybean, milk, dairy, eggs, fish, shellfish, wheat, sesame. •","")</f>
        <v>Ceylon Cinnamon Ingredients:
ceylon organic cinnamon</v>
      </c>
    </row>
    <row r="103" spans="1:38" ht="90" x14ac:dyDescent="0.3">
      <c r="A103" s="10" t="s">
        <v>466</v>
      </c>
      <c r="B103" s="10" t="s">
        <v>467</v>
      </c>
      <c r="C103" s="10" t="s">
        <v>468</v>
      </c>
      <c r="D103" s="11" t="s">
        <v>469</v>
      </c>
      <c r="E103" s="8">
        <f>IF(F103 = "NULL", "NULL", F103/28.35)</f>
        <v>0.8</v>
      </c>
      <c r="F103" s="8">
        <v>22.680000000000003</v>
      </c>
      <c r="G103" s="8">
        <f>IF(H103 = "NULL", "NULL", H103/28.35)</f>
        <v>1.6</v>
      </c>
      <c r="H103" s="8">
        <v>45.360000000000007</v>
      </c>
      <c r="I103" s="8">
        <f>IF(G103 = "NULL", "NULL", G103*1.25)</f>
        <v>2</v>
      </c>
      <c r="J103" s="8">
        <f>IF(G103 = "NULL", "NULL", H103*1.25)</f>
        <v>56.70000000000001</v>
      </c>
      <c r="K103" s="8">
        <f>IF(G103 = "NULL", "NULL", G103*2)</f>
        <v>3.2</v>
      </c>
      <c r="L103" s="8">
        <f>IF(G103 = "NULL", "NULL", H103*2)</f>
        <v>90.720000000000013</v>
      </c>
      <c r="M103" s="11" t="str">
        <f>CONCATENATE(D103, CHAR(10), " - NET WT. ", TEXT(E103, "0.00"), " oz (", F103, " grams)")</f>
        <v>Chai Black Turmeric Tea Ingredients:
black tea, turmeric, ginger, cinnamon, cloves, cardamom, black pepper, cassia oil
• Packed in a facility and/or equipment that produces products containing peanuts, tree nuts, soybean, milk, dairy, eggs, fish, shellfish, wheat, sesame. •
 - NET WT. 0.80 oz (22.68 grams)</v>
      </c>
      <c r="N103" s="12">
        <v>10000000063</v>
      </c>
      <c r="O103" s="12">
        <v>30000000063</v>
      </c>
      <c r="P103" s="12">
        <v>50000000063</v>
      </c>
      <c r="Q103" s="12">
        <v>70000000063</v>
      </c>
      <c r="R103" s="12">
        <v>90000000063</v>
      </c>
      <c r="S103" s="12">
        <v>11000000063</v>
      </c>
      <c r="T103" s="12">
        <v>13000000063</v>
      </c>
      <c r="U103" s="10"/>
      <c r="V103" s="11"/>
      <c r="W103" s="8">
        <f>IF(G103 = "NULL", "NULL", G103/4)</f>
        <v>0.4</v>
      </c>
      <c r="X103" s="8">
        <f>IF(W103 = "NULL", "NULL", W103*28.35)</f>
        <v>11.340000000000002</v>
      </c>
      <c r="Y103" s="8">
        <f>IF(G103 = "NULL", "NULL", G103*4)</f>
        <v>6.4</v>
      </c>
      <c r="Z103" s="8">
        <f>IF(G103 = "NULL", "NULL", H103*4)</f>
        <v>181.44000000000003</v>
      </c>
      <c r="AA103" s="15">
        <v>15000000063</v>
      </c>
      <c r="AB103" s="8">
        <f>IF(OR(E103 = "NULL", G103 = "NULL"), "NULL", (E103+G103)/2)</f>
        <v>1.2000000000000002</v>
      </c>
      <c r="AC103" s="8">
        <f>IF(OR(F103 = "NULL", H103 = "NULL"), "NULL", (F103+H103)/2)</f>
        <v>34.020000000000003</v>
      </c>
      <c r="AD103" s="15">
        <v>17000000063</v>
      </c>
      <c r="AE103" s="8">
        <f>IF(H103 = "NULL", "NULL", AF103/28.35)</f>
        <v>4.0000000000000009</v>
      </c>
      <c r="AF103" s="8">
        <f>IF(H103 = "NULL", "NULL", J103*2)</f>
        <v>113.40000000000002</v>
      </c>
      <c r="AG103" s="15">
        <v>19000000063</v>
      </c>
      <c r="AH103" s="8">
        <f>IF(AB103 = "NULL", "NULL", AB103*2)</f>
        <v>2.4000000000000004</v>
      </c>
      <c r="AI103" s="8">
        <f>IF(AC103 = "NULL", "NULL", AC103*2)</f>
        <v>68.040000000000006</v>
      </c>
      <c r="AJ103" s="15">
        <v>21000000063</v>
      </c>
      <c r="AK103" s="13"/>
      <c r="AL103" s="11" t="str">
        <f>SUBSTITUTE(D103,CHAR(10)&amp;"• Packed in a facility and/or equipment that produces products containing peanuts, tree nuts, soybean, milk, dairy, eggs, fish, shellfish, wheat, sesame. •","")</f>
        <v>Chai Black Turmeric Tea Ingredients:
black tea, turmeric, ginger, cinnamon, cloves, cardamom, black pepper, cassia oil</v>
      </c>
    </row>
    <row r="104" spans="1:38" ht="90" x14ac:dyDescent="0.3">
      <c r="A104" s="10" t="s">
        <v>470</v>
      </c>
      <c r="B104" s="10" t="s">
        <v>471</v>
      </c>
      <c r="C104" s="10" t="s">
        <v>472</v>
      </c>
      <c r="D104" s="11" t="s">
        <v>473</v>
      </c>
      <c r="E104" s="8">
        <f>IF(F104 = "NULL", "NULL", F104/28.35)</f>
        <v>0.8</v>
      </c>
      <c r="F104" s="8">
        <v>22.680000000000003</v>
      </c>
      <c r="G104" s="8">
        <f>IF(H104 = "NULL", "NULL", H104/28.35)</f>
        <v>1.6</v>
      </c>
      <c r="H104" s="8">
        <v>45.360000000000007</v>
      </c>
      <c r="I104" s="8">
        <f>IF(G104 = "NULL", "NULL", G104*1.25)</f>
        <v>2</v>
      </c>
      <c r="J104" s="8">
        <f>IF(G104 = "NULL", "NULL", H104*1.25)</f>
        <v>56.70000000000001</v>
      </c>
      <c r="K104" s="8">
        <f>IF(G104 = "NULL", "NULL", G104*2)</f>
        <v>3.2</v>
      </c>
      <c r="L104" s="8">
        <f>IF(G104 = "NULL", "NULL", H104*2)</f>
        <v>90.720000000000013</v>
      </c>
      <c r="M104" s="11" t="str">
        <f>CONCATENATE(D104, CHAR(10), " - NET WT. ", TEXT(E104, "0.00"), " oz (", F104, " grams)")</f>
        <v>Chai Herbal Turmeric Tea Ingredients:
turmeric, ginger, cinnamon, cloves, cardamom, licorice root, black pepper, cassia oil 
• Packed in a facility and/or equipment that produces products containing peanuts, tree nuts, soybean, milk, dairy, eggs, fish, shellfish, wheat, sesame. •
 - NET WT. 0.80 oz (22.68 grams)</v>
      </c>
      <c r="N104" s="12">
        <v>10000000064</v>
      </c>
      <c r="O104" s="12">
        <v>30000000064</v>
      </c>
      <c r="P104" s="12">
        <v>50000000064</v>
      </c>
      <c r="Q104" s="12">
        <v>70000000064</v>
      </c>
      <c r="R104" s="12">
        <v>90000000064</v>
      </c>
      <c r="S104" s="12">
        <v>11000000064</v>
      </c>
      <c r="T104" s="12">
        <v>13000000064</v>
      </c>
      <c r="U104" s="10"/>
      <c r="V104" s="11"/>
      <c r="W104" s="8">
        <f>IF(G104 = "NULL", "NULL", G104/4)</f>
        <v>0.4</v>
      </c>
      <c r="X104" s="8">
        <f>IF(W104 = "NULL", "NULL", W104*28.35)</f>
        <v>11.340000000000002</v>
      </c>
      <c r="Y104" s="8">
        <f>IF(G104 = "NULL", "NULL", G104*4)</f>
        <v>6.4</v>
      </c>
      <c r="Z104" s="8">
        <f>IF(G104 = "NULL", "NULL", H104*4)</f>
        <v>181.44000000000003</v>
      </c>
      <c r="AA104" s="15">
        <v>15000000064</v>
      </c>
      <c r="AB104" s="8">
        <f>IF(OR(E104 = "NULL", G104 = "NULL"), "NULL", (E104+G104)/2)</f>
        <v>1.2000000000000002</v>
      </c>
      <c r="AC104" s="8">
        <f>IF(OR(F104 = "NULL", H104 = "NULL"), "NULL", (F104+H104)/2)</f>
        <v>34.020000000000003</v>
      </c>
      <c r="AD104" s="15">
        <v>17000000064</v>
      </c>
      <c r="AE104" s="8">
        <f>IF(H104 = "NULL", "NULL", AF104/28.35)</f>
        <v>4.0000000000000009</v>
      </c>
      <c r="AF104" s="8">
        <f>IF(H104 = "NULL", "NULL", J104*2)</f>
        <v>113.40000000000002</v>
      </c>
      <c r="AG104" s="15">
        <v>19000000064</v>
      </c>
      <c r="AH104" s="8">
        <f>IF(AB104 = "NULL", "NULL", AB104*2)</f>
        <v>2.4000000000000004</v>
      </c>
      <c r="AI104" s="8">
        <f>IF(AC104 = "NULL", "NULL", AC104*2)</f>
        <v>68.040000000000006</v>
      </c>
      <c r="AJ104" s="15">
        <v>21000000064</v>
      </c>
      <c r="AK104" s="13"/>
      <c r="AL104" s="11" t="str">
        <f>SUBSTITUTE(D104,CHAR(10)&amp;"• Packed in a facility and/or equipment that produces products containing peanuts, tree nuts, soybean, milk, dairy, eggs, fish, shellfish, wheat, sesame. •","")</f>
        <v xml:space="preserve">Chai Herbal Turmeric Tea Ingredients:
turmeric, ginger, cinnamon, cloves, cardamom, licorice root, black pepper, cassia oil </v>
      </c>
    </row>
    <row r="105" spans="1:38" ht="90" x14ac:dyDescent="0.3">
      <c r="A105" s="38" t="s">
        <v>474</v>
      </c>
      <c r="B105" s="10" t="s">
        <v>475</v>
      </c>
      <c r="C105" s="10" t="s">
        <v>475</v>
      </c>
      <c r="D105" s="11" t="s">
        <v>476</v>
      </c>
      <c r="E105" s="8">
        <f>IF(F105 = "NULL", "NULL", F105/28.35)</f>
        <v>0.8</v>
      </c>
      <c r="F105" s="8">
        <v>22.680000000000003</v>
      </c>
      <c r="G105" s="8">
        <f>IF(H105 = "NULL", "NULL", H105/28.35)</f>
        <v>1.6</v>
      </c>
      <c r="H105" s="8">
        <v>45.360000000000007</v>
      </c>
      <c r="I105" s="8">
        <f>IF(G105 = "NULL", "NULL", G105*1.25)</f>
        <v>2</v>
      </c>
      <c r="J105" s="8">
        <f>IF(G105 = "NULL", "NULL", H105*1.25)</f>
        <v>56.70000000000001</v>
      </c>
      <c r="K105" s="8">
        <f>IF(G105 = "NULL", "NULL", G105*2)</f>
        <v>3.2</v>
      </c>
      <c r="L105" s="8">
        <f>IF(G105 = "NULL", "NULL", H105*2)</f>
        <v>90.720000000000013</v>
      </c>
      <c r="M105" s="11" t="str">
        <f>CONCATENATE(D105, CHAR(10), " - NET WT. ", TEXT(E105, "0.00"), " oz (", F105, " grams)")</f>
        <v>Chai Tea Ingredients:
black tea, cinnamon, ginger, cardamom, cloves, and black pepper
• Packed in a facility and/or equipment that produces products containing peanuts, tree nuts, soybean, milk, dairy, eggs, fish, shellfish, wheat, sesame. •
 - NET WT. 0.80 oz (22.68 grams)</v>
      </c>
      <c r="N105" s="12">
        <v>10000000065</v>
      </c>
      <c r="O105" s="12">
        <v>30000000065</v>
      </c>
      <c r="P105" s="12">
        <v>50000000065</v>
      </c>
      <c r="Q105" s="12">
        <v>70000000065</v>
      </c>
      <c r="R105" s="12">
        <v>90000000065</v>
      </c>
      <c r="S105" s="12">
        <v>11000000065</v>
      </c>
      <c r="T105" s="12">
        <v>13000000065</v>
      </c>
      <c r="U105" s="10" t="s">
        <v>52</v>
      </c>
      <c r="V105" s="11" t="s">
        <v>130</v>
      </c>
      <c r="W105" s="8">
        <f>IF(G105 = "NULL", "NULL", G105/4)</f>
        <v>0.4</v>
      </c>
      <c r="X105" s="8">
        <f>IF(W105 = "NULL", "NULL", W105*28.35)</f>
        <v>11.340000000000002</v>
      </c>
      <c r="Y105" s="8">
        <f>IF(G105 = "NULL", "NULL", G105*4)</f>
        <v>6.4</v>
      </c>
      <c r="Z105" s="8">
        <f>IF(G105 = "NULL", "NULL", H105*4)</f>
        <v>181.44000000000003</v>
      </c>
      <c r="AA105" s="15">
        <v>15000000065</v>
      </c>
      <c r="AB105" s="8">
        <f>IF(OR(E105 = "NULL", G105 = "NULL"), "NULL", (E105+G105)/2)</f>
        <v>1.2000000000000002</v>
      </c>
      <c r="AC105" s="8">
        <f>IF(OR(F105 = "NULL", H105 = "NULL"), "NULL", (F105+H105)/2)</f>
        <v>34.020000000000003</v>
      </c>
      <c r="AD105" s="15">
        <v>17000000065</v>
      </c>
      <c r="AE105" s="8">
        <f>IF(H105 = "NULL", "NULL", AF105/28.35)</f>
        <v>4.0000000000000009</v>
      </c>
      <c r="AF105" s="8">
        <f>IF(H105 = "NULL", "NULL", J105*2)</f>
        <v>113.40000000000002</v>
      </c>
      <c r="AG105" s="15">
        <v>19000000065</v>
      </c>
      <c r="AH105" s="8">
        <f>IF(AB105 = "NULL", "NULL", AB105*2)</f>
        <v>2.4000000000000004</v>
      </c>
      <c r="AI105" s="8">
        <f>IF(AC105 = "NULL", "NULL", AC105*2)</f>
        <v>68.040000000000006</v>
      </c>
      <c r="AJ105" s="15">
        <v>21000000065</v>
      </c>
      <c r="AK105" s="13"/>
      <c r="AL105" s="11" t="str">
        <f>SUBSTITUTE(D105,CHAR(10)&amp;"• Packed in a facility and/or equipment that produces products containing peanuts, tree nuts, soybean, milk, dairy, eggs, fish, shellfish, wheat, sesame. •","")</f>
        <v>Chai Tea Ingredients:
black tea, cinnamon, ginger, cardamom, cloves, and black pepper</v>
      </c>
    </row>
    <row r="106" spans="1:38" ht="75" x14ac:dyDescent="0.3">
      <c r="A106" s="10" t="s">
        <v>477</v>
      </c>
      <c r="B106" s="10" t="s">
        <v>478</v>
      </c>
      <c r="C106" s="10" t="s">
        <v>478</v>
      </c>
      <c r="D106" s="11" t="s">
        <v>479</v>
      </c>
      <c r="E106" s="8">
        <f>IF(F106 = "NULL", "NULL", F106/28.35)</f>
        <v>0.8</v>
      </c>
      <c r="F106" s="8">
        <v>22.680000000000003</v>
      </c>
      <c r="G106" s="8">
        <f>IF(H106 = "NULL", "NULL", H106/28.35)</f>
        <v>1.6</v>
      </c>
      <c r="H106" s="8">
        <v>45.360000000000007</v>
      </c>
      <c r="I106" s="8">
        <f>IF(G106 = "NULL", "NULL", G106*1.25)</f>
        <v>2</v>
      </c>
      <c r="J106" s="8">
        <f>IF(G106 = "NULL", "NULL", H106*1.25)</f>
        <v>56.70000000000001</v>
      </c>
      <c r="K106" s="8">
        <f>IF(G106 = "NULL", "NULL", G106*2)</f>
        <v>3.2</v>
      </c>
      <c r="L106" s="8">
        <f>IF(G106 = "NULL", "NULL", H106*2)</f>
        <v>90.720000000000013</v>
      </c>
      <c r="M106" s="11" t="str">
        <f>CONCATENATE(D106, CHAR(10), " - NET WT. ", TEXT(E106, "0.00"), " oz (", F106, " grams)")</f>
        <v>Chamomile Tea Ingredients:
chamomile flowers ground, calendula flowers
• Packed in a facility and/or equipment that produces products containing peanuts, tree nuts, soybean, milk, dairy, eggs, fish, shellfish, wheat, sesame. •
 - NET WT. 0.80 oz (22.68 grams)</v>
      </c>
      <c r="N106" s="12">
        <v>10000000066</v>
      </c>
      <c r="O106" s="12">
        <v>30000000066</v>
      </c>
      <c r="P106" s="12">
        <v>50000000066</v>
      </c>
      <c r="Q106" s="12">
        <v>70000000066</v>
      </c>
      <c r="R106" s="12">
        <v>90000000066</v>
      </c>
      <c r="S106" s="12">
        <v>11000000066</v>
      </c>
      <c r="T106" s="12">
        <v>13000000066</v>
      </c>
      <c r="U106" s="10"/>
      <c r="V106" s="11"/>
      <c r="W106" s="8">
        <f>IF(G106 = "NULL", "NULL", G106/4)</f>
        <v>0.4</v>
      </c>
      <c r="X106" s="8">
        <f>IF(W106 = "NULL", "NULL", W106*28.35)</f>
        <v>11.340000000000002</v>
      </c>
      <c r="Y106" s="8">
        <f>IF(G106 = "NULL", "NULL", G106*4)</f>
        <v>6.4</v>
      </c>
      <c r="Z106" s="8">
        <f>IF(G106 = "NULL", "NULL", H106*4)</f>
        <v>181.44000000000003</v>
      </c>
      <c r="AA106" s="15">
        <v>15000000066</v>
      </c>
      <c r="AB106" s="8">
        <f>IF(OR(E106 = "NULL", G106 = "NULL"), "NULL", (E106+G106)/2)</f>
        <v>1.2000000000000002</v>
      </c>
      <c r="AC106" s="8">
        <f>IF(OR(F106 = "NULL", H106 = "NULL"), "NULL", (F106+H106)/2)</f>
        <v>34.020000000000003</v>
      </c>
      <c r="AD106" s="15">
        <v>17000000066</v>
      </c>
      <c r="AE106" s="8">
        <f>IF(H106 = "NULL", "NULL", AF106/28.35)</f>
        <v>4.0000000000000009</v>
      </c>
      <c r="AF106" s="8">
        <f>IF(H106 = "NULL", "NULL", J106*2)</f>
        <v>113.40000000000002</v>
      </c>
      <c r="AG106" s="15">
        <v>19000000066</v>
      </c>
      <c r="AH106" s="8">
        <f>IF(AB106 = "NULL", "NULL", AB106*2)</f>
        <v>2.4000000000000004</v>
      </c>
      <c r="AI106" s="8">
        <f>IF(AC106 = "NULL", "NULL", AC106*2)</f>
        <v>68.040000000000006</v>
      </c>
      <c r="AJ106" s="15">
        <v>21000000066</v>
      </c>
      <c r="AK106" s="13"/>
      <c r="AL106" s="11" t="str">
        <f>SUBSTITUTE(D106,CHAR(10)&amp;"• Packed in a facility and/or equipment that produces products containing peanuts, tree nuts, soybean, milk, dairy, eggs, fish, shellfish, wheat, sesame. •","")</f>
        <v>Chamomile Tea Ingredients:
chamomile flowers ground, calendula flowers</v>
      </c>
    </row>
    <row r="107" spans="1:38" ht="210" x14ac:dyDescent="0.3">
      <c r="A107" s="10" t="s">
        <v>480</v>
      </c>
      <c r="B107" s="10" t="s">
        <v>481</v>
      </c>
      <c r="C107" s="10" t="s">
        <v>482</v>
      </c>
      <c r="D107" s="11" t="s">
        <v>483</v>
      </c>
      <c r="E107" s="8">
        <f>IF(F107 = "NULL", "NULL", F107/28.35)</f>
        <v>1.1001763668430335</v>
      </c>
      <c r="F107" s="8">
        <v>31.19</v>
      </c>
      <c r="G107" s="8">
        <f>IF(H107 = "NULL", "NULL", H107/28.35)</f>
        <v>2.1999999999999997</v>
      </c>
      <c r="H107" s="8">
        <v>62.37</v>
      </c>
      <c r="I107" s="8">
        <f>IF(G107 = "NULL", "NULL", G107*1.25)</f>
        <v>2.7499999999999996</v>
      </c>
      <c r="J107" s="8">
        <f>IF(G107 = "NULL", "NULL", H107*1.25)</f>
        <v>77.962499999999991</v>
      </c>
      <c r="K107" s="8">
        <f>IF(G107 = "NULL", "NULL", G107*2)</f>
        <v>4.3999999999999995</v>
      </c>
      <c r="L107" s="8">
        <f>IF(G107 = "NULL", "NULL", H107*2)</f>
        <v>124.74</v>
      </c>
      <c r="M107" s="11" t="str">
        <f>CONCATENATE(D107, CHAR(10), " - NET WT. ", TEXT(E107, "0.00"), " oz (", F107, " grams)")</f>
        <v>Cheddar &amp; Beer Dip Mix Ingredients:
cheese powder [a dehydrated blend of whey, buttermilk solids, cheeses (granular &amp; cheddar [pasteurized milk, cheese culture, salt, enzymes]), whey protein concentrate, salt, sodium phosphate, citric acid, yellow 5 &amp; 6, lactic acid, enzyme], beer powder [maltodextrin, dried beer (barley malt, corn syrup, hops, yeast)], onion, salt, garlic, spices
• ALLERGY ALERT: contains milk &amp; gluten•
• DIRECTIONS: Beat 1/3 cup dip mix with 8 oz. room temperature Cream Cheese &amp; 1/3 cup milk. Chill for at least 2 hours before serving. •
• Packed in a facility and/or equipment that produces products containing peanuts, tree nuts, soybean, milk, dairy, eggs, fish, shellfish, wheat, sesame. •
 - NET WT. 1.10 oz (31.19 grams)</v>
      </c>
      <c r="N107" s="12">
        <v>10000000392</v>
      </c>
      <c r="O107" s="12">
        <v>30000000392</v>
      </c>
      <c r="P107" s="12">
        <v>50000000392</v>
      </c>
      <c r="Q107" s="12">
        <v>70000000392</v>
      </c>
      <c r="R107" s="12">
        <v>90000000392</v>
      </c>
      <c r="S107" s="12">
        <v>11000000392</v>
      </c>
      <c r="T107" s="12">
        <v>13000000392</v>
      </c>
      <c r="U107" s="10"/>
      <c r="V107" s="8" t="s">
        <v>189</v>
      </c>
      <c r="W107" s="8">
        <f>IF(G107 = "NULL", "NULL", G107/4)</f>
        <v>0.54999999999999993</v>
      </c>
      <c r="X107" s="8">
        <f>IF(W107 = "NULL", "NULL", W107*28.35)</f>
        <v>15.592499999999999</v>
      </c>
      <c r="Y107" s="8">
        <f>IF(G107 = "NULL", "NULL", G107*4)</f>
        <v>8.7999999999999989</v>
      </c>
      <c r="Z107" s="8">
        <f>IF(G107 = "NULL", "NULL", H107*4)</f>
        <v>249.48</v>
      </c>
      <c r="AA107" s="15">
        <v>15000000392</v>
      </c>
      <c r="AB107" s="8">
        <f>IF(OR(E107 = "NULL", G107 = "NULL"), "NULL", (E107+G107)/2)</f>
        <v>1.6500881834215166</v>
      </c>
      <c r="AC107" s="8">
        <f>IF(OR(F107 = "NULL", H107 = "NULL"), "NULL", (F107+H107)/2)</f>
        <v>46.78</v>
      </c>
      <c r="AD107" s="15">
        <v>17000000392</v>
      </c>
      <c r="AE107" s="8">
        <f>IF(H107 = "NULL", "NULL", AF107/28.35)</f>
        <v>5.4999999999999991</v>
      </c>
      <c r="AF107" s="8">
        <f>IF(H107 = "NULL", "NULL", J107*2)</f>
        <v>155.92499999999998</v>
      </c>
      <c r="AG107" s="15">
        <v>19000000392</v>
      </c>
      <c r="AH107" s="8">
        <f>IF(AB107 = "NULL", "NULL", AB107*2)</f>
        <v>3.3001763668430333</v>
      </c>
      <c r="AI107" s="8">
        <f>IF(AC107 = "NULL", "NULL", AC107*2)</f>
        <v>93.56</v>
      </c>
      <c r="AJ107" s="15">
        <v>21000000392</v>
      </c>
      <c r="AK107" s="13" t="s">
        <v>484</v>
      </c>
      <c r="AL107" s="11" t="str">
        <f>SUBSTITUTE(D107,CHAR(10)&amp;"• Packed in a facility and/or equipment that produces products containing peanuts, tree nuts, soybean, milk, dairy, eggs, fish, shellfish, wheat, sesame. •","")</f>
        <v>Cheddar &amp; Beer Dip Mix Ingredients:
cheese powder [a dehydrated blend of whey, buttermilk solids, cheeses (granular &amp; cheddar [pasteurized milk, cheese culture, salt, enzymes]), whey protein concentrate, salt, sodium phosphate, citric acid, yellow 5 &amp; 6, lactic acid, enzyme], beer powder [maltodextrin, dried beer (barley malt, corn syrup, hops, yeast)], onion, salt, garlic, spices
• ALLERGY ALERT: contains milk &amp; gluten•
• DIRECTIONS: Beat 1/3 cup dip mix with 8 oz. room temperature Cream Cheese &amp; 1/3 cup milk. Chill for at least 2 hours before serving. •</v>
      </c>
    </row>
    <row r="108" spans="1:38" ht="150" x14ac:dyDescent="0.3">
      <c r="A108" s="10" t="s">
        <v>485</v>
      </c>
      <c r="B108" s="10" t="s">
        <v>486</v>
      </c>
      <c r="C108" s="10" t="s">
        <v>487</v>
      </c>
      <c r="D108" s="11" t="s">
        <v>488</v>
      </c>
      <c r="E108" s="8">
        <f>IF(F108 = "NULL", "NULL", F108/28.35)</f>
        <v>1.1000000000000001</v>
      </c>
      <c r="F108" s="8">
        <v>31.185000000000006</v>
      </c>
      <c r="G108" s="8">
        <f>IF(H108 = "NULL", "NULL", H108/28.35)</f>
        <v>2.2000000000000002</v>
      </c>
      <c r="H108" s="8">
        <v>62.370000000000012</v>
      </c>
      <c r="I108" s="8">
        <f>IF(G108 = "NULL", "NULL", G108*1.25)</f>
        <v>2.75</v>
      </c>
      <c r="J108" s="8">
        <f>IF(G108 = "NULL", "NULL", H108*1.25)</f>
        <v>77.96250000000002</v>
      </c>
      <c r="K108" s="8">
        <f>IF(G108 = "NULL", "NULL", G108*2)</f>
        <v>4.4000000000000004</v>
      </c>
      <c r="L108" s="8">
        <f>IF(G108 = "NULL", "NULL", H108*2)</f>
        <v>124.74000000000002</v>
      </c>
      <c r="M108" s="11" t="str">
        <f>CONCATENATE(D108, CHAR(10), " - NET WT. ", TEXT(E108, "0.00"), " oz (", F108, " grams)")</f>
        <v>Cheddar Cheese Popcorn Seasoning Ingredients:
maltodextrin, whey powder cheddar cheese (pasteurized cultured milk, salt, enzymes) salt, sugar, natural flavor, sodium phosphate, lactic acid, fd&amp;c and yellow #5, citric acid, fd&amp;c yellow #6, soybean oil, silicon dioxide (anti-caking agent)
• ALLERGY ALERT: contains milk &amp; soy •
• Packed in a facility and/or equipment that produces products containing peanuts, tree nuts, soybean, milk, dairy, eggs, fish, shellfish, wheat, sesame. •
 - NET WT. 1.10 oz (31.185 grams)</v>
      </c>
      <c r="N108" s="12">
        <v>10000000068</v>
      </c>
      <c r="O108" s="12">
        <v>30000000068</v>
      </c>
      <c r="P108" s="12">
        <v>50000000068</v>
      </c>
      <c r="Q108" s="12">
        <v>70000000068</v>
      </c>
      <c r="R108" s="12">
        <v>90000000068</v>
      </c>
      <c r="S108" s="12">
        <v>11000000068</v>
      </c>
      <c r="T108" s="12">
        <v>13000000068</v>
      </c>
      <c r="U108" s="10" t="s">
        <v>52</v>
      </c>
      <c r="V108" s="11" t="s">
        <v>149</v>
      </c>
      <c r="W108" s="8">
        <f>IF(G108 = "NULL", "NULL", G108/4)</f>
        <v>0.55000000000000004</v>
      </c>
      <c r="X108" s="8">
        <f>IF(W108 = "NULL", "NULL", W108*28.35)</f>
        <v>15.592500000000003</v>
      </c>
      <c r="Y108" s="8">
        <f>IF(G108 = "NULL", "NULL", G108*4)</f>
        <v>8.8000000000000007</v>
      </c>
      <c r="Z108" s="8">
        <f>IF(G108 = "NULL", "NULL", H108*4)</f>
        <v>249.48000000000005</v>
      </c>
      <c r="AA108" s="15">
        <v>15000000068</v>
      </c>
      <c r="AB108" s="8">
        <f>IF(OR(E108 = "NULL", G108 = "NULL"), "NULL", (E108+G108)/2)</f>
        <v>1.6500000000000001</v>
      </c>
      <c r="AC108" s="8">
        <f>IF(OR(F108 = "NULL", H108 = "NULL"), "NULL", (F108+H108)/2)</f>
        <v>46.777500000000011</v>
      </c>
      <c r="AD108" s="15">
        <v>17000000068</v>
      </c>
      <c r="AE108" s="8">
        <f>IF(H108 = "NULL", "NULL", AF108/28.35)</f>
        <v>5.5000000000000009</v>
      </c>
      <c r="AF108" s="8">
        <f>IF(H108 = "NULL", "NULL", J108*2)</f>
        <v>155.92500000000004</v>
      </c>
      <c r="AG108" s="15">
        <v>19000000068</v>
      </c>
      <c r="AH108" s="8">
        <f>IF(AB108 = "NULL", "NULL", AB108*2)</f>
        <v>3.3000000000000003</v>
      </c>
      <c r="AI108" s="8">
        <f>IF(AC108 = "NULL", "NULL", AC108*2)</f>
        <v>93.555000000000021</v>
      </c>
      <c r="AJ108" s="15">
        <v>21000000068</v>
      </c>
      <c r="AK108" s="13"/>
      <c r="AL108" s="11" t="str">
        <f>SUBSTITUTE(D108,CHAR(10)&amp;"• Packed in a facility and/or equipment that produces products containing peanuts, tree nuts, soybean, milk, dairy, eggs, fish, shellfish, wheat, sesame. •","")</f>
        <v>Cheddar Cheese Popcorn Seasoning Ingredients:
maltodextrin, whey powder cheddar cheese (pasteurized cultured milk, salt, enzymes) salt, sugar, natural flavor, sodium phosphate, lactic acid, fd&amp;c and yellow #5, citric acid, fd&amp;c yellow #6, soybean oil, silicon dioxide (anti-caking agent)
• ALLERGY ALERT: contains milk &amp; soy •</v>
      </c>
    </row>
    <row r="109" spans="1:38" ht="150" x14ac:dyDescent="0.3">
      <c r="A109" s="10" t="s">
        <v>489</v>
      </c>
      <c r="B109" s="10" t="s">
        <v>490</v>
      </c>
      <c r="C109" s="10" t="s">
        <v>491</v>
      </c>
      <c r="D109" s="11" t="s">
        <v>492</v>
      </c>
      <c r="E109" s="8">
        <f>IF(F109 = "NULL", "NULL", F109/28.35)</f>
        <v>1.1000000000000001</v>
      </c>
      <c r="F109" s="8">
        <v>31.185000000000006</v>
      </c>
      <c r="G109" s="8">
        <f>IF(H109 = "NULL", "NULL", H109/28.35)</f>
        <v>2.2000000000000002</v>
      </c>
      <c r="H109" s="8">
        <v>62.370000000000012</v>
      </c>
      <c r="I109" s="8">
        <f>IF(G109 = "NULL", "NULL", G109*1.25)</f>
        <v>2.75</v>
      </c>
      <c r="J109" s="8">
        <f>IF(G109 = "NULL", "NULL", H109*1.25)</f>
        <v>77.96250000000002</v>
      </c>
      <c r="K109" s="8">
        <f>IF(G109 = "NULL", "NULL", G109*2)</f>
        <v>4.4000000000000004</v>
      </c>
      <c r="L109" s="8">
        <f>IF(G109 = "NULL", "NULL", H109*2)</f>
        <v>124.74000000000002</v>
      </c>
      <c r="M109" s="11" t="str">
        <f>CONCATENATE(D109, CHAR(10), " - NET WT. ", TEXT(E109, "0.00"), " oz (", F109, " grams)")</f>
        <v>Cheddar Cheese Powder Ingredients:
granular cheese (milk, cheese culture, salt, enzymes) whey, sunflower oil, whey protein concentrate, lactose, 
maltodextrin, salt, blue cheese (milk, cheese culture, salt, enzymes) sodium phosphate, &lt;2% citric acid, lactic acid, yellow 5 &amp; 6
• ALLERGY ALERT: contains dairy •
• Packed in a facility and/or equipment that produces products containing peanuts, tree nuts, soybean, milk, dairy, eggs, fish, shellfish, wheat, sesame. •
 - NET WT. 1.10 oz (31.185 grams)</v>
      </c>
      <c r="N109" s="12">
        <v>10000000067</v>
      </c>
      <c r="O109" s="12">
        <v>30000000067</v>
      </c>
      <c r="P109" s="12">
        <v>50000000067</v>
      </c>
      <c r="Q109" s="12">
        <v>70000000067</v>
      </c>
      <c r="R109" s="12">
        <v>90000000067</v>
      </c>
      <c r="S109" s="12">
        <v>11000000067</v>
      </c>
      <c r="T109" s="12">
        <v>13000000067</v>
      </c>
      <c r="U109" s="10"/>
      <c r="V109" s="11"/>
      <c r="W109" s="8">
        <f>IF(G109 = "NULL", "NULL", G109/4)</f>
        <v>0.55000000000000004</v>
      </c>
      <c r="X109" s="8">
        <f>IF(W109 = "NULL", "NULL", W109*28.35)</f>
        <v>15.592500000000003</v>
      </c>
      <c r="Y109" s="8">
        <f>IF(G109 = "NULL", "NULL", G109*4)</f>
        <v>8.8000000000000007</v>
      </c>
      <c r="Z109" s="8">
        <f>IF(G109 = "NULL", "NULL", H109*4)</f>
        <v>249.48000000000005</v>
      </c>
      <c r="AA109" s="15">
        <v>15000000067</v>
      </c>
      <c r="AB109" s="8">
        <f>IF(OR(E109 = "NULL", G109 = "NULL"), "NULL", (E109+G109)/2)</f>
        <v>1.6500000000000001</v>
      </c>
      <c r="AC109" s="8">
        <f>IF(OR(F109 = "NULL", H109 = "NULL"), "NULL", (F109+H109)/2)</f>
        <v>46.777500000000011</v>
      </c>
      <c r="AD109" s="15">
        <v>17000000067</v>
      </c>
      <c r="AE109" s="8">
        <f>IF(H109 = "NULL", "NULL", AF109/28.35)</f>
        <v>5.5000000000000009</v>
      </c>
      <c r="AF109" s="8">
        <f>IF(H109 = "NULL", "NULL", J109*2)</f>
        <v>155.92500000000004</v>
      </c>
      <c r="AG109" s="15">
        <v>19000000067</v>
      </c>
      <c r="AH109" s="8">
        <f>IF(AB109 = "NULL", "NULL", AB109*2)</f>
        <v>3.3000000000000003</v>
      </c>
      <c r="AI109" s="8">
        <f>IF(AC109 = "NULL", "NULL", AC109*2)</f>
        <v>93.555000000000021</v>
      </c>
      <c r="AJ109" s="15">
        <v>21000000067</v>
      </c>
      <c r="AK109" s="13"/>
      <c r="AL109" s="11" t="str">
        <f>SUBSTITUTE(D109,CHAR(10)&amp;"• Packed in a facility and/or equipment that produces products containing peanuts, tree nuts, soybean, milk, dairy, eggs, fish, shellfish, wheat, sesame. •","")</f>
        <v>Cheddar Cheese Powder Ingredients:
granular cheese (milk, cheese culture, salt, enzymes) whey, sunflower oil, whey protein concentrate, lactose, 
maltodextrin, salt, blue cheese (milk, cheese culture, salt, enzymes) sodium phosphate, &lt;2% citric acid, lactic acid, yellow 5 &amp; 6
• ALLERGY ALERT: contains dairy •</v>
      </c>
    </row>
    <row r="110" spans="1:38" ht="330" x14ac:dyDescent="0.3">
      <c r="A110" s="10" t="s">
        <v>493</v>
      </c>
      <c r="B110" s="10" t="s">
        <v>494</v>
      </c>
      <c r="C110" s="10" t="s">
        <v>495</v>
      </c>
      <c r="D110" s="11" t="s">
        <v>496</v>
      </c>
      <c r="E110" s="8">
        <f>IF(F110 = "NULL", "NULL", F110/28.35)</f>
        <v>1.4</v>
      </c>
      <c r="F110" s="8">
        <v>39.69</v>
      </c>
      <c r="G110" s="8">
        <f>IF(H110 = "NULL", "NULL", H110/28.35)</f>
        <v>2.8</v>
      </c>
      <c r="H110" s="8">
        <v>79.38</v>
      </c>
      <c r="I110" s="8">
        <f>IF(G110 = "NULL", "NULL", G110*1.25)</f>
        <v>3.5</v>
      </c>
      <c r="J110" s="8">
        <f>IF(G110 = "NULL", "NULL", H110*1.25)</f>
        <v>99.224999999999994</v>
      </c>
      <c r="K110" s="8">
        <f>IF(G110 = "NULL", "NULL", G110*2)</f>
        <v>5.6</v>
      </c>
      <c r="L110" s="8">
        <f>IF(G110 = "NULL", "NULL", H110*2)</f>
        <v>158.76</v>
      </c>
      <c r="M110" s="11" t="str">
        <f>CONCATENATE(D110, CHAR(10), " - NET WT. ", TEXT(E110, "0.00"), " oz (", F110, " grams)")</f>
        <v>Cheddar Ranch Dip Mix Ingredients:
buttermilk solids, (whey solids, buttermilk powder, nonfat dry milk) cheddar cheese powder (maltodextrin, whey(from milk)cheddar cheese (milk, cheese culture, salt enzymes) sunflower oil, salt sodium phosphate, blue cheese (milk, cheese culture, salt, enzymes) ,2% citric acid, yellow 5&amp;6 lactic acid) dextrose, whole milk, sea salt, dried onion, msg, dried garlic whey, chicken flavoring (dextrose, salt, msg, lactose  (milk) potato flour, pure vegetable oil, (sunflower oil) celery turmeric, onion powder, culsunflower lecithin, parsley, herbs) dried sour cream, (sour cream(cultured  cream, nonfat milk)) non gmo corn starch, dried roasted garlic, parsley nonfat dry milk, silicon diozide, lactic acid powder, maltodextrin, natural swiss cheese flavor, butter powder (butter(creamsalt) dry buttermilk) ascorbic acid, natural &amp; artificial sour cream flavor, natural &amp; artificial sour cream &amp; onion flavor (soy) natural butter flavor, canola oil, natural colors
• ALLERGY ALERT: contains soy, dairy •
• Packed in a facility and/or equipment that produces products containing peanuts, tree nuts, soybean, milk, dairy, eggs, fish, shellfish, wheat, sesame. •
 - NET WT. 1.40 oz (39.69 grams)</v>
      </c>
      <c r="N110" s="12">
        <v>10000000069</v>
      </c>
      <c r="O110" s="12">
        <v>30000000069</v>
      </c>
      <c r="P110" s="12">
        <v>50000000069</v>
      </c>
      <c r="Q110" s="12">
        <v>70000000069</v>
      </c>
      <c r="R110" s="12">
        <v>90000000069</v>
      </c>
      <c r="S110" s="12">
        <v>11000000069</v>
      </c>
      <c r="T110" s="12">
        <v>13000000069</v>
      </c>
      <c r="U110" s="10"/>
      <c r="V110" s="11"/>
      <c r="W110" s="8">
        <f>IF(G110 = "NULL", "NULL", G110/4)</f>
        <v>0.7</v>
      </c>
      <c r="X110" s="8">
        <f>IF(W110 = "NULL", "NULL", W110*28.35)</f>
        <v>19.844999999999999</v>
      </c>
      <c r="Y110" s="8">
        <f>IF(G110 = "NULL", "NULL", G110*4)</f>
        <v>11.2</v>
      </c>
      <c r="Z110" s="8">
        <f>IF(G110 = "NULL", "NULL", H110*4)</f>
        <v>317.52</v>
      </c>
      <c r="AA110" s="15">
        <v>15000000069</v>
      </c>
      <c r="AB110" s="8">
        <f>IF(OR(E110 = "NULL", G110 = "NULL"), "NULL", (E110+G110)/2)</f>
        <v>2.0999999999999996</v>
      </c>
      <c r="AC110" s="8">
        <f>IF(OR(F110 = "NULL", H110 = "NULL"), "NULL", (F110+H110)/2)</f>
        <v>59.534999999999997</v>
      </c>
      <c r="AD110" s="15">
        <v>17000000069</v>
      </c>
      <c r="AE110" s="8">
        <f>IF(H110 = "NULL", "NULL", AF110/28.35)</f>
        <v>6.9999999999999991</v>
      </c>
      <c r="AF110" s="8">
        <f>IF(H110 = "NULL", "NULL", J110*2)</f>
        <v>198.45</v>
      </c>
      <c r="AG110" s="15">
        <v>19000000069</v>
      </c>
      <c r="AH110" s="8">
        <f>IF(AB110 = "NULL", "NULL", AB110*2)</f>
        <v>4.1999999999999993</v>
      </c>
      <c r="AI110" s="8">
        <f>IF(AC110 = "NULL", "NULL", AC110*2)</f>
        <v>119.07</v>
      </c>
      <c r="AJ110" s="15">
        <v>21000000069</v>
      </c>
      <c r="AK110" s="13"/>
      <c r="AL110" s="11" t="str">
        <f>SUBSTITUTE(D110,CHAR(10)&amp;"• Packed in a facility and/or equipment that produces products containing peanuts, tree nuts, soybean, milk, dairy, eggs, fish, shellfish, wheat, sesame. •","")</f>
        <v>Cheddar Ranch Dip Mix Ingredients:
buttermilk solids, (whey solids, buttermilk powder, nonfat dry milk) cheddar cheese powder (maltodextrin, whey(from milk)cheddar cheese (milk, cheese culture, salt enzymes) sunflower oil, salt sodium phosphate, blue cheese (milk, cheese culture, salt, enzymes) ,2% citric acid, yellow 5&amp;6 lactic acid) dextrose, whole milk, sea salt, dried onion, msg, dried garlic whey, chicken flavoring (dextrose, salt, msg, lactose  (milk) potato flour, pure vegetable oil, (sunflower oil) celery turmeric, onion powder, culsunflower lecithin, parsley, herbs) dried sour cream, (sour cream(cultured  cream, nonfat milk)) non gmo corn starch, dried roasted garlic, parsley nonfat dry milk, silicon diozide, lactic acid powder, maltodextrin, natural swiss cheese flavor, butter powder (butter(creamsalt) dry buttermilk) ascorbic acid, natural &amp; artificial sour cream flavor, natural &amp; artificial sour cream &amp; onion flavor (soy) natural butter flavor, canola oil, natural colors
• ALLERGY ALERT: contains soy, dairy •</v>
      </c>
    </row>
    <row r="111" spans="1:38" ht="105" x14ac:dyDescent="0.3">
      <c r="A111" s="10" t="s">
        <v>497</v>
      </c>
      <c r="B111" s="10" t="s">
        <v>498</v>
      </c>
      <c r="C111" s="10" t="s">
        <v>499</v>
      </c>
      <c r="D111" s="11" t="s">
        <v>500</v>
      </c>
      <c r="E111" s="8">
        <f>IF(F111 = "NULL", "NULL", F111/28.35)</f>
        <v>1.1000000000000001</v>
      </c>
      <c r="F111" s="8">
        <v>31.185000000000006</v>
      </c>
      <c r="G111" s="8">
        <f>IF(H111 = "NULL", "NULL", H111/28.35)</f>
        <v>2.2000000000000002</v>
      </c>
      <c r="H111" s="8">
        <v>62.370000000000012</v>
      </c>
      <c r="I111" s="8">
        <f>IF(G111 = "NULL", "NULL", G111*1.25)</f>
        <v>2.75</v>
      </c>
      <c r="J111" s="8">
        <f>IF(G111 = "NULL", "NULL", H111*1.25)</f>
        <v>77.96250000000002</v>
      </c>
      <c r="K111" s="8">
        <f>IF(G111 = "NULL", "NULL", G111*2)</f>
        <v>4.4000000000000004</v>
      </c>
      <c r="L111" s="8">
        <f>IF(G111 = "NULL", "NULL", H111*2)</f>
        <v>124.74000000000002</v>
      </c>
      <c r="M111" s="11" t="str">
        <f>CONCATENATE(D111, CHAR(10), " - NET WT. ", TEXT(E111, "0.00"), " oz (", F111, " grams)")</f>
        <v>Cheddar Ranch Popcorn Seasoning Ingredients:
white cheddar cheese powder, onion, sea salt, herbs and spices, garlic, yeast extract, vinegar powder
• ALLERGY ALERT: contains milk •
• Packed in a facility and/or equipment that produces products containing peanuts, tree nuts, soybean, milk, dairy, eggs, fish, shellfish, wheat, sesame. •
 - NET WT. 1.10 oz (31.185 grams)</v>
      </c>
      <c r="N111" s="12">
        <v>10000000070</v>
      </c>
      <c r="O111" s="12">
        <v>30000000070</v>
      </c>
      <c r="P111" s="12">
        <v>50000000070</v>
      </c>
      <c r="Q111" s="12">
        <v>70000000070</v>
      </c>
      <c r="R111" s="12">
        <v>90000000070</v>
      </c>
      <c r="S111" s="12">
        <v>11000000070</v>
      </c>
      <c r="T111" s="12">
        <v>13000000070</v>
      </c>
      <c r="U111" s="10" t="s">
        <v>52</v>
      </c>
      <c r="V111" s="11"/>
      <c r="W111" s="8">
        <f>IF(G111 = "NULL", "NULL", G111/4)</f>
        <v>0.55000000000000004</v>
      </c>
      <c r="X111" s="8">
        <f>IF(W111 = "NULL", "NULL", W111*28.35)</f>
        <v>15.592500000000003</v>
      </c>
      <c r="Y111" s="8">
        <f>IF(G111 = "NULL", "NULL", G111*4)</f>
        <v>8.8000000000000007</v>
      </c>
      <c r="Z111" s="8">
        <f>IF(G111 = "NULL", "NULL", H111*4)</f>
        <v>249.48000000000005</v>
      </c>
      <c r="AA111" s="15">
        <v>15000000070</v>
      </c>
      <c r="AB111" s="8">
        <f>IF(OR(E111 = "NULL", G111 = "NULL"), "NULL", (E111+G111)/2)</f>
        <v>1.6500000000000001</v>
      </c>
      <c r="AC111" s="8">
        <f>IF(OR(F111 = "NULL", H111 = "NULL"), "NULL", (F111+H111)/2)</f>
        <v>46.777500000000011</v>
      </c>
      <c r="AD111" s="15">
        <v>17000000070</v>
      </c>
      <c r="AE111" s="8">
        <f>IF(H111 = "NULL", "NULL", AF111/28.35)</f>
        <v>5.5000000000000009</v>
      </c>
      <c r="AF111" s="8">
        <f>IF(H111 = "NULL", "NULL", J111*2)</f>
        <v>155.92500000000004</v>
      </c>
      <c r="AG111" s="15">
        <v>19000000070</v>
      </c>
      <c r="AH111" s="8">
        <f>IF(AB111 = "NULL", "NULL", AB111*2)</f>
        <v>3.3000000000000003</v>
      </c>
      <c r="AI111" s="8">
        <f>IF(AC111 = "NULL", "NULL", AC111*2)</f>
        <v>93.555000000000021</v>
      </c>
      <c r="AJ111" s="15">
        <v>21000000070</v>
      </c>
      <c r="AK111" s="13"/>
      <c r="AL111" s="11" t="str">
        <f>SUBSTITUTE(D111,CHAR(10)&amp;"• Packed in a facility and/or equipment that produces products containing peanuts, tree nuts, soybean, milk, dairy, eggs, fish, shellfish, wheat, sesame. •","")</f>
        <v>Cheddar Ranch Popcorn Seasoning Ingredients:
white cheddar cheese powder, onion, sea salt, herbs and spices, garlic, yeast extract, vinegar powder
• ALLERGY ALERT: contains milk •</v>
      </c>
    </row>
    <row r="112" spans="1:38" ht="135" x14ac:dyDescent="0.3">
      <c r="A112" s="10" t="s">
        <v>501</v>
      </c>
      <c r="B112" s="10" t="s">
        <v>502</v>
      </c>
      <c r="C112" s="10" t="s">
        <v>503</v>
      </c>
      <c r="D112" s="11" t="s">
        <v>504</v>
      </c>
      <c r="E112" s="8">
        <f>IF(F112 = "NULL", "NULL", F112/28.35)</f>
        <v>1.8500881834215168</v>
      </c>
      <c r="F112" s="8">
        <v>52.45</v>
      </c>
      <c r="G112" s="8">
        <f>IF(H112 = "NULL", "NULL", H112/28.35)</f>
        <v>3.7001763668430336</v>
      </c>
      <c r="H112" s="8">
        <v>104.9</v>
      </c>
      <c r="I112" s="8">
        <f>IF(G112 = "NULL", "NULL", G112*1.25)</f>
        <v>4.6252204585537919</v>
      </c>
      <c r="J112" s="8">
        <f>IF(G112 = "NULL", "NULL", H112*1.25)</f>
        <v>131.125</v>
      </c>
      <c r="K112" s="8">
        <f>IF(G112 = "NULL", "NULL", G112*2)</f>
        <v>7.4003527336860673</v>
      </c>
      <c r="L112" s="8">
        <f>IF(G112 = "NULL", "NULL", H112*2)</f>
        <v>209.8</v>
      </c>
      <c r="M112" s="11" t="str">
        <f>CONCATENATE(D112, CHAR(10), " - NET WT. ", TEXT(E112, "0.00"), " oz (", F112, " grams)")</f>
        <v>Cheesy Parmesan Bagel Seasoning Ingredients:
poppy seed, salt, sesame seed, minced garlic, parmesan cheese  ([part-skim milk, cheese culture, salt enzymes], whey, buttermilk solids, sodium phosphate, salt), minced onion
• ALLERGY ALERT: contains milk, sesame •
• Packed in a facility and/or equipment that produces products containing peanuts, tree nuts, soybean, milk, dairy, eggs, fish, shellfish, wheat, sesame. •
 - NET WT. 1.85 oz (52.45 grams)</v>
      </c>
      <c r="N112" s="12">
        <v>10000000564</v>
      </c>
      <c r="O112" s="12">
        <v>30000000564</v>
      </c>
      <c r="P112" s="12">
        <v>50000000564</v>
      </c>
      <c r="Q112" s="12">
        <v>70000000564</v>
      </c>
      <c r="R112" s="12">
        <v>90000000564</v>
      </c>
      <c r="S112" s="12">
        <v>11000000564</v>
      </c>
      <c r="T112" s="12">
        <v>13000000564</v>
      </c>
      <c r="U112" s="24"/>
      <c r="W112" s="8">
        <f>IF(G112 = "NULL", "NULL", G112/4)</f>
        <v>0.92504409171075841</v>
      </c>
      <c r="X112" s="8">
        <f>IF(W112 = "NULL", "NULL", W112*28.35)</f>
        <v>26.225000000000001</v>
      </c>
      <c r="Y112" s="8">
        <f>IF(G112 = "NULL", "NULL", G112*4)</f>
        <v>14.800705467372135</v>
      </c>
      <c r="Z112" s="8">
        <f>IF(G112 = "NULL", "NULL", H112*4)</f>
        <v>419.6</v>
      </c>
      <c r="AA112" s="15">
        <v>15000000564</v>
      </c>
      <c r="AB112" s="8">
        <f>IF(OR(E112 = "NULL", G112 = "NULL"), "NULL", (E112+G112)/2)</f>
        <v>2.7751322751322753</v>
      </c>
      <c r="AC112" s="8">
        <f>IF(OR(F112 = "NULL", H112 = "NULL"), "NULL", (F112+H112)/2)</f>
        <v>78.675000000000011</v>
      </c>
      <c r="AD112" s="15">
        <v>17000000564</v>
      </c>
      <c r="AE112" s="15">
        <f>IF(H112 = "NULL", "NULL", AF112/28.35)</f>
        <v>9.2504409171075839</v>
      </c>
      <c r="AF112" s="15">
        <f>IF(H112 = "NULL", "NULL", J112*2)</f>
        <v>262.25</v>
      </c>
      <c r="AG112" s="15">
        <v>19000000564</v>
      </c>
      <c r="AH112" s="8">
        <f>IF(AB112 = "NULL", "NULL", AB112*2)</f>
        <v>5.5502645502645507</v>
      </c>
      <c r="AI112" s="8">
        <f>IF(AC112 = "NULL", "NULL", AC112*2)</f>
        <v>157.35000000000002</v>
      </c>
      <c r="AJ112" s="15">
        <v>21000000564</v>
      </c>
      <c r="AK112" s="13" t="s">
        <v>505</v>
      </c>
      <c r="AL112" s="11" t="str">
        <f>SUBSTITUTE(D112,CHAR(10)&amp;"• Packed in a facility and/or equipment that produces products containing peanuts, tree nuts, soybean, milk, dairy, eggs, fish, shellfish, wheat, sesame. •","")</f>
        <v>Cheesy Parmesan Bagel Seasoning Ingredients:
poppy seed, salt, sesame seed, minced garlic, parmesan cheese  ([part-skim milk, cheese culture, salt enzymes], whey, buttermilk solids, sodium phosphate, salt), minced onion
• ALLERGY ALERT: contains milk, sesame •</v>
      </c>
    </row>
    <row r="113" spans="1:38" ht="105" x14ac:dyDescent="0.3">
      <c r="A113" s="10" t="s">
        <v>506</v>
      </c>
      <c r="B113" s="10" t="s">
        <v>507</v>
      </c>
      <c r="C113" s="10" t="s">
        <v>508</v>
      </c>
      <c r="D113" s="11" t="s">
        <v>509</v>
      </c>
      <c r="E113" s="8">
        <f>IF(F113 = "NULL", "NULL", F113/28.35)</f>
        <v>1.6</v>
      </c>
      <c r="F113" s="8">
        <v>45.360000000000007</v>
      </c>
      <c r="G113" s="8">
        <f>IF(H113 = "NULL", "NULL", H113/28.35)</f>
        <v>3.2</v>
      </c>
      <c r="H113" s="8">
        <v>90.720000000000013</v>
      </c>
      <c r="I113" s="8">
        <f>IF(G113 = "NULL", "NULL", G113*1.25)</f>
        <v>4</v>
      </c>
      <c r="J113" s="8">
        <f>IF(G113 = "NULL", "NULL", H113*1.25)</f>
        <v>113.40000000000002</v>
      </c>
      <c r="K113" s="8">
        <f>IF(G113 = "NULL", "NULL", G113*2)</f>
        <v>6.4</v>
      </c>
      <c r="L113" s="8">
        <f>IF(G113 = "NULL", "NULL", H113*2)</f>
        <v>181.44000000000003</v>
      </c>
      <c r="M113" s="11" t="str">
        <f>CONCATENATE(D113, CHAR(10), " - NET WT. ", TEXT(E113, "0.00"), " oz (", F113, " grams)")</f>
        <v>Cheesy Pizza Seasoning Ingredients:
cheese powder, tomato, garlic, onion, beer powder, herbs, silicon dioxide
• ALLERGY ALERT: contains milk &amp; gluten •
• Packed in a facility and/or equipment that produces products containing peanuts, tree nuts, soybean, milk, dairy, eggs, fish, shellfish, wheat, sesame. •
 - NET WT. 1.60 oz (45.36 grams)</v>
      </c>
      <c r="N113" s="12">
        <v>10000000071</v>
      </c>
      <c r="O113" s="12">
        <v>30000000071</v>
      </c>
      <c r="P113" s="12">
        <v>50000000071</v>
      </c>
      <c r="Q113" s="12">
        <v>70000000071</v>
      </c>
      <c r="R113" s="12">
        <v>90000000071</v>
      </c>
      <c r="S113" s="12">
        <v>11000000071</v>
      </c>
      <c r="T113" s="12">
        <v>13000000071</v>
      </c>
      <c r="U113" s="10" t="s">
        <v>52</v>
      </c>
      <c r="V113" s="11" t="s">
        <v>189</v>
      </c>
      <c r="W113" s="8">
        <f>IF(G113 = "NULL", "NULL", G113/4)</f>
        <v>0.8</v>
      </c>
      <c r="X113" s="8">
        <f>IF(W113 = "NULL", "NULL", W113*28.35)</f>
        <v>22.680000000000003</v>
      </c>
      <c r="Y113" s="8">
        <f>IF(G113 = "NULL", "NULL", G113*4)</f>
        <v>12.8</v>
      </c>
      <c r="Z113" s="8">
        <f>IF(G113 = "NULL", "NULL", H113*4)</f>
        <v>362.88000000000005</v>
      </c>
      <c r="AA113" s="15">
        <v>15000000071</v>
      </c>
      <c r="AB113" s="8">
        <f>IF(OR(E113 = "NULL", G113 = "NULL"), "NULL", (E113+G113)/2)</f>
        <v>2.4000000000000004</v>
      </c>
      <c r="AC113" s="8">
        <f>IF(OR(F113 = "NULL", H113 = "NULL"), "NULL", (F113+H113)/2)</f>
        <v>68.040000000000006</v>
      </c>
      <c r="AD113" s="15">
        <v>17000000071</v>
      </c>
      <c r="AE113" s="8">
        <f>IF(H113 = "NULL", "NULL", AF113/28.35)</f>
        <v>8.0000000000000018</v>
      </c>
      <c r="AF113" s="8">
        <f>IF(H113 = "NULL", "NULL", J113*2)</f>
        <v>226.80000000000004</v>
      </c>
      <c r="AG113" s="15">
        <v>19000000071</v>
      </c>
      <c r="AH113" s="8">
        <f>IF(AB113 = "NULL", "NULL", AB113*2)</f>
        <v>4.8000000000000007</v>
      </c>
      <c r="AI113" s="8">
        <f>IF(AC113 = "NULL", "NULL", AC113*2)</f>
        <v>136.08000000000001</v>
      </c>
      <c r="AJ113" s="15">
        <v>21000000071</v>
      </c>
      <c r="AK113" s="13"/>
      <c r="AL113" s="11" t="str">
        <f>SUBSTITUTE(D113,CHAR(10)&amp;"• Packed in a facility and/or equipment that produces products containing peanuts, tree nuts, soybean, milk, dairy, eggs, fish, shellfish, wheat, sesame. •","")</f>
        <v>Cheesy Pizza Seasoning Ingredients:
cheese powder, tomato, garlic, onion, beer powder, herbs, silicon dioxide
• ALLERGY ALERT: contains milk &amp; gluten •</v>
      </c>
    </row>
    <row r="114" spans="1:38" ht="90" x14ac:dyDescent="0.3">
      <c r="A114" s="10" t="s">
        <v>510</v>
      </c>
      <c r="B114" s="10" t="s">
        <v>511</v>
      </c>
      <c r="C114" s="10" t="s">
        <v>512</v>
      </c>
      <c r="D114" s="11" t="s">
        <v>513</v>
      </c>
      <c r="E114" s="8">
        <f>IF(F114 = "NULL", "NULL", F114/28.35)</f>
        <v>1.9</v>
      </c>
      <c r="F114" s="8">
        <v>53.865000000000002</v>
      </c>
      <c r="G114" s="8">
        <f>IF(H114 = "NULL", "NULL", H114/28.35)</f>
        <v>3.8</v>
      </c>
      <c r="H114" s="8">
        <v>107.73</v>
      </c>
      <c r="I114" s="8">
        <f>IF(G114 = "NULL", "NULL", G114*1.25)</f>
        <v>4.75</v>
      </c>
      <c r="J114" s="8">
        <f>IF(G114 = "NULL", "NULL", H114*1.25)</f>
        <v>134.66249999999999</v>
      </c>
      <c r="K114" s="8">
        <f>IF(G114 = "NULL", "NULL", G114*2)</f>
        <v>7.6</v>
      </c>
      <c r="L114" s="8">
        <f>IF(G114 = "NULL", "NULL", H114*2)</f>
        <v>215.46</v>
      </c>
      <c r="M114" s="11" t="str">
        <f>CONCATENATE(D114, CHAR(10), " - NET WT. ", TEXT(E114, "0.00"), " oz (", F114, " grams)")</f>
        <v>Chef Master Grill Seasoning Ingredients:
sea salt, dehydrated onion, dehydrated garlic, black pepper, spices, dehydrated red bell pepper
• Packed in a facility and/or equipment that produces products containing peanuts, tree nuts, soybean, milk, dairy, eggs, fish, shellfish, wheat, sesame. •
 - NET WT. 1.90 oz (53.865 grams)</v>
      </c>
      <c r="N114" s="12">
        <v>10000000072</v>
      </c>
      <c r="O114" s="12">
        <v>30000000072</v>
      </c>
      <c r="P114" s="12">
        <v>50000000072</v>
      </c>
      <c r="Q114" s="12">
        <v>70000000072</v>
      </c>
      <c r="R114" s="12">
        <v>90000000072</v>
      </c>
      <c r="S114" s="12">
        <v>11000000072</v>
      </c>
      <c r="T114" s="12">
        <v>13000000072</v>
      </c>
      <c r="U114" s="10"/>
      <c r="V114" s="11"/>
      <c r="W114" s="8">
        <f>IF(G114 = "NULL", "NULL", G114/4)</f>
        <v>0.95</v>
      </c>
      <c r="X114" s="8">
        <f>IF(W114 = "NULL", "NULL", W114*28.35)</f>
        <v>26.932500000000001</v>
      </c>
      <c r="Y114" s="8">
        <f>IF(G114 = "NULL", "NULL", G114*4)</f>
        <v>15.2</v>
      </c>
      <c r="Z114" s="8">
        <f>IF(G114 = "NULL", "NULL", H114*4)</f>
        <v>430.92</v>
      </c>
      <c r="AA114" s="15">
        <v>15000000072</v>
      </c>
      <c r="AB114" s="8">
        <f>IF(OR(E114 = "NULL", G114 = "NULL"), "NULL", (E114+G114)/2)</f>
        <v>2.8499999999999996</v>
      </c>
      <c r="AC114" s="8">
        <f>IF(OR(F114 = "NULL", H114 = "NULL"), "NULL", (F114+H114)/2)</f>
        <v>80.797499999999999</v>
      </c>
      <c r="AD114" s="15">
        <v>17000000072</v>
      </c>
      <c r="AE114" s="8">
        <f>IF(H114 = "NULL", "NULL", AF114/28.35)</f>
        <v>9.5</v>
      </c>
      <c r="AF114" s="8">
        <f>IF(H114 = "NULL", "NULL", J114*2)</f>
        <v>269.32499999999999</v>
      </c>
      <c r="AG114" s="15">
        <v>19000000072</v>
      </c>
      <c r="AH114" s="8">
        <f>IF(AB114 = "NULL", "NULL", AB114*2)</f>
        <v>5.6999999999999993</v>
      </c>
      <c r="AI114" s="8">
        <f>IF(AC114 = "NULL", "NULL", AC114*2)</f>
        <v>161.595</v>
      </c>
      <c r="AJ114" s="15">
        <v>21000000072</v>
      </c>
      <c r="AK114" s="13"/>
      <c r="AL114" s="11" t="str">
        <f>SUBSTITUTE(D114,CHAR(10)&amp;"• Packed in a facility and/or equipment that produces products containing peanuts, tree nuts, soybean, milk, dairy, eggs, fish, shellfish, wheat, sesame. •","")</f>
        <v>Chef Master Grill Seasoning Ingredients:
sea salt, dehydrated onion, dehydrated garlic, black pepper, spices, dehydrated red bell pepper</v>
      </c>
    </row>
    <row r="115" spans="1:38" ht="195" x14ac:dyDescent="0.3">
      <c r="A115" s="10" t="s">
        <v>514</v>
      </c>
      <c r="B115" s="10" t="s">
        <v>515</v>
      </c>
      <c r="C115" s="10" t="s">
        <v>516</v>
      </c>
      <c r="D115" s="11" t="s">
        <v>517</v>
      </c>
      <c r="E115" s="8">
        <f>IF(F115 = "NULL", "NULL", F115/28.35)</f>
        <v>1.6875</v>
      </c>
      <c r="F115" s="8">
        <v>47.840625000000003</v>
      </c>
      <c r="G115" s="8">
        <f>IF(H115 = "NULL", "NULL", H115/28.35)</f>
        <v>3.375</v>
      </c>
      <c r="H115" s="8">
        <v>95.681250000000006</v>
      </c>
      <c r="I115" s="8">
        <f>IF(G115 = "NULL", "NULL", G115*1.25)</f>
        <v>4.21875</v>
      </c>
      <c r="J115" s="8">
        <f>IF(G115 = "NULL", "NULL", H115*1.25)</f>
        <v>119.6015625</v>
      </c>
      <c r="K115" s="8">
        <f>IF(G115 = "NULL", "NULL", G115*2)</f>
        <v>6.75</v>
      </c>
      <c r="L115" s="8">
        <f>IF(G115 = "NULL", "NULL", H115*2)</f>
        <v>191.36250000000001</v>
      </c>
      <c r="M115" s="11" t="str">
        <f>CONCATENATE(D115, CHAR(10), " - NET WT. ", TEXT(E115, "0.00"), " oz (", F115, " grams)")</f>
        <v>Cherry Lime Kiss Slush Ingredients:
cane sugar, &lt;2% citric acid, color/flavor powder (sugar, artificial flavor, yellow #5, blue #1, silicon dioxide, citric acid) cherry flavoring (ethyl alcohol, natural &amp; artificial flavors, propylene glycol, water, red 40, blue 1)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
 - NET WT. 1.69 oz (47.840625 grams)</v>
      </c>
      <c r="N115" s="12">
        <v>10000000073</v>
      </c>
      <c r="O115" s="12">
        <v>30000000073</v>
      </c>
      <c r="P115" s="12">
        <v>50000000073</v>
      </c>
      <c r="Q115" s="12">
        <v>70000000073</v>
      </c>
      <c r="R115" s="12">
        <v>90000000073</v>
      </c>
      <c r="S115" s="12">
        <v>11000000073</v>
      </c>
      <c r="T115" s="12">
        <v>13000000073</v>
      </c>
      <c r="U115" s="10"/>
      <c r="V115" s="11" t="s">
        <v>189</v>
      </c>
      <c r="W115" s="8">
        <f>IF(G115 = "NULL", "NULL", G115/4)</f>
        <v>0.84375</v>
      </c>
      <c r="X115" s="8">
        <f>IF(W115 = "NULL", "NULL", W115*28.35)</f>
        <v>23.920312500000001</v>
      </c>
      <c r="Y115" s="8">
        <f>IF(G115 = "NULL", "NULL", G115*4)</f>
        <v>13.5</v>
      </c>
      <c r="Z115" s="8">
        <f>IF(G115 = "NULL", "NULL", H115*4)</f>
        <v>382.72500000000002</v>
      </c>
      <c r="AA115" s="15">
        <v>15000000073</v>
      </c>
      <c r="AB115" s="8">
        <f>IF(OR(E115 = "NULL", G115 = "NULL"), "NULL", (E115+G115)/2)</f>
        <v>2.53125</v>
      </c>
      <c r="AC115" s="8">
        <f>IF(OR(F115 = "NULL", H115 = "NULL"), "NULL", (F115+H115)/2)</f>
        <v>71.760937500000011</v>
      </c>
      <c r="AD115" s="15">
        <v>17000000073</v>
      </c>
      <c r="AE115" s="8">
        <f>IF(H115 = "NULL", "NULL", AF115/28.35)</f>
        <v>8.4375</v>
      </c>
      <c r="AF115" s="8">
        <f>IF(H115 = "NULL", "NULL", J115*2)</f>
        <v>239.203125</v>
      </c>
      <c r="AG115" s="15">
        <v>19000000073</v>
      </c>
      <c r="AH115" s="8">
        <f>IF(AB115 = "NULL", "NULL", AB115*2)</f>
        <v>5.0625</v>
      </c>
      <c r="AI115" s="8">
        <f>IF(AC115 = "NULL", "NULL", AC115*2)</f>
        <v>143.52187500000002</v>
      </c>
      <c r="AJ115" s="15">
        <v>21000000073</v>
      </c>
      <c r="AK115" s="13"/>
      <c r="AL115" s="11" t="str">
        <f>SUBSTITUTE(D115,CHAR(10)&amp;"• Packed in a facility and/or equipment that produces products containing peanuts, tree nuts, soybean, milk, dairy, eggs, fish, shellfish, wheat, sesame. •","")</f>
        <v>Cherry Lime Kiss Slush Ingredients:
cane sugar, &lt;2% citric acid, color/flavor powder (sugar, artificial flavor, yellow #5, blue #1, silicon dioxide, citric acid) cherry flavoring (ethyl alcohol, natural &amp; artificial flavors, propylene glycol, water, red 40, blue 1)
• DIRECTIONS: Just add ice, bottle of wine and pouch to a blender and mix - 10-12 drinks. Add in fresh fruit or rim your glass with fresh fruit to match the flavor. Don't drink wine? Add ice - mix and either fruit juice, 7up or sprite to blender. •</v>
      </c>
    </row>
    <row r="116" spans="1:38" ht="75" x14ac:dyDescent="0.3">
      <c r="A116" s="10" t="s">
        <v>518</v>
      </c>
      <c r="B116" s="10" t="s">
        <v>519</v>
      </c>
      <c r="C116" s="10" t="s">
        <v>520</v>
      </c>
      <c r="D116" s="11" t="s">
        <v>521</v>
      </c>
      <c r="E116" s="8">
        <f>IF(F116 = "NULL", "NULL", F116/28.35)</f>
        <v>2.3633156966490301</v>
      </c>
      <c r="F116" s="8">
        <v>67</v>
      </c>
      <c r="G116" s="8">
        <f>IF(H116 = "NULL", "NULL", H116/28.35)</f>
        <v>4.7619047619047619</v>
      </c>
      <c r="H116" s="8">
        <v>135</v>
      </c>
      <c r="I116" s="8">
        <f>IF(G116 = "NULL", "NULL", G116*1.25)</f>
        <v>5.9523809523809526</v>
      </c>
      <c r="J116" s="8">
        <f>IF(G116 = "NULL", "NULL", H116*1.25)</f>
        <v>168.75</v>
      </c>
      <c r="K116" s="8">
        <f>IF(G116 = "NULL", "NULL", G116*2)</f>
        <v>9.5238095238095237</v>
      </c>
      <c r="L116" s="8">
        <f>IF(G116 = "NULL", "NULL", H116*2)</f>
        <v>270</v>
      </c>
      <c r="M116" s="11" t="str">
        <f>CONCATENATE(D116, CHAR(10), " - NET WT. ", TEXT(E116, "0.00"), " oz (", F116, " grams)")</f>
        <v>Cherrywood Sea Salt Ingredients:
sea salt, &lt;2% cherrywood smoke flavor
• Packed in a facility and/or equipment that produces products containing peanuts, tree nuts, soybean, milk, dairy, eggs, fish, shellfish, wheat, sesame. •
 - NET WT. 2.36 oz (67 grams)</v>
      </c>
      <c r="N116" s="12">
        <v>10000000074</v>
      </c>
      <c r="O116" s="12">
        <v>30000000074</v>
      </c>
      <c r="P116" s="12">
        <v>50000000074</v>
      </c>
      <c r="Q116" s="12">
        <v>70000000074</v>
      </c>
      <c r="R116" s="12">
        <v>90000000074</v>
      </c>
      <c r="S116" s="12">
        <v>11000000074</v>
      </c>
      <c r="T116" s="12">
        <v>13000000074</v>
      </c>
      <c r="U116" s="10" t="s">
        <v>52</v>
      </c>
      <c r="V116" s="11" t="s">
        <v>354</v>
      </c>
      <c r="W116" s="8">
        <f>IF(G116 = "NULL", "NULL", G116/4)</f>
        <v>1.1904761904761905</v>
      </c>
      <c r="X116" s="8">
        <f>IF(W116 = "NULL", "NULL", W116*28.35)</f>
        <v>33.75</v>
      </c>
      <c r="Y116" s="8">
        <f>IF(G116 = "NULL", "NULL", G116*4)</f>
        <v>19.047619047619047</v>
      </c>
      <c r="Z116" s="8">
        <f>IF(G116 = "NULL", "NULL", H116*4)</f>
        <v>540</v>
      </c>
      <c r="AA116" s="15">
        <v>15000000074</v>
      </c>
      <c r="AB116" s="8">
        <f>IF(OR(E116 = "NULL", G116 = "NULL"), "NULL", (E116+G116)/2)</f>
        <v>3.562610229276896</v>
      </c>
      <c r="AC116" s="8">
        <f>IF(OR(F116 = "NULL", H116 = "NULL"), "NULL", (F116+H116)/2)</f>
        <v>101</v>
      </c>
      <c r="AD116" s="15">
        <v>17000000074</v>
      </c>
      <c r="AE116" s="8">
        <f>IF(H116 = "NULL", "NULL", AF116/28.35)</f>
        <v>11.904761904761903</v>
      </c>
      <c r="AF116" s="8">
        <f>IF(H116 = "NULL", "NULL", J116*2)</f>
        <v>337.5</v>
      </c>
      <c r="AG116" s="15">
        <v>19000000074</v>
      </c>
      <c r="AH116" s="8">
        <f>IF(AB116 = "NULL", "NULL", AB116*2)</f>
        <v>7.1252204585537919</v>
      </c>
      <c r="AI116" s="8">
        <f>IF(AC116 = "NULL", "NULL", AC116*2)</f>
        <v>202</v>
      </c>
      <c r="AJ116" s="15">
        <v>21000000074</v>
      </c>
      <c r="AK116" s="13"/>
      <c r="AL116" s="11" t="str">
        <f>SUBSTITUTE(D116,CHAR(10)&amp;"• Packed in a facility and/or equipment that produces products containing peanuts, tree nuts, soybean, milk, dairy, eggs, fish, shellfish, wheat, sesame. •","")</f>
        <v>Cherrywood Sea Salt Ingredients:
sea salt, &lt;2% cherrywood smoke flavor</v>
      </c>
    </row>
    <row r="117" spans="1:38" ht="105" x14ac:dyDescent="0.3">
      <c r="A117" s="40" t="s">
        <v>522</v>
      </c>
      <c r="B117" s="10" t="s">
        <v>523</v>
      </c>
      <c r="C117" s="10" t="s">
        <v>524</v>
      </c>
      <c r="D117" s="11" t="s">
        <v>525</v>
      </c>
      <c r="E117" s="8">
        <f>IF(F117 = "NULL", "NULL", F117/28.35)</f>
        <v>1.1000000000000001</v>
      </c>
      <c r="F117" s="8">
        <v>31.185000000000006</v>
      </c>
      <c r="G117" s="8">
        <f>IF(H117 = "NULL", "NULL", H117/28.35)</f>
        <v>2.2000000000000002</v>
      </c>
      <c r="H117" s="8">
        <v>62.370000000000012</v>
      </c>
      <c r="I117" s="8">
        <f>IF(G117 = "NULL", "NULL", G117*1.25)</f>
        <v>2.75</v>
      </c>
      <c r="J117" s="8">
        <f>IF(G117 = "NULL", "NULL", H117*1.25)</f>
        <v>77.96250000000002</v>
      </c>
      <c r="K117" s="8">
        <f>IF(G117 = "NULL", "NULL", G117*2)</f>
        <v>4.4000000000000004</v>
      </c>
      <c r="L117" s="8">
        <f>IF(G117 = "NULL", "NULL", H117*2)</f>
        <v>124.74000000000002</v>
      </c>
      <c r="M117" s="11" t="str">
        <f>CONCATENATE(D117, CHAR(10), " - NET WT. ", TEXT(E117, "0.00"), " oz (", F117, " grams)")</f>
        <v>Chicago Steak Seasoning Ingredients:
salt, spice (including black pepper, dill seed, coriander and red pepper), dehydrated garlic, soybean oil and extractives of paprika, dill, garlic and black pepper
• Packed in a facility and/or equipment that produces products containing peanuts, tree nuts, soybean, milk, dairy, eggs, fish, shellfish, wheat, sesame. •
 - NET WT. 1.10 oz (31.185 grams)</v>
      </c>
      <c r="N117" s="12">
        <v>10000000472</v>
      </c>
      <c r="O117" s="12">
        <v>30000000472</v>
      </c>
      <c r="P117" s="12">
        <v>50000000472</v>
      </c>
      <c r="Q117" s="12">
        <v>70000000472</v>
      </c>
      <c r="R117" s="12">
        <v>90000000472</v>
      </c>
      <c r="S117" s="12">
        <v>11000000472</v>
      </c>
      <c r="T117" s="12">
        <v>13000000472</v>
      </c>
      <c r="U117" s="11" t="s">
        <v>52</v>
      </c>
      <c r="V117" s="11"/>
      <c r="W117" s="8">
        <f>IF(G117 = "NULL", "NULL", G117/4)</f>
        <v>0.55000000000000004</v>
      </c>
      <c r="X117" s="8">
        <f>IF(W117 = "NULL", "NULL", W117*28.35)</f>
        <v>15.592500000000003</v>
      </c>
      <c r="Y117" s="8">
        <f>IF(G117 = "NULL", "NULL", G117*4)</f>
        <v>8.8000000000000007</v>
      </c>
      <c r="Z117" s="8">
        <f>IF(G117 = "NULL", "NULL", H117*4)</f>
        <v>249.48000000000005</v>
      </c>
      <c r="AA117" s="15">
        <v>15000000472</v>
      </c>
      <c r="AB117" s="8">
        <f>IF(OR(E117 = "NULL", G117 = "NULL"), "NULL", (E117+G117)/2)</f>
        <v>1.6500000000000001</v>
      </c>
      <c r="AC117" s="8">
        <f>IF(OR(F117 = "NULL", H117 = "NULL"), "NULL", (F117+H117)/2)</f>
        <v>46.777500000000011</v>
      </c>
      <c r="AD117" s="15">
        <v>17000000472</v>
      </c>
      <c r="AE117" s="8">
        <f>IF(H117 = "NULL", "NULL", AF117/28.35)</f>
        <v>5.5000000000000009</v>
      </c>
      <c r="AF117" s="8">
        <f>IF(H117 = "NULL", "NULL", J117*2)</f>
        <v>155.92500000000004</v>
      </c>
      <c r="AG117" s="15">
        <v>19000000472</v>
      </c>
      <c r="AH117" s="8">
        <f>IF(AB117 = "NULL", "NULL", AB117*2)</f>
        <v>3.3000000000000003</v>
      </c>
      <c r="AI117" s="8">
        <f>IF(AC117 = "NULL", "NULL", AC117*2)</f>
        <v>93.555000000000021</v>
      </c>
      <c r="AJ117" s="15">
        <v>21000000472</v>
      </c>
      <c r="AK117" s="13" t="s">
        <v>526</v>
      </c>
      <c r="AL117" s="11" t="str">
        <f>SUBSTITUTE(D117,CHAR(10)&amp;"• Packed in a facility and/or equipment that produces products containing peanuts, tree nuts, soybean, milk, dairy, eggs, fish, shellfish, wheat, sesame. •","")</f>
        <v>Chicago Steak Seasoning Ingredients:
salt, spice (including black pepper, dill seed, coriander and red pepper), dehydrated garlic, soybean oil and extractives of paprika, dill, garlic and black pepper</v>
      </c>
    </row>
    <row r="118" spans="1:38" ht="120" x14ac:dyDescent="0.3">
      <c r="A118" s="10" t="s">
        <v>527</v>
      </c>
      <c r="B118" s="10" t="s">
        <v>528</v>
      </c>
      <c r="C118" s="10" t="s">
        <v>529</v>
      </c>
      <c r="D118" s="11" t="s">
        <v>530</v>
      </c>
      <c r="E118" s="8">
        <f>IF(F118 = "NULL", "NULL", F118/28.35)</f>
        <v>1.7</v>
      </c>
      <c r="F118" s="8">
        <v>48.195</v>
      </c>
      <c r="G118" s="8">
        <f>IF(H118 = "NULL", "NULL", H118/28.35)</f>
        <v>3.4</v>
      </c>
      <c r="H118" s="8">
        <v>96.39</v>
      </c>
      <c r="I118" s="8">
        <f>IF(G118 = "NULL", "NULL", G118*1.25)</f>
        <v>4.25</v>
      </c>
      <c r="J118" s="8">
        <f>IF(G118 = "NULL", "NULL", H118*1.25)</f>
        <v>120.4875</v>
      </c>
      <c r="K118" s="8">
        <f>IF(G118 = "NULL", "NULL", G118*2)</f>
        <v>6.8</v>
      </c>
      <c r="L118" s="8">
        <f>IF(G118 = "NULL", "NULL", H118*2)</f>
        <v>192.78</v>
      </c>
      <c r="M118" s="11" t="str">
        <f>CONCATENATE(D118, CHAR(10), " - NET WT. ", TEXT(E118, "0.00"), " oz (", F118, " grams)")</f>
        <v>Chicago Style Pizza Seasoning Ingredients:
salt, fennel, sugar, romano cheese, parmesan cheese (milk, cheese cultures, salt, enzymes) spices, cayenne pepper, accent flavor enhancer (msg) sodium erythobate, oregano
• ALLERGY ALERT: contains dairy •
• Packed in a facility and/or equipment that produces products containing peanuts, tree nuts, soybean, milk, dairy, eggs, fish, shellfish, wheat, sesame. •
 - NET WT. 1.70 oz (48.195 grams)</v>
      </c>
      <c r="N118" s="12">
        <v>10000000075</v>
      </c>
      <c r="O118" s="12">
        <v>30000000075</v>
      </c>
      <c r="P118" s="12">
        <v>50000000075</v>
      </c>
      <c r="Q118" s="12">
        <v>70000000075</v>
      </c>
      <c r="R118" s="12">
        <v>90000000075</v>
      </c>
      <c r="S118" s="12">
        <v>11000000075</v>
      </c>
      <c r="T118" s="12">
        <v>13000000075</v>
      </c>
      <c r="U118" s="10" t="s">
        <v>52</v>
      </c>
      <c r="V118" s="11" t="s">
        <v>531</v>
      </c>
      <c r="W118" s="8">
        <f>IF(G118 = "NULL", "NULL", G118/4)</f>
        <v>0.85</v>
      </c>
      <c r="X118" s="8">
        <f>IF(W118 = "NULL", "NULL", W118*28.35)</f>
        <v>24.0975</v>
      </c>
      <c r="Y118" s="8">
        <f>IF(G118 = "NULL", "NULL", G118*4)</f>
        <v>13.6</v>
      </c>
      <c r="Z118" s="8">
        <f>IF(G118 = "NULL", "NULL", H118*4)</f>
        <v>385.56</v>
      </c>
      <c r="AA118" s="15">
        <v>15000000075</v>
      </c>
      <c r="AB118" s="8">
        <f>IF(OR(E118 = "NULL", G118 = "NULL"), "NULL", (E118+G118)/2)</f>
        <v>2.5499999999999998</v>
      </c>
      <c r="AC118" s="8">
        <f>IF(OR(F118 = "NULL", H118 = "NULL"), "NULL", (F118+H118)/2)</f>
        <v>72.292500000000004</v>
      </c>
      <c r="AD118" s="15">
        <v>17000000075</v>
      </c>
      <c r="AE118" s="8">
        <f>IF(H118 = "NULL", "NULL", AF118/28.35)</f>
        <v>8.5</v>
      </c>
      <c r="AF118" s="8">
        <f>IF(H118 = "NULL", "NULL", J118*2)</f>
        <v>240.97499999999999</v>
      </c>
      <c r="AG118" s="15">
        <v>19000000075</v>
      </c>
      <c r="AH118" s="8">
        <f>IF(AB118 = "NULL", "NULL", AB118*2)</f>
        <v>5.0999999999999996</v>
      </c>
      <c r="AI118" s="8">
        <f>IF(AC118 = "NULL", "NULL", AC118*2)</f>
        <v>144.58500000000001</v>
      </c>
      <c r="AJ118" s="15">
        <v>21000000075</v>
      </c>
      <c r="AK118" s="13"/>
      <c r="AL118" s="11" t="str">
        <f>SUBSTITUTE(D118,CHAR(10)&amp;"• Packed in a facility and/or equipment that produces products containing peanuts, tree nuts, soybean, milk, dairy, eggs, fish, shellfish, wheat, sesame. •","")</f>
        <v>Chicago Style Pizza Seasoning Ingredients:
salt, fennel, sugar, romano cheese, parmesan cheese (milk, cheese cultures, salt, enzymes) spices, cayenne pepper, accent flavor enhancer (msg) sodium erythobate, oregano
• ALLERGY ALERT: contains dairy •</v>
      </c>
    </row>
    <row r="119" spans="1:38" ht="75" x14ac:dyDescent="0.3">
      <c r="A119" s="38" t="s">
        <v>532</v>
      </c>
      <c r="B119" s="10" t="s">
        <v>533</v>
      </c>
      <c r="C119" s="10" t="s">
        <v>534</v>
      </c>
      <c r="D119" s="11" t="s">
        <v>535</v>
      </c>
      <c r="E119" s="8">
        <f>IF(F119 = "NULL", "NULL", F119/28.35)</f>
        <v>2.3985890652557318</v>
      </c>
      <c r="F119" s="8">
        <v>68</v>
      </c>
      <c r="G119" s="8">
        <f>IF(H119 = "NULL", "NULL", H119/28.35)</f>
        <v>5.1146384479717808</v>
      </c>
      <c r="H119" s="8">
        <v>145</v>
      </c>
      <c r="I119" s="8">
        <f>IF(G119 = "NULL", "NULL", G119*1.25)</f>
        <v>6.3932980599647262</v>
      </c>
      <c r="J119" s="8">
        <f>IF(G119 = "NULL", "NULL", H119*1.25)</f>
        <v>181.25</v>
      </c>
      <c r="K119" s="8">
        <f>IF(G119 = "NULL", "NULL", G119*2)</f>
        <v>10.229276895943562</v>
      </c>
      <c r="L119" s="8">
        <f>IF(G119 = "NULL", "NULL", H119*2)</f>
        <v>290</v>
      </c>
      <c r="M119" s="11" t="str">
        <f>CONCATENATE(D119, CHAR(10), " - NET WT. ", TEXT(E119, "0.00"), " oz (", F119, " grams)")</f>
        <v>Chili Lime Sea Salt Ingredients:
sea salt, red chili pepper flakes, lime peel, smoked paprika
• Packed in a facility and/or equipment that produces products containing peanuts, tree nuts, soybean, milk, dairy, eggs, fish, shellfish, wheat, sesame. •
 - NET WT. 2.40 oz (68 grams)</v>
      </c>
      <c r="N119" s="12">
        <v>10000000076</v>
      </c>
      <c r="O119" s="12">
        <v>30000000076</v>
      </c>
      <c r="P119" s="12">
        <v>50000000076</v>
      </c>
      <c r="Q119" s="12">
        <v>70000000076</v>
      </c>
      <c r="R119" s="12">
        <v>90000000076</v>
      </c>
      <c r="S119" s="12">
        <v>11000000076</v>
      </c>
      <c r="T119" s="12">
        <v>13000000076</v>
      </c>
      <c r="U119" s="10" t="s">
        <v>52</v>
      </c>
      <c r="V119" s="11" t="s">
        <v>354</v>
      </c>
      <c r="W119" s="8">
        <f>IF(G119 = "NULL", "NULL", G119/4)</f>
        <v>1.2786596119929452</v>
      </c>
      <c r="X119" s="8">
        <f>IF(W119 = "NULL", "NULL", W119*28.35)</f>
        <v>36.25</v>
      </c>
      <c r="Y119" s="8">
        <f>IF(G119 = "NULL", "NULL", G119*4)</f>
        <v>20.458553791887123</v>
      </c>
      <c r="Z119" s="8">
        <f>IF(G119 = "NULL", "NULL", H119*4)</f>
        <v>580</v>
      </c>
      <c r="AA119" s="15">
        <v>15000000076</v>
      </c>
      <c r="AB119" s="8">
        <f>IF(OR(E119 = "NULL", G119 = "NULL"), "NULL", (E119+G119)/2)</f>
        <v>3.7566137566137563</v>
      </c>
      <c r="AC119" s="8">
        <f>IF(OR(F119 = "NULL", H119 = "NULL"), "NULL", (F119+H119)/2)</f>
        <v>106.5</v>
      </c>
      <c r="AD119" s="15">
        <v>17000000076</v>
      </c>
      <c r="AE119" s="8">
        <f>IF(H119 = "NULL", "NULL", AF119/28.35)</f>
        <v>12.786596119929452</v>
      </c>
      <c r="AF119" s="8">
        <f>IF(H119 = "NULL", "NULL", J119*2)</f>
        <v>362.5</v>
      </c>
      <c r="AG119" s="15">
        <v>19000000076</v>
      </c>
      <c r="AH119" s="8">
        <f>IF(AB119 = "NULL", "NULL", AB119*2)</f>
        <v>7.5132275132275126</v>
      </c>
      <c r="AI119" s="8">
        <f>IF(AC119 = "NULL", "NULL", AC119*2)</f>
        <v>213</v>
      </c>
      <c r="AJ119" s="15">
        <v>21000000076</v>
      </c>
      <c r="AK119" s="13"/>
      <c r="AL119" s="11" t="str">
        <f>SUBSTITUTE(D119,CHAR(10)&amp;"• Packed in a facility and/or equipment that produces products containing peanuts, tree nuts, soybean, milk, dairy, eggs, fish, shellfish, wheat, sesame. •","")</f>
        <v>Chili Lime Sea Salt Ingredients:
sea salt, red chili pepper flakes, lime peel, smoked paprika</v>
      </c>
    </row>
    <row r="120" spans="1:38" ht="75" x14ac:dyDescent="0.3">
      <c r="A120" s="10" t="s">
        <v>2871</v>
      </c>
      <c r="B120" s="10" t="s">
        <v>2872</v>
      </c>
      <c r="C120" s="10" t="s">
        <v>2872</v>
      </c>
      <c r="D120" s="11" t="s">
        <v>2901</v>
      </c>
      <c r="E120" s="8">
        <f>IF(F120 = "NULL", "NULL", F120/28.35)</f>
        <v>1.1428571428571428</v>
      </c>
      <c r="F120" s="8">
        <v>32.4</v>
      </c>
      <c r="G120" s="8">
        <f>IF(H120 = "NULL", "NULL", H120/28.35)</f>
        <v>2.2857142857142856</v>
      </c>
      <c r="H120" s="8">
        <v>64.8</v>
      </c>
      <c r="I120" s="8">
        <f>IF(G120 = "NULL", "NULL", G120*1.25)</f>
        <v>2.8571428571428568</v>
      </c>
      <c r="J120" s="8">
        <f>IF(G120 = "NULL", "NULL", H120*1.25)</f>
        <v>81</v>
      </c>
      <c r="K120" s="8">
        <f>IF(G120 = "NULL", "NULL", G120*2)</f>
        <v>4.5714285714285712</v>
      </c>
      <c r="L120" s="8">
        <f>IF(G120 = "NULL", "NULL", H120*2)</f>
        <v>129.6</v>
      </c>
      <c r="M120" s="11" t="str">
        <f>CONCATENATE(D120, CHAR(10), " - NET WT. ", TEXT(E120, "0.00"), " oz (", F120, " grams)")</f>
        <v>Chili Powder Ingredients:
chili pepper, salt, garlic, cumin, spices
• Packed in a facility and/or equipment that produces products containing peanuts, tree nuts, soybean, milk, dairy, eggs, fish, shellfish, wheat, sesame. •
 - NET WT. 1.14 oz (32.4 grams)</v>
      </c>
      <c r="N120" s="12">
        <v>10000000622</v>
      </c>
      <c r="O120" s="12">
        <v>30000000622</v>
      </c>
      <c r="P120" s="12">
        <v>50000000622</v>
      </c>
      <c r="Q120" s="12">
        <v>70000000622</v>
      </c>
      <c r="R120" s="12">
        <v>90000000622</v>
      </c>
      <c r="S120" s="12">
        <v>11000000622</v>
      </c>
      <c r="T120" s="12">
        <v>13000000622</v>
      </c>
      <c r="U120" s="24"/>
      <c r="W120" s="8">
        <f>IF(G120 = "NULL", "NULL", G120/4)</f>
        <v>0.5714285714285714</v>
      </c>
      <c r="X120" s="8">
        <f>IF(W120 = "NULL", "NULL", W120*28.35)</f>
        <v>16.2</v>
      </c>
      <c r="Y120" s="8">
        <f>IF(G120 = "NULL", "NULL", G120*4)</f>
        <v>9.1428571428571423</v>
      </c>
      <c r="Z120" s="8">
        <f>IF(G120 = "NULL", "NULL", H120*4)</f>
        <v>259.2</v>
      </c>
      <c r="AA120" s="15">
        <v>15000000622</v>
      </c>
      <c r="AB120" s="8">
        <f>IF(OR(E120 = "NULL", G120 = "NULL"), "NULL", (E120+G120)/2)</f>
        <v>1.7142857142857142</v>
      </c>
      <c r="AC120" s="8">
        <f>IF(OR(F120 = "NULL", H120 = "NULL"), "NULL", (F120+H120)/2)</f>
        <v>48.599999999999994</v>
      </c>
      <c r="AD120" s="15">
        <v>17000000622</v>
      </c>
      <c r="AE120" s="15">
        <f>IF(H120 = "NULL", "NULL", AF120/28.35)</f>
        <v>5.7142857142857144</v>
      </c>
      <c r="AF120" s="15">
        <f>IF(H120 = "NULL", "NULL", J120*2)</f>
        <v>162</v>
      </c>
      <c r="AG120" s="15">
        <v>19000000622</v>
      </c>
      <c r="AH120" s="8">
        <f>IF(AB120 = "NULL", "NULL", AB120*2)</f>
        <v>3.4285714285714284</v>
      </c>
      <c r="AI120" s="8">
        <f>IF(AC120 = "NULL", "NULL", AC120*2)</f>
        <v>97.199999999999989</v>
      </c>
      <c r="AJ120" s="15">
        <v>21000000622</v>
      </c>
      <c r="AK120" s="13"/>
      <c r="AL120" s="11" t="str">
        <f>SUBSTITUTE(D120,CHAR(10)&amp;"• Packed in a facility and/or equipment that produces products containing peanuts, tree nuts, soybean, milk, dairy, eggs, fish, shellfish, wheat, sesame •","")</f>
        <v>Chili Powder Ingredients:
chili pepper, salt, garlic, cumin, spices
• Packed in a facility and/or equipment that produces products containing peanuts, tree nuts, soybean, milk, dairy, eggs, fish, shellfish, wheat, sesame. •</v>
      </c>
    </row>
    <row r="121" spans="1:38" ht="90" x14ac:dyDescent="0.3">
      <c r="A121" s="10" t="s">
        <v>536</v>
      </c>
      <c r="B121" s="10" t="s">
        <v>537</v>
      </c>
      <c r="C121" s="10" t="s">
        <v>537</v>
      </c>
      <c r="D121" s="11" t="s">
        <v>538</v>
      </c>
      <c r="E121" s="8">
        <f>IF(F121 = "NULL", "NULL", F121/28.35)</f>
        <v>1.85</v>
      </c>
      <c r="F121" s="8">
        <v>52.447500000000005</v>
      </c>
      <c r="G121" s="8">
        <f>IF(H121 = "NULL", "NULL", H121/28.35)</f>
        <v>3.7</v>
      </c>
      <c r="H121" s="8">
        <v>104.89500000000001</v>
      </c>
      <c r="I121" s="8">
        <f>IF(G121 = "NULL", "NULL", G121*1.25)</f>
        <v>4.625</v>
      </c>
      <c r="J121" s="8">
        <f>IF(G121 = "NULL", "NULL", H121*1.25)</f>
        <v>131.11875000000001</v>
      </c>
      <c r="K121" s="8">
        <f>IF(G121 = "NULL", "NULL", G121*2)</f>
        <v>7.4</v>
      </c>
      <c r="L121" s="8">
        <f>IF(G121 = "NULL", "NULL", H121*2)</f>
        <v>209.79000000000002</v>
      </c>
      <c r="M121" s="11" t="str">
        <f>CONCATENATE(D121, CHAR(10), " - NET WT. ", TEXT(E121, "0.00"), " oz (", F121, " grams)")</f>
        <v>Chimichurri Ingredients:
paprika, black pepper, parsley, garlic, basil, lemon, oregano, thyme, and chili powder
• Packed in a facility and/or equipment that produces products containing peanuts, tree nuts, soybean, milk, dairy, eggs, fish, shellfish, wheat, sesame. •
 - NET WT. 1.85 oz (52.4475 grams)</v>
      </c>
      <c r="N121" s="12">
        <v>10000000372</v>
      </c>
      <c r="O121" s="12">
        <v>30000000372</v>
      </c>
      <c r="P121" s="12">
        <v>50000000372</v>
      </c>
      <c r="Q121" s="12">
        <v>70000000372</v>
      </c>
      <c r="R121" s="12">
        <v>90000000372</v>
      </c>
      <c r="S121" s="12">
        <v>11000000372</v>
      </c>
      <c r="T121" s="12">
        <v>13000000372</v>
      </c>
      <c r="U121" s="10"/>
      <c r="V121" s="11"/>
      <c r="W121" s="8">
        <f>IF(G121 = "NULL", "NULL", G121/4)</f>
        <v>0.92500000000000004</v>
      </c>
      <c r="X121" s="8">
        <f>IF(W121 = "NULL", "NULL", W121*28.35)</f>
        <v>26.223750000000003</v>
      </c>
      <c r="Y121" s="8">
        <f>IF(G121 = "NULL", "NULL", G121*4)</f>
        <v>14.8</v>
      </c>
      <c r="Z121" s="8">
        <f>IF(G121 = "NULL", "NULL", H121*4)</f>
        <v>419.58000000000004</v>
      </c>
      <c r="AA121" s="15">
        <v>15000000372</v>
      </c>
      <c r="AB121" s="8">
        <f>IF(OR(E121 = "NULL", G121 = "NULL"), "NULL", (E121+G121)/2)</f>
        <v>2.7750000000000004</v>
      </c>
      <c r="AC121" s="8">
        <f>IF(OR(F121 = "NULL", H121 = "NULL"), "NULL", (F121+H121)/2)</f>
        <v>78.671250000000015</v>
      </c>
      <c r="AD121" s="15">
        <v>17000000372</v>
      </c>
      <c r="AE121" s="8">
        <f>IF(H121 = "NULL", "NULL", AF121/28.35)</f>
        <v>9.25</v>
      </c>
      <c r="AF121" s="8">
        <f>IF(H121 = "NULL", "NULL", J121*2)</f>
        <v>262.23750000000001</v>
      </c>
      <c r="AG121" s="15">
        <v>19000000372</v>
      </c>
      <c r="AH121" s="8">
        <f>IF(AB121 = "NULL", "NULL", AB121*2)</f>
        <v>5.5500000000000007</v>
      </c>
      <c r="AI121" s="8">
        <f>IF(AC121 = "NULL", "NULL", AC121*2)</f>
        <v>157.34250000000003</v>
      </c>
      <c r="AJ121" s="15">
        <v>21000000372</v>
      </c>
      <c r="AK121" s="13"/>
      <c r="AL121" s="11" t="str">
        <f>SUBSTITUTE(D121,CHAR(10)&amp;"• Packed in a facility and/or equipment that produces products containing peanuts, tree nuts, soybean, milk, dairy, eggs, fish, shellfish, wheat, sesame. •","")</f>
        <v>Chimichurri Ingredients:
paprika, black pepper, parsley, garlic, basil, lemon, oregano, thyme, and chili powder</v>
      </c>
    </row>
    <row r="122" spans="1:38" ht="75" x14ac:dyDescent="0.3">
      <c r="A122" s="10" t="s">
        <v>539</v>
      </c>
      <c r="B122" s="10" t="s">
        <v>540</v>
      </c>
      <c r="C122" s="10" t="s">
        <v>541</v>
      </c>
      <c r="D122" s="11" t="s">
        <v>542</v>
      </c>
      <c r="E122" s="8">
        <f>IF(F122 = "NULL", "NULL", F122/28.35)</f>
        <v>0.8</v>
      </c>
      <c r="F122" s="8">
        <v>22.680000000000003</v>
      </c>
      <c r="G122" s="8">
        <f>IF(H122 = "NULL", "NULL", H122/28.35)</f>
        <v>1.6</v>
      </c>
      <c r="H122" s="8">
        <v>45.360000000000007</v>
      </c>
      <c r="I122" s="8">
        <f>IF(G122 = "NULL", "NULL", G122*1.25)</f>
        <v>2</v>
      </c>
      <c r="J122" s="8">
        <f>IF(G122 = "NULL", "NULL", H122*1.25)</f>
        <v>56.70000000000001</v>
      </c>
      <c r="K122" s="8">
        <f>IF(G122 = "NULL", "NULL", G122*2)</f>
        <v>3.2</v>
      </c>
      <c r="L122" s="8">
        <f>IF(G122 = "NULL", "NULL", H122*2)</f>
        <v>90.720000000000013</v>
      </c>
      <c r="M122" s="11" t="str">
        <f>CONCATENATE(D122, CHAR(10), " - NET WT. ", TEXT(E122, "0.00"), " oz (", F122, " grams)")</f>
        <v>China Black Tea Ingredients:
black tea
• Packed in a facility and/or equipment that produces products containing peanuts, tree nuts, soybean, milk, dairy, eggs, fish, shellfish, wheat, sesame. •
 - NET WT. 0.80 oz (22.68 grams)</v>
      </c>
      <c r="N122" s="12">
        <v>10000000077</v>
      </c>
      <c r="O122" s="12">
        <v>30000000077</v>
      </c>
      <c r="P122" s="12">
        <v>50000000077</v>
      </c>
      <c r="Q122" s="12">
        <v>70000000077</v>
      </c>
      <c r="R122" s="12">
        <v>90000000077</v>
      </c>
      <c r="S122" s="12">
        <v>11000000077</v>
      </c>
      <c r="T122" s="12">
        <v>13000000077</v>
      </c>
      <c r="U122" s="10" t="s">
        <v>52</v>
      </c>
      <c r="V122" s="11"/>
      <c r="W122" s="8">
        <f>IF(G122 = "NULL", "NULL", G122/4)</f>
        <v>0.4</v>
      </c>
      <c r="X122" s="8">
        <f>IF(W122 = "NULL", "NULL", W122*28.35)</f>
        <v>11.340000000000002</v>
      </c>
      <c r="Y122" s="8">
        <f>IF(G122 = "NULL", "NULL", G122*4)</f>
        <v>6.4</v>
      </c>
      <c r="Z122" s="8">
        <f>IF(G122 = "NULL", "NULL", H122*4)</f>
        <v>181.44000000000003</v>
      </c>
      <c r="AA122" s="15">
        <v>15000000077</v>
      </c>
      <c r="AB122" s="8">
        <f>IF(OR(E122 = "NULL", G122 = "NULL"), "NULL", (E122+G122)/2)</f>
        <v>1.2000000000000002</v>
      </c>
      <c r="AC122" s="8">
        <f>IF(OR(F122 = "NULL", H122 = "NULL"), "NULL", (F122+H122)/2)</f>
        <v>34.020000000000003</v>
      </c>
      <c r="AD122" s="15">
        <v>17000000077</v>
      </c>
      <c r="AE122" s="8">
        <f>IF(H122 = "NULL", "NULL", AF122/28.35)</f>
        <v>4.0000000000000009</v>
      </c>
      <c r="AF122" s="8">
        <f>IF(H122 = "NULL", "NULL", J122*2)</f>
        <v>113.40000000000002</v>
      </c>
      <c r="AG122" s="15">
        <v>19000000077</v>
      </c>
      <c r="AH122" s="8">
        <f>IF(AB122 = "NULL", "NULL", AB122*2)</f>
        <v>2.4000000000000004</v>
      </c>
      <c r="AI122" s="8">
        <f>IF(AC122 = "NULL", "NULL", AC122*2)</f>
        <v>68.040000000000006</v>
      </c>
      <c r="AJ122" s="15">
        <v>21000000077</v>
      </c>
      <c r="AK122" s="13"/>
      <c r="AL122" s="11" t="str">
        <f>SUBSTITUTE(D122,CHAR(10)&amp;"• Packed in a facility and/or equipment that produces products containing peanuts, tree nuts, soybean, milk, dairy, eggs, fish, shellfish, wheat, sesame. •","")</f>
        <v>China Black Tea Ingredients:
black tea</v>
      </c>
    </row>
    <row r="123" spans="1:38" ht="105" x14ac:dyDescent="0.3">
      <c r="A123" s="10" t="s">
        <v>543</v>
      </c>
      <c r="B123" s="10" t="s">
        <v>544</v>
      </c>
      <c r="C123" s="10" t="s">
        <v>544</v>
      </c>
      <c r="D123" s="11" t="s">
        <v>545</v>
      </c>
      <c r="E123" s="8">
        <f>IF(F123 = "NULL", "NULL", F123/28.35)</f>
        <v>1.0582010582010581</v>
      </c>
      <c r="F123" s="8">
        <v>30</v>
      </c>
      <c r="G123" s="8">
        <f>IF(H123 = "NULL", "NULL", H123/28.35)</f>
        <v>2.1164021164021163</v>
      </c>
      <c r="H123" s="8">
        <v>60</v>
      </c>
      <c r="I123" s="8">
        <f>IF(G123 = "NULL", "NULL", G123*1.25)</f>
        <v>2.6455026455026456</v>
      </c>
      <c r="J123" s="8">
        <f>IF(G123 = "NULL", "NULL", H123*1.25)</f>
        <v>75</v>
      </c>
      <c r="K123" s="8">
        <f>IF(G123 = "NULL", "NULL", G123*2)</f>
        <v>4.2328042328042326</v>
      </c>
      <c r="L123" s="8">
        <f>IF(G123 = "NULL", "NULL", H123*2)</f>
        <v>120</v>
      </c>
      <c r="M123" s="11" t="str">
        <f>CONCATENATE(D123, CHAR(10), " - NET WT. ", TEXT(E123, "0.00"), " oz (", F123, " grams)")</f>
        <v>Chinese 5 Spice Ingredients:
allspice, black pepper, coriander, anise, caraway, cinnamon, ginger, marjoram, nutmeg, cumin, cardamom, cloves
• Packed in a facility and/or equipment that produces products containing peanuts, tree nuts, soybean, milk, dairy, eggs, fish, shellfish, wheat, sesame. •
 - NET WT. 1.06 oz (30 grams)</v>
      </c>
      <c r="N123" s="12">
        <v>10000000078</v>
      </c>
      <c r="O123" s="12">
        <v>30000000078</v>
      </c>
      <c r="P123" s="12">
        <v>50000000078</v>
      </c>
      <c r="Q123" s="12">
        <v>70000000078</v>
      </c>
      <c r="R123" s="12">
        <v>90000000078</v>
      </c>
      <c r="S123" s="12">
        <v>11000000078</v>
      </c>
      <c r="T123" s="12">
        <v>13000000078</v>
      </c>
      <c r="U123" s="10" t="s">
        <v>52</v>
      </c>
      <c r="V123" s="11" t="s">
        <v>268</v>
      </c>
      <c r="W123" s="8">
        <f>IF(G123 = "NULL", "NULL", G123/4)</f>
        <v>0.52910052910052907</v>
      </c>
      <c r="X123" s="8">
        <f>IF(W123 = "NULL", "NULL", W123*28.35)</f>
        <v>15</v>
      </c>
      <c r="Y123" s="8">
        <f>IF(G123 = "NULL", "NULL", G123*4)</f>
        <v>8.4656084656084651</v>
      </c>
      <c r="Z123" s="8">
        <f>IF(G123 = "NULL", "NULL", H123*4)</f>
        <v>240</v>
      </c>
      <c r="AA123" s="15">
        <v>15000000078</v>
      </c>
      <c r="AB123" s="8">
        <f>IF(OR(E123 = "NULL", G123 = "NULL"), "NULL", (E123+G123)/2)</f>
        <v>1.5873015873015872</v>
      </c>
      <c r="AC123" s="8">
        <f>IF(OR(F123 = "NULL", H123 = "NULL"), "NULL", (F123+H123)/2)</f>
        <v>45</v>
      </c>
      <c r="AD123" s="15">
        <v>17000000078</v>
      </c>
      <c r="AE123" s="8">
        <f>IF(H123 = "NULL", "NULL", AF123/28.35)</f>
        <v>5.2910052910052912</v>
      </c>
      <c r="AF123" s="8">
        <f>IF(H123 = "NULL", "NULL", J123*2)</f>
        <v>150</v>
      </c>
      <c r="AG123" s="15">
        <v>19000000078</v>
      </c>
      <c r="AH123" s="8">
        <f>IF(AB123 = "NULL", "NULL", AB123*2)</f>
        <v>3.1746031746031744</v>
      </c>
      <c r="AI123" s="8">
        <f>IF(AC123 = "NULL", "NULL", AC123*2)</f>
        <v>90</v>
      </c>
      <c r="AJ123" s="15">
        <v>21000000078</v>
      </c>
      <c r="AK123" s="13" t="s">
        <v>546</v>
      </c>
      <c r="AL123" s="11" t="str">
        <f>SUBSTITUTE(D123,CHAR(10)&amp;"• Packed in a facility and/or equipment that produces products containing peanuts, tree nuts, soybean, milk, dairy, eggs, fish, shellfish, wheat, sesame. •","")</f>
        <v>Chinese 5 Spice Ingredients:
allspice, black pepper, coriander, anise, caraway, cinnamon, ginger, marjoram, nutmeg, cumin, cardamom, cloves</v>
      </c>
    </row>
    <row r="124" spans="1:38" ht="31.2" x14ac:dyDescent="0.3">
      <c r="A124" s="10" t="s">
        <v>547</v>
      </c>
      <c r="B124" s="10" t="s">
        <v>548</v>
      </c>
      <c r="C124" s="10" t="s">
        <v>549</v>
      </c>
      <c r="D124" s="11" t="s">
        <v>45</v>
      </c>
      <c r="E124" s="8">
        <f>IF(F124 = "NULL", "NULL", F124/28.35)</f>
        <v>2.9</v>
      </c>
      <c r="F124" s="8">
        <v>82.215000000000003</v>
      </c>
      <c r="G124" s="8">
        <f>IF(H124 = "NULL", "NULL", H124/28.35)</f>
        <v>5.8</v>
      </c>
      <c r="H124" s="8">
        <v>164.43</v>
      </c>
      <c r="I124" s="8">
        <f>IF(G124 = "NULL", "NULL", G124*1.25)</f>
        <v>7.25</v>
      </c>
      <c r="J124" s="8">
        <f>IF(G124 = "NULL", "NULL", H124*1.25)</f>
        <v>205.53750000000002</v>
      </c>
      <c r="K124" s="8">
        <f>IF(G124 = "NULL", "NULL", G124*2)</f>
        <v>11.6</v>
      </c>
      <c r="L124" s="8">
        <f>IF(G124 = "NULL", "NULL", H124*2)</f>
        <v>328.86</v>
      </c>
      <c r="M124" s="11" t="str">
        <f>CONCATENATE(D124, CHAR(10), " - NET WT. ", TEXT(E124, "0.00"), " oz (", F124, " grams)")</f>
        <v>NULL
 - NET WT. 2.90 oz (82.215 grams)</v>
      </c>
      <c r="N124" s="12">
        <v>10000000079</v>
      </c>
      <c r="O124" s="12">
        <v>30000000079</v>
      </c>
      <c r="P124" s="12">
        <v>50000000079</v>
      </c>
      <c r="Q124" s="12">
        <v>70000000079</v>
      </c>
      <c r="R124" s="12">
        <v>90000000079</v>
      </c>
      <c r="S124" s="12">
        <v>11000000079</v>
      </c>
      <c r="T124" s="12">
        <v>13000000079</v>
      </c>
      <c r="U124" s="10"/>
      <c r="V124" s="11"/>
      <c r="W124" s="8">
        <f>IF(G124 = "NULL", "NULL", G124/4)</f>
        <v>1.45</v>
      </c>
      <c r="X124" s="8">
        <f>IF(W124 = "NULL", "NULL", W124*28.35)</f>
        <v>41.107500000000002</v>
      </c>
      <c r="Y124" s="8">
        <f>IF(G124 = "NULL", "NULL", G124*4)</f>
        <v>23.2</v>
      </c>
      <c r="Z124" s="8">
        <f>IF(G124 = "NULL", "NULL", H124*4)</f>
        <v>657.72</v>
      </c>
      <c r="AA124" s="15">
        <v>15000000079</v>
      </c>
      <c r="AB124" s="8">
        <f>IF(OR(E124 = "NULL", G124 = "NULL"), "NULL", (E124+G124)/2)</f>
        <v>4.3499999999999996</v>
      </c>
      <c r="AC124" s="8">
        <f>IF(OR(F124 = "NULL", H124 = "NULL"), "NULL", (F124+H124)/2)</f>
        <v>123.32250000000001</v>
      </c>
      <c r="AD124" s="15">
        <v>17000000079</v>
      </c>
      <c r="AE124" s="8">
        <f>IF(H124 = "NULL", "NULL", AF124/28.35)</f>
        <v>14.5</v>
      </c>
      <c r="AF124" s="8">
        <f>IF(H124 = "NULL", "NULL", J124*2)</f>
        <v>411.07500000000005</v>
      </c>
      <c r="AG124" s="15">
        <v>19000000079</v>
      </c>
      <c r="AH124" s="8">
        <f>IF(AB124 = "NULL", "NULL", AB124*2)</f>
        <v>8.6999999999999993</v>
      </c>
      <c r="AI124" s="8">
        <f>IF(AC124 = "NULL", "NULL", AC124*2)</f>
        <v>246.64500000000001</v>
      </c>
      <c r="AJ124" s="15">
        <v>21000000079</v>
      </c>
      <c r="AK124" s="13"/>
      <c r="AL124" s="11" t="str">
        <f>SUBSTITUTE(D124,CHAR(10)&amp;"• Packed in a facility and/or equipment that produces products containing peanuts, tree nuts, soybean, milk, dairy, eggs, fish, shellfish, wheat, sesame. •","")</f>
        <v>NULL</v>
      </c>
    </row>
    <row r="125" spans="1:38" ht="75" x14ac:dyDescent="0.3">
      <c r="A125" s="10" t="s">
        <v>550</v>
      </c>
      <c r="B125" s="10" t="s">
        <v>551</v>
      </c>
      <c r="C125" s="10" t="s">
        <v>551</v>
      </c>
      <c r="D125" s="11" t="s">
        <v>552</v>
      </c>
      <c r="E125" s="8">
        <f>IF(F125 = "NULL", "NULL", F125/28.35)</f>
        <v>0.4</v>
      </c>
      <c r="F125" s="8">
        <v>11.340000000000002</v>
      </c>
      <c r="G125" s="8">
        <f>IF(H125 = "NULL", "NULL", H125/28.35)</f>
        <v>0.8</v>
      </c>
      <c r="H125" s="8">
        <v>22.680000000000003</v>
      </c>
      <c r="I125" s="8">
        <f>IF(G125 = "NULL", "NULL", G125*1.25)</f>
        <v>1</v>
      </c>
      <c r="J125" s="8">
        <f>IF(G125 = "NULL", "NULL", H125*1.25)</f>
        <v>28.350000000000005</v>
      </c>
      <c r="K125" s="8">
        <f>IF(G125 = "NULL", "NULL", G125*2)</f>
        <v>1.6</v>
      </c>
      <c r="L125" s="8">
        <f>IF(G125 = "NULL", "NULL", H125*2)</f>
        <v>45.360000000000007</v>
      </c>
      <c r="M125" s="11" t="str">
        <f>CONCATENATE(D125, CHAR(10), " - NET WT. ", TEXT(E125, "0.00"), " oz (", F125, " grams)")</f>
        <v>Chipotle Morita Powder Ingredients:
dried chipotle chiles
• Packed in a facility and/or equipment that produces products containing peanuts, tree nuts, soybean, milk, dairy, eggs, fish, shellfish, wheat, sesame. •
 - NET WT. 0.40 oz (11.34 grams)</v>
      </c>
      <c r="N125" s="12">
        <v>10000000080</v>
      </c>
      <c r="O125" s="12">
        <v>30000000080</v>
      </c>
      <c r="P125" s="12">
        <v>50000000080</v>
      </c>
      <c r="Q125" s="12">
        <v>70000000080</v>
      </c>
      <c r="R125" s="12">
        <v>90000000080</v>
      </c>
      <c r="S125" s="12">
        <v>11000000080</v>
      </c>
      <c r="T125" s="12">
        <v>13000000080</v>
      </c>
      <c r="U125" s="10"/>
      <c r="V125" s="11"/>
      <c r="W125" s="8">
        <f>IF(G125 = "NULL", "NULL", G125/4)</f>
        <v>0.2</v>
      </c>
      <c r="X125" s="8">
        <f>IF(W125 = "NULL", "NULL", W125*28.35)</f>
        <v>5.6700000000000008</v>
      </c>
      <c r="Y125" s="8">
        <f>IF(G125 = "NULL", "NULL", G125*4)</f>
        <v>3.2</v>
      </c>
      <c r="Z125" s="8">
        <f>IF(G125 = "NULL", "NULL", H125*4)</f>
        <v>90.720000000000013</v>
      </c>
      <c r="AA125" s="15">
        <v>15000000080</v>
      </c>
      <c r="AB125" s="8">
        <f>IF(OR(E125 = "NULL", G125 = "NULL"), "NULL", (E125+G125)/2)</f>
        <v>0.60000000000000009</v>
      </c>
      <c r="AC125" s="8">
        <f>IF(OR(F125 = "NULL", H125 = "NULL"), "NULL", (F125+H125)/2)</f>
        <v>17.010000000000002</v>
      </c>
      <c r="AD125" s="15">
        <v>17000000080</v>
      </c>
      <c r="AE125" s="8">
        <f>IF(H125 = "NULL", "NULL", AF125/28.35)</f>
        <v>2.0000000000000004</v>
      </c>
      <c r="AF125" s="8">
        <f>IF(H125 = "NULL", "NULL", J125*2)</f>
        <v>56.70000000000001</v>
      </c>
      <c r="AG125" s="15">
        <v>19000000080</v>
      </c>
      <c r="AH125" s="8">
        <f>IF(AB125 = "NULL", "NULL", AB125*2)</f>
        <v>1.2000000000000002</v>
      </c>
      <c r="AI125" s="8">
        <f>IF(AC125 = "NULL", "NULL", AC125*2)</f>
        <v>34.020000000000003</v>
      </c>
      <c r="AJ125" s="15">
        <v>21000000080</v>
      </c>
      <c r="AK125" s="13"/>
      <c r="AL125" s="11" t="str">
        <f>SUBSTITUTE(D125,CHAR(10)&amp;"• Packed in a facility and/or equipment that produces products containing peanuts, tree nuts, soybean, milk, dairy, eggs, fish, shellfish, wheat, sesame. •","")</f>
        <v>Chipotle Morita Powder Ingredients:
dried chipotle chiles</v>
      </c>
    </row>
    <row r="126" spans="1:38" ht="150" x14ac:dyDescent="0.3">
      <c r="A126" s="10" t="s">
        <v>553</v>
      </c>
      <c r="B126" s="10" t="s">
        <v>554</v>
      </c>
      <c r="C126" s="10" t="s">
        <v>555</v>
      </c>
      <c r="D126" s="11" t="s">
        <v>556</v>
      </c>
      <c r="E126" s="8">
        <f>IF(F126 = "NULL", "NULL", F126/28.35)</f>
        <v>0.22469135802469134</v>
      </c>
      <c r="F126" s="8">
        <v>6.37</v>
      </c>
      <c r="G126" s="8">
        <f>IF(H126 = "NULL", "NULL", H126/28.35)</f>
        <v>0.39576719576719577</v>
      </c>
      <c r="H126" s="8">
        <v>11.22</v>
      </c>
      <c r="I126" s="8">
        <f>IF(G126 = "NULL", "NULL", G126*1.25)</f>
        <v>0.49470899470899471</v>
      </c>
      <c r="J126" s="8">
        <f>IF(G126 = "NULL", "NULL", H126*1.25)</f>
        <v>14.025</v>
      </c>
      <c r="K126" s="8">
        <f>IF(G126 = "NULL", "NULL", G126*2)</f>
        <v>0.79153439153439153</v>
      </c>
      <c r="L126" s="8">
        <f>IF(G126 = "NULL", "NULL", H126*2)</f>
        <v>22.44</v>
      </c>
      <c r="M126" s="11" t="str">
        <f>CONCATENATE(D126, CHAR(10), " - NET WT. ", TEXT(E126, "0.00"), " oz (", F126, " grams)")</f>
        <v>Chipotle Ranch Dip Mix Ingredients:
onion, sea salt, herbs &amp; spices, garlic, chipotle pepper, yeast extract, vinegar powder (maltodextrin, white distilled vinegar, modified food starch)
• ALLERGY ALERT: contains milk •
• DIRECTIONS: 1/8 cup dip mix with 1 cup Sour Cream &amp; 1 cup Real Mayonnaise. •
• Packed in a facility and/or equipment that produces products containing peanuts, tree nuts, soybean, milk, dairy, eggs, fish, shellfish, wheat, sesame. •
 - NET WT. 0.22 oz (6.37 grams)</v>
      </c>
      <c r="N126" s="12">
        <v>10000000557</v>
      </c>
      <c r="O126" s="12">
        <v>30000000557</v>
      </c>
      <c r="P126" s="12">
        <v>50000000557</v>
      </c>
      <c r="Q126" s="12">
        <v>70000000557</v>
      </c>
      <c r="R126" s="12">
        <v>90000000557</v>
      </c>
      <c r="S126" s="12">
        <v>11000000557</v>
      </c>
      <c r="T126" s="12">
        <v>13000000557</v>
      </c>
      <c r="U126" s="24"/>
      <c r="V126" s="8" t="s">
        <v>189</v>
      </c>
      <c r="W126" s="8">
        <f>IF(G126 = "NULL", "NULL", G126/4)</f>
        <v>9.8941798941798942E-2</v>
      </c>
      <c r="X126" s="8">
        <f>IF(W126 = "NULL", "NULL", W126*28.35)</f>
        <v>2.8050000000000002</v>
      </c>
      <c r="Y126" s="8">
        <f>IF(G126 = "NULL", "NULL", G126*4)</f>
        <v>1.5830687830687831</v>
      </c>
      <c r="Z126" s="8">
        <f>IF(G126 = "NULL", "NULL", H126*4)</f>
        <v>44.88</v>
      </c>
      <c r="AA126" s="15">
        <v>15000000557</v>
      </c>
      <c r="AB126" s="8">
        <f>IF(OR(E126 = "NULL", G126 = "NULL"), "NULL", (E126+G126)/2)</f>
        <v>0.31022927689594354</v>
      </c>
      <c r="AC126" s="8">
        <f>IF(OR(F126 = "NULL", H126 = "NULL"), "NULL", (F126+H126)/2)</f>
        <v>8.7949999999999999</v>
      </c>
      <c r="AD126" s="15">
        <v>17000000557</v>
      </c>
      <c r="AE126" s="15">
        <f>IF(H126 = "NULL", "NULL", AF126/28.35)</f>
        <v>0.98941798941798942</v>
      </c>
      <c r="AF126" s="15">
        <f>IF(H126 = "NULL", "NULL", J126*2)</f>
        <v>28.05</v>
      </c>
      <c r="AG126" s="15">
        <v>19000000557</v>
      </c>
      <c r="AH126" s="8">
        <f>IF(AB126 = "NULL", "NULL", AB126*2)</f>
        <v>0.62045855379188708</v>
      </c>
      <c r="AI126" s="8">
        <f>IF(AC126 = "NULL", "NULL", AC126*2)</f>
        <v>17.59</v>
      </c>
      <c r="AJ126" s="15">
        <v>21000000557</v>
      </c>
      <c r="AK126" s="13"/>
      <c r="AL126" s="11" t="str">
        <f>SUBSTITUTE(D126,CHAR(10)&amp;"• Packed in a facility and/or equipment that produces products containing peanuts, tree nuts, soybean, milk, dairy, eggs, fish, shellfish, wheat, sesame. •","")</f>
        <v>Chipotle Ranch Dip Mix Ingredients:
onion, sea salt, herbs &amp; spices, garlic, chipotle pepper, yeast extract, vinegar powder (maltodextrin, white distilled vinegar, modified food starch)
• ALLERGY ALERT: contains milk •
• DIRECTIONS: 1/8 cup dip mix with 1 cup Sour Cream &amp; 1 cup Real Mayonnaise. •</v>
      </c>
    </row>
    <row r="127" spans="1:38" ht="75" x14ac:dyDescent="0.3">
      <c r="A127" s="10" t="s">
        <v>557</v>
      </c>
      <c r="B127" s="10" t="s">
        <v>558</v>
      </c>
      <c r="C127" s="10" t="s">
        <v>559</v>
      </c>
      <c r="D127" s="11" t="s">
        <v>560</v>
      </c>
      <c r="E127" s="8">
        <f>IF(F127 = "NULL", "NULL", F127/28.35)</f>
        <v>2.1869488536155202</v>
      </c>
      <c r="F127" s="8">
        <v>62</v>
      </c>
      <c r="G127" s="8">
        <f>IF(H127 = "NULL", "NULL", H127/28.35)</f>
        <v>4.3738977072310403</v>
      </c>
      <c r="H127" s="8">
        <v>124</v>
      </c>
      <c r="I127" s="8">
        <f>IF(G127 = "NULL", "NULL", G127*1.25)</f>
        <v>5.4673721340388006</v>
      </c>
      <c r="J127" s="8">
        <f>IF(G127 = "NULL", "NULL", H127*1.25)</f>
        <v>155</v>
      </c>
      <c r="K127" s="8">
        <f>IF(G127 = "NULL", "NULL", G127*2)</f>
        <v>8.7477954144620806</v>
      </c>
      <c r="L127" s="8">
        <f>IF(G127 = "NULL", "NULL", H127*2)</f>
        <v>248</v>
      </c>
      <c r="M127" s="11" t="str">
        <f>CONCATENATE(D127, CHAR(10), " - NET WT. ", TEXT(E127, "0.00"), " oz (", F127, " grams)")</f>
        <v>Chipotle Sea Salt Ingredients:
sea salt, chipotle
• Packed in a facility and/or equipment that produces products containing peanuts, tree nuts, soybean, milk, dairy, eggs, fish, shellfish, wheat, sesame. •
 - NET WT. 2.19 oz (62 grams)</v>
      </c>
      <c r="N127" s="12">
        <v>10000000081</v>
      </c>
      <c r="O127" s="12">
        <v>30000000081</v>
      </c>
      <c r="P127" s="12">
        <v>50000000081</v>
      </c>
      <c r="Q127" s="12">
        <v>70000000081</v>
      </c>
      <c r="R127" s="12">
        <v>90000000081</v>
      </c>
      <c r="S127" s="12">
        <v>11000000081</v>
      </c>
      <c r="T127" s="12">
        <v>13000000081</v>
      </c>
      <c r="U127" s="10" t="s">
        <v>52</v>
      </c>
      <c r="V127" s="11" t="s">
        <v>63</v>
      </c>
      <c r="W127" s="8">
        <f>IF(G127 = "NULL", "NULL", G127/4)</f>
        <v>1.0934744268077601</v>
      </c>
      <c r="X127" s="8">
        <f>IF(W127 = "NULL", "NULL", W127*28.35)</f>
        <v>31</v>
      </c>
      <c r="Y127" s="8">
        <f>IF(G127 = "NULL", "NULL", G127*4)</f>
        <v>17.495590828924161</v>
      </c>
      <c r="Z127" s="8">
        <f>IF(G127 = "NULL", "NULL", H127*4)</f>
        <v>496</v>
      </c>
      <c r="AA127" s="15">
        <v>15000000081</v>
      </c>
      <c r="AB127" s="8">
        <f>IF(OR(E127 = "NULL", G127 = "NULL"), "NULL", (E127+G127)/2)</f>
        <v>3.28042328042328</v>
      </c>
      <c r="AC127" s="8">
        <f>IF(OR(F127 = "NULL", H127 = "NULL"), "NULL", (F127+H127)/2)</f>
        <v>93</v>
      </c>
      <c r="AD127" s="15">
        <v>17000000081</v>
      </c>
      <c r="AE127" s="8">
        <f>IF(H127 = "NULL", "NULL", AF127/28.35)</f>
        <v>10.934744268077601</v>
      </c>
      <c r="AF127" s="8">
        <f>IF(H127 = "NULL", "NULL", J127*2)</f>
        <v>310</v>
      </c>
      <c r="AG127" s="15">
        <v>19000000081</v>
      </c>
      <c r="AH127" s="8">
        <f>IF(AB127 = "NULL", "NULL", AB127*2)</f>
        <v>6.56084656084656</v>
      </c>
      <c r="AI127" s="8">
        <f>IF(AC127 = "NULL", "NULL", AC127*2)</f>
        <v>186</v>
      </c>
      <c r="AJ127" s="15">
        <v>21000000081</v>
      </c>
      <c r="AK127" s="13"/>
      <c r="AL127" s="11" t="str">
        <f>SUBSTITUTE(D127,CHAR(10)&amp;"• Packed in a facility and/or equipment that produces products containing peanuts, tree nuts, soybean, milk, dairy, eggs, fish, shellfish, wheat, sesame. •","")</f>
        <v>Chipotle Sea Salt Ingredients:
sea salt, chipotle</v>
      </c>
    </row>
    <row r="128" spans="1:38" ht="180" x14ac:dyDescent="0.3">
      <c r="A128" s="10" t="s">
        <v>561</v>
      </c>
      <c r="B128" s="10" t="s">
        <v>562</v>
      </c>
      <c r="C128" s="10" t="s">
        <v>563</v>
      </c>
      <c r="D128" s="11" t="s">
        <v>564</v>
      </c>
      <c r="E128" s="8">
        <f>IF(F128 = "NULL", "NULL", F128/28.35)</f>
        <v>1.5298059964726629</v>
      </c>
      <c r="F128" s="8">
        <v>43.37</v>
      </c>
      <c r="G128" s="8">
        <f>IF(H128 = "NULL", "NULL", H128/28.35)</f>
        <v>2.8797178130511463</v>
      </c>
      <c r="H128" s="8">
        <v>81.64</v>
      </c>
      <c r="I128" s="8">
        <f>IF(G128 = "NULL", "NULL", G128*1.25)</f>
        <v>3.5996472663139327</v>
      </c>
      <c r="J128" s="8">
        <f>IF(G128 = "NULL", "NULL", H128*1.25)</f>
        <v>102.05</v>
      </c>
      <c r="K128" s="8">
        <f>IF(G128 = "NULL", "NULL", G128*2)</f>
        <v>5.7594356261022925</v>
      </c>
      <c r="L128" s="8">
        <f>IF(G128 = "NULL", "NULL", H128*2)</f>
        <v>163.28</v>
      </c>
      <c r="M128" s="11" t="str">
        <f>CONCATENATE(D128, CHAR(10), " - NET WT. ", TEXT(E128, "0.00"), " oz (", F128, " grams)")</f>
        <v>Chive &amp; Onion Dip Mix Ingredients:
dried onion, sea salt, maltodextrin, corn starch, chives, canola oil, dried roasted garlic, butter powder (butter (cream, salt), dry buttermilk), buttermilk solids (whey solids, buttermilk powder, nonfat dry milk), coriander, white pepper, natural butter flavor, natural colors
• ALLERGY ALERT: contains milk •
• DIRECTIONS: 16oz sour cream, 1/4 cup dip mix, mix well, and refrigerate for 1 hour. •
• Packed in a facility and/or equipment that produces products containing peanuts, tree nuts, soybean, milk, dairy, eggs, fish, shellfish, wheat, sesame. •
 - NET WT. 1.53 oz (43.37 grams)</v>
      </c>
      <c r="N128" s="12">
        <v>10000000530</v>
      </c>
      <c r="O128" s="12">
        <v>30000000530</v>
      </c>
      <c r="P128" s="12">
        <v>50000000530</v>
      </c>
      <c r="Q128" s="12">
        <v>70000000530</v>
      </c>
      <c r="R128" s="12">
        <v>90000000530</v>
      </c>
      <c r="S128" s="12">
        <v>11000000530</v>
      </c>
      <c r="T128" s="12">
        <v>13000000530</v>
      </c>
      <c r="U128" s="24"/>
      <c r="V128" s="8" t="s">
        <v>154</v>
      </c>
      <c r="W128" s="8">
        <f>IF(G128 = "NULL", "NULL", G128/4)</f>
        <v>0.71992945326278657</v>
      </c>
      <c r="X128" s="8">
        <f>IF(W128 = "NULL", "NULL", W128*28.35)</f>
        <v>20.41</v>
      </c>
      <c r="Y128" s="8">
        <f>IF(G128 = "NULL", "NULL", G128*4)</f>
        <v>11.518871252204585</v>
      </c>
      <c r="Z128" s="8">
        <f>IF(G128 = "NULL", "NULL", H128*4)</f>
        <v>326.56</v>
      </c>
      <c r="AA128" s="15">
        <v>15000000530</v>
      </c>
      <c r="AB128" s="8">
        <f>IF(OR(E128 = "NULL", G128 = "NULL"), "NULL", (E128+G128)/2)</f>
        <v>2.2047619047619045</v>
      </c>
      <c r="AC128" s="8">
        <f>IF(OR(F128 = "NULL", H128 = "NULL"), "NULL", (F128+H128)/2)</f>
        <v>62.504999999999995</v>
      </c>
      <c r="AD128" s="15">
        <v>17000000530</v>
      </c>
      <c r="AE128" s="8">
        <f>IF(H128 = "NULL", "NULL", AF128/28.35)</f>
        <v>7.1992945326278655</v>
      </c>
      <c r="AF128" s="8">
        <f>IF(H128 = "NULL", "NULL", J128*2)</f>
        <v>204.1</v>
      </c>
      <c r="AG128" s="15">
        <v>19000000530</v>
      </c>
      <c r="AH128" s="8">
        <f>IF(AB128 = "NULL", "NULL", AB128*2)</f>
        <v>4.409523809523809</v>
      </c>
      <c r="AI128" s="8">
        <f>IF(AC128 = "NULL", "NULL", AC128*2)</f>
        <v>125.00999999999999</v>
      </c>
      <c r="AJ128" s="15">
        <v>21000000530</v>
      </c>
      <c r="AK128" s="13" t="s">
        <v>565</v>
      </c>
      <c r="AL128" s="11" t="str">
        <f>SUBSTITUTE(D128,CHAR(10)&amp;"• Packed in a facility and/or equipment that produces products containing peanuts, tree nuts, soybean, milk, dairy, eggs, fish, shellfish, wheat, sesame. •","")</f>
        <v>Chive &amp; Onion Dip Mix Ingredients:
dried onion, sea salt, maltodextrin, corn starch, chives, canola oil, dried roasted garlic, butter powder (butter (cream, salt), dry buttermilk), buttermilk solids (whey solids, buttermilk powder, nonfat dry milk), coriander, white pepper, natural butter flavor, natural colors
• ALLERGY ALERT: contains milk •
• DIRECTIONS: 16oz sour cream, 1/4 cup dip mix, mix well, and refrigerate for 1 hour. •</v>
      </c>
    </row>
    <row r="129" spans="1:38" ht="105" x14ac:dyDescent="0.3">
      <c r="A129" s="10" t="s">
        <v>566</v>
      </c>
      <c r="B129" s="10" t="s">
        <v>567</v>
      </c>
      <c r="C129" s="10" t="s">
        <v>568</v>
      </c>
      <c r="D129" s="11" t="s">
        <v>569</v>
      </c>
      <c r="E129" s="8">
        <f>IF(F129 = "NULL", "NULL", F129/28.35)</f>
        <v>1.6499999999999997</v>
      </c>
      <c r="F129" s="8">
        <v>46.777499999999996</v>
      </c>
      <c r="G129" s="8">
        <f>IF(H129 = "NULL", "NULL", H129/28.35)</f>
        <v>3.2999999999999994</v>
      </c>
      <c r="H129" s="8">
        <v>93.554999999999993</v>
      </c>
      <c r="I129" s="8">
        <f>IF(G129 = "NULL", "NULL", G129*1.25)</f>
        <v>4.1249999999999991</v>
      </c>
      <c r="J129" s="8">
        <f>IF(G129 = "NULL", "NULL", H129*1.25)</f>
        <v>116.94374999999999</v>
      </c>
      <c r="K129" s="8">
        <f>IF(G129 = "NULL", "NULL", G129*2)</f>
        <v>6.5999999999999988</v>
      </c>
      <c r="L129" s="8">
        <f>IF(G129 = "NULL", "NULL", H129*2)</f>
        <v>187.10999999999999</v>
      </c>
      <c r="M129" s="11" t="str">
        <f>CONCATENATE(D129, CHAR(10), " - NET WT. ", TEXT(E129, "0.00"), " oz (", F129, " grams)")</f>
        <v>Chocolate Mexican Mole' Ingredients:
ground chiles, paprika, brown sugar, spices, salt, cocoa powder, molasses powder (refiners syrup, cane molasses), granulated garlic, and silicon dioxide (anti-caking agent)
• Packed in a facility and/or equipment that produces products containing peanuts, tree nuts, soybean, milk, dairy, eggs, fish, shellfish, wheat, sesame. •
 - NET WT. 1.65 oz (46.7775 grams)</v>
      </c>
      <c r="N129" s="12">
        <v>10000000082</v>
      </c>
      <c r="O129" s="12">
        <v>30000000082</v>
      </c>
      <c r="P129" s="12">
        <v>50000000082</v>
      </c>
      <c r="Q129" s="12">
        <v>70000000082</v>
      </c>
      <c r="R129" s="12">
        <v>90000000082</v>
      </c>
      <c r="S129" s="12">
        <v>11000000082</v>
      </c>
      <c r="T129" s="12">
        <v>13000000082</v>
      </c>
      <c r="U129" s="10" t="s">
        <v>52</v>
      </c>
      <c r="V129" s="11"/>
      <c r="W129" s="8">
        <f>IF(G129 = "NULL", "NULL", G129/4)</f>
        <v>0.82499999999999984</v>
      </c>
      <c r="X129" s="8">
        <f>IF(W129 = "NULL", "NULL", W129*28.35)</f>
        <v>23.388749999999998</v>
      </c>
      <c r="Y129" s="8">
        <f>IF(G129 = "NULL", "NULL", G129*4)</f>
        <v>13.199999999999998</v>
      </c>
      <c r="Z129" s="8">
        <f>IF(G129 = "NULL", "NULL", H129*4)</f>
        <v>374.21999999999997</v>
      </c>
      <c r="AA129" s="15">
        <v>15000000082</v>
      </c>
      <c r="AB129" s="8">
        <f>IF(OR(E129 = "NULL", G129 = "NULL"), "NULL", (E129+G129)/2)</f>
        <v>2.4749999999999996</v>
      </c>
      <c r="AC129" s="8">
        <f>IF(OR(F129 = "NULL", H129 = "NULL"), "NULL", (F129+H129)/2)</f>
        <v>70.166249999999991</v>
      </c>
      <c r="AD129" s="15">
        <v>17000000082</v>
      </c>
      <c r="AE129" s="8">
        <f>IF(H129 = "NULL", "NULL", AF129/28.35)</f>
        <v>8.25</v>
      </c>
      <c r="AF129" s="8">
        <f>IF(H129 = "NULL", "NULL", J129*2)</f>
        <v>233.88749999999999</v>
      </c>
      <c r="AG129" s="15">
        <v>19000000082</v>
      </c>
      <c r="AH129" s="8">
        <f>IF(AB129 = "NULL", "NULL", AB129*2)</f>
        <v>4.9499999999999993</v>
      </c>
      <c r="AI129" s="8">
        <f>IF(AC129 = "NULL", "NULL", AC129*2)</f>
        <v>140.33249999999998</v>
      </c>
      <c r="AJ129" s="15">
        <v>21000000082</v>
      </c>
      <c r="AK129" s="13"/>
      <c r="AL129" s="11" t="str">
        <f>SUBSTITUTE(D129,CHAR(10)&amp;"• Packed in a facility and/or equipment that produces products containing peanuts, tree nuts, soybean, milk, dairy, eggs, fish, shellfish, wheat, sesame. •","")</f>
        <v>Chocolate Mexican Mole' Ingredients:
ground chiles, paprika, brown sugar, spices, salt, cocoa powder, molasses powder (refiners syrup, cane molasses), granulated garlic, and silicon dioxide (anti-caking agent)</v>
      </c>
    </row>
    <row r="130" spans="1:38" ht="150" x14ac:dyDescent="0.3">
      <c r="A130" s="10" t="s">
        <v>570</v>
      </c>
      <c r="B130" s="10" t="s">
        <v>571</v>
      </c>
      <c r="C130" s="10" t="s">
        <v>572</v>
      </c>
      <c r="D130" s="11" t="s">
        <v>573</v>
      </c>
      <c r="E130" s="8">
        <f>IF(F130 = "NULL", "NULL", F130/28.35)</f>
        <v>1.1000000000000001</v>
      </c>
      <c r="F130" s="8">
        <v>31.185000000000006</v>
      </c>
      <c r="G130" s="8">
        <f>IF(H130 = "NULL", "NULL", H130/28.35)</f>
        <v>2.2000000000000002</v>
      </c>
      <c r="H130" s="8">
        <v>62.370000000000012</v>
      </c>
      <c r="I130" s="8">
        <f>IF(G130 = "NULL", "NULL", G130*1.25)</f>
        <v>2.75</v>
      </c>
      <c r="J130" s="8">
        <f>IF(G130 = "NULL", "NULL", H130*1.25)</f>
        <v>77.96250000000002</v>
      </c>
      <c r="K130" s="8">
        <f>IF(G130 = "NULL", "NULL", G130*2)</f>
        <v>4.4000000000000004</v>
      </c>
      <c r="L130" s="8">
        <f>IF(G130 = "NULL", "NULL", H130*2)</f>
        <v>124.74000000000002</v>
      </c>
      <c r="M130" s="11" t="str">
        <f>CONCATENATE(D130, CHAR(10), " - NET WT. ", TEXT(E130, "0.00"), " oz (", F130, " grams)")</f>
        <v>Chocolate Peanut Banana Popcorn Seasoning Ingredients:
banana sugar (sugar, artificial flavors, soy, lecithin, yellow #5 lake), partially defatted peanut powder, cocoa processed with alkai, banana powder, &lt; 2% sea salt and vanilla powder (dextrose, natural and artificial flavors, corn starch, alcohol, modified food starch, silicon dioxide)
• ALLERGY ALERT: contains soy and peanuts •
• Packed in a facility and/or equipment that produces products containing peanuts, tree nuts, soybean, milk, dairy, eggs, fish, shellfish, wheat, sesame. •
 - NET WT. 1.10 oz (31.185 grams)</v>
      </c>
      <c r="N130" s="12">
        <v>10000000430</v>
      </c>
      <c r="O130" s="12">
        <v>30000000430</v>
      </c>
      <c r="P130" s="12">
        <v>50000000430</v>
      </c>
      <c r="Q130" s="12">
        <v>70000000430</v>
      </c>
      <c r="R130" s="12">
        <v>90000000430</v>
      </c>
      <c r="S130" s="12">
        <v>11000000430</v>
      </c>
      <c r="T130" s="12">
        <v>13000000430</v>
      </c>
      <c r="U130" s="10"/>
      <c r="V130" s="11"/>
      <c r="W130" s="8">
        <f>IF(G130 = "NULL", "NULL", G130/4)</f>
        <v>0.55000000000000004</v>
      </c>
      <c r="X130" s="8">
        <f>IF(W130 = "NULL", "NULL", W130*28.35)</f>
        <v>15.592500000000003</v>
      </c>
      <c r="Y130" s="8">
        <f>IF(G130 = "NULL", "NULL", G130*4)</f>
        <v>8.8000000000000007</v>
      </c>
      <c r="Z130" s="8">
        <f>IF(G130 = "NULL", "NULL", H130*4)</f>
        <v>249.48000000000005</v>
      </c>
      <c r="AA130" s="15">
        <v>15000000430</v>
      </c>
      <c r="AB130" s="8">
        <f>IF(OR(E130 = "NULL", G130 = "NULL"), "NULL", (E130+G130)/2)</f>
        <v>1.6500000000000001</v>
      </c>
      <c r="AC130" s="8">
        <f>IF(OR(F130 = "NULL", H130 = "NULL"), "NULL", (F130+H130)/2)</f>
        <v>46.777500000000011</v>
      </c>
      <c r="AD130" s="15">
        <v>17000000430</v>
      </c>
      <c r="AE130" s="8">
        <f>IF(H130 = "NULL", "NULL", AF130/28.35)</f>
        <v>5.5000000000000009</v>
      </c>
      <c r="AF130" s="8">
        <f>IF(H130 = "NULL", "NULL", J130*2)</f>
        <v>155.92500000000004</v>
      </c>
      <c r="AG130" s="15">
        <v>19000000430</v>
      </c>
      <c r="AH130" s="8">
        <f>IF(AB130 = "NULL", "NULL", AB130*2)</f>
        <v>3.3000000000000003</v>
      </c>
      <c r="AI130" s="8">
        <f>IF(AC130 = "NULL", "NULL", AC130*2)</f>
        <v>93.555000000000021</v>
      </c>
      <c r="AJ130" s="15">
        <v>21000000430</v>
      </c>
      <c r="AK130" s="13"/>
      <c r="AL130" s="11" t="str">
        <f>SUBSTITUTE(D130,CHAR(10)&amp;"• Packed in a facility and/or equipment that produces products containing peanuts, tree nuts, soybean, milk, dairy, eggs, fish, shellfish, wheat, sesame. •","")</f>
        <v>Chocolate Peanut Banana Popcorn Seasoning Ingredients:
banana sugar (sugar, artificial flavors, soy, lecithin, yellow #5 lake), partially defatted peanut powder, cocoa processed with alkai, banana powder, &lt; 2% sea salt and vanilla powder (dextrose, natural and artificial flavors, corn starch, alcohol, modified food starch, silicon dioxide)
• ALLERGY ALERT: contains soy and peanuts •</v>
      </c>
    </row>
    <row r="131" spans="1:38" ht="75" x14ac:dyDescent="0.3">
      <c r="A131" s="10" t="s">
        <v>574</v>
      </c>
      <c r="B131" s="10" t="s">
        <v>575</v>
      </c>
      <c r="C131" s="10" t="s">
        <v>575</v>
      </c>
      <c r="D131" s="11" t="s">
        <v>576</v>
      </c>
      <c r="E131" s="8">
        <f>IF(F131 = "NULL", "NULL", F131/28.35)</f>
        <v>0.25</v>
      </c>
      <c r="F131" s="8">
        <v>7.0875000000000004</v>
      </c>
      <c r="G131" s="8">
        <f>IF(H131 = "NULL", "NULL", H131/28.35)</f>
        <v>0.5</v>
      </c>
      <c r="H131" s="8">
        <v>14.175000000000001</v>
      </c>
      <c r="I131" s="8">
        <f>IF(G131 = "NULL", "NULL", G131*1.25)</f>
        <v>0.625</v>
      </c>
      <c r="J131" s="8">
        <f>IF(G131 = "NULL", "NULL", H131*1.25)</f>
        <v>17.71875</v>
      </c>
      <c r="K131" s="8">
        <f>IF(G131 = "NULL", "NULL", G131*2)</f>
        <v>1</v>
      </c>
      <c r="L131" s="8">
        <f>IF(G131 = "NULL", "NULL", H131*2)</f>
        <v>28.35</v>
      </c>
      <c r="M131" s="11" t="str">
        <f>CONCATENATE(D131, CHAR(10), " - NET WT. ", TEXT(E131, "0.00"), " oz (", F131, " grams)")</f>
        <v>Cilantro Ingredients:
cilantro
• Packed in a facility and/or equipment that produces products containing peanuts, tree nuts, soybean, milk, dairy, eggs, fish, shellfish, wheat, sesame. •
 - NET WT. 0.25 oz (7.0875 grams)</v>
      </c>
      <c r="N131" s="12">
        <v>10000000475</v>
      </c>
      <c r="O131" s="12">
        <v>30000000475</v>
      </c>
      <c r="P131" s="12">
        <v>50000000475</v>
      </c>
      <c r="Q131" s="12">
        <v>70000000475</v>
      </c>
      <c r="R131" s="12">
        <v>90000000475</v>
      </c>
      <c r="S131" s="12">
        <v>11000000475</v>
      </c>
      <c r="T131" s="12">
        <v>13000000475</v>
      </c>
      <c r="U131" s="10"/>
      <c r="V131" s="11"/>
      <c r="W131" s="8">
        <f>IF(G131 = "NULL", "NULL", G131/4)</f>
        <v>0.125</v>
      </c>
      <c r="X131" s="8">
        <f>IF(W131 = "NULL", "NULL", W131*28.35)</f>
        <v>3.5437500000000002</v>
      </c>
      <c r="Y131" s="8">
        <f>IF(G131 = "NULL", "NULL", G131*4)</f>
        <v>2</v>
      </c>
      <c r="Z131" s="8">
        <f>IF(G131 = "NULL", "NULL", H131*4)</f>
        <v>56.7</v>
      </c>
      <c r="AA131" s="15">
        <v>15000000475</v>
      </c>
      <c r="AB131" s="8">
        <f>IF(OR(E131 = "NULL", G131 = "NULL"), "NULL", (E131+G131)/2)</f>
        <v>0.375</v>
      </c>
      <c r="AC131" s="8">
        <f>IF(OR(F131 = "NULL", H131 = "NULL"), "NULL", (F131+H131)/2)</f>
        <v>10.631250000000001</v>
      </c>
      <c r="AD131" s="15">
        <v>17000000475</v>
      </c>
      <c r="AE131" s="8">
        <f>IF(H131 = "NULL", "NULL", AF131/28.35)</f>
        <v>1.25</v>
      </c>
      <c r="AF131" s="8">
        <f>IF(H131 = "NULL", "NULL", J131*2)</f>
        <v>35.4375</v>
      </c>
      <c r="AG131" s="15">
        <v>19000000475</v>
      </c>
      <c r="AH131" s="8">
        <f>IF(AB131 = "NULL", "NULL", AB131*2)</f>
        <v>0.75</v>
      </c>
      <c r="AI131" s="8">
        <f>IF(AC131 = "NULL", "NULL", AC131*2)</f>
        <v>21.262500000000003</v>
      </c>
      <c r="AJ131" s="15">
        <v>21000000475</v>
      </c>
      <c r="AK131" s="13"/>
      <c r="AL131" s="11" t="str">
        <f>SUBSTITUTE(D131,CHAR(10)&amp;"• Packed in a facility and/or equipment that produces products containing peanuts, tree nuts, soybean, milk, dairy, eggs, fish, shellfish, wheat, sesame. •","")</f>
        <v>Cilantro Ingredients:
cilantro</v>
      </c>
    </row>
    <row r="132" spans="1:38" ht="120" x14ac:dyDescent="0.3">
      <c r="A132" s="10" t="s">
        <v>577</v>
      </c>
      <c r="B132" s="10" t="s">
        <v>578</v>
      </c>
      <c r="C132" s="10" t="s">
        <v>579</v>
      </c>
      <c r="D132" s="11" t="s">
        <v>580</v>
      </c>
      <c r="E132" s="8">
        <f>IF(F132 = "NULL", "NULL", F132/28.35)</f>
        <v>2.0499999999999998</v>
      </c>
      <c r="F132" s="8">
        <v>58.1175</v>
      </c>
      <c r="G132" s="8">
        <f>IF(H132 = "NULL", "NULL", H132/28.35)</f>
        <v>4.0999999999999996</v>
      </c>
      <c r="H132" s="8">
        <v>116.235</v>
      </c>
      <c r="I132" s="8">
        <f>IF(G132 = "NULL", "NULL", G132*1.25)</f>
        <v>5.125</v>
      </c>
      <c r="J132" s="8">
        <f>IF(G132 = "NULL", "NULL", H132*1.25)</f>
        <v>145.29374999999999</v>
      </c>
      <c r="K132" s="8">
        <f>IF(G132 = "NULL", "NULL", G132*2)</f>
        <v>8.1999999999999993</v>
      </c>
      <c r="L132" s="8">
        <f>IF(G132 = "NULL", "NULL", H132*2)</f>
        <v>232.47</v>
      </c>
      <c r="M132" s="11" t="str">
        <f>CONCATENATE(D132, CHAR(10), " - NET WT. ", TEXT(E132, "0.00"), " oz (", F132, " grams)")</f>
        <v>Cinnamon Roll Popcorn Seasoning Ingredients:
sugar, brown sugar, cinnamon, natural flavors including butter, salt, less than 2% silicon dioxide added to prevent caking
• ALLERGY ALERT: contains milk •
• Packed in a facility and/or equipment that produces products containing peanuts, tree nuts, soybean, milk, dairy, eggs, fish, shellfish, wheat, sesame. •
 - NET WT. 2.05 oz (58.1175 grams)</v>
      </c>
      <c r="N132" s="12">
        <v>10000000083</v>
      </c>
      <c r="O132" s="12">
        <v>30000000083</v>
      </c>
      <c r="P132" s="12">
        <v>50000000083</v>
      </c>
      <c r="Q132" s="12">
        <v>70000000083</v>
      </c>
      <c r="R132" s="12">
        <v>90000000083</v>
      </c>
      <c r="S132" s="12">
        <v>11000000083</v>
      </c>
      <c r="T132" s="12">
        <v>13000000083</v>
      </c>
      <c r="U132" s="10" t="s">
        <v>52</v>
      </c>
      <c r="V132" s="11" t="s">
        <v>149</v>
      </c>
      <c r="W132" s="8">
        <f>IF(G132 = "NULL", "NULL", G132/4)</f>
        <v>1.0249999999999999</v>
      </c>
      <c r="X132" s="8">
        <f>IF(W132 = "NULL", "NULL", W132*28.35)</f>
        <v>29.05875</v>
      </c>
      <c r="Y132" s="8">
        <f>IF(G132 = "NULL", "NULL", G132*4)</f>
        <v>16.399999999999999</v>
      </c>
      <c r="Z132" s="8">
        <f>IF(G132 = "NULL", "NULL", H132*4)</f>
        <v>464.94</v>
      </c>
      <c r="AA132" s="15">
        <v>15000000083</v>
      </c>
      <c r="AB132" s="8">
        <f>IF(OR(E132 = "NULL", G132 = "NULL"), "NULL", (E132+G132)/2)</f>
        <v>3.0749999999999997</v>
      </c>
      <c r="AC132" s="8">
        <f>IF(OR(F132 = "NULL", H132 = "NULL"), "NULL", (F132+H132)/2)</f>
        <v>87.176249999999996</v>
      </c>
      <c r="AD132" s="15">
        <v>17000000083</v>
      </c>
      <c r="AE132" s="8">
        <f>IF(H132 = "NULL", "NULL", AF132/28.35)</f>
        <v>10.249999999999998</v>
      </c>
      <c r="AF132" s="8">
        <f>IF(H132 = "NULL", "NULL", J132*2)</f>
        <v>290.58749999999998</v>
      </c>
      <c r="AG132" s="15">
        <v>19000000083</v>
      </c>
      <c r="AH132" s="8">
        <f>IF(AB132 = "NULL", "NULL", AB132*2)</f>
        <v>6.1499999999999995</v>
      </c>
      <c r="AI132" s="8">
        <f>IF(AC132 = "NULL", "NULL", AC132*2)</f>
        <v>174.35249999999999</v>
      </c>
      <c r="AJ132" s="15">
        <v>21000000083</v>
      </c>
      <c r="AK132" s="13"/>
      <c r="AL132" s="11" t="str">
        <f>SUBSTITUTE(D132,CHAR(10)&amp;"• Packed in a facility and/or equipment that produces products containing peanuts, tree nuts, soybean, milk, dairy, eggs, fish, shellfish, wheat, sesame. •","")</f>
        <v>Cinnamon Roll Popcorn Seasoning Ingredients:
sugar, brown sugar, cinnamon, natural flavors including butter, salt, less than 2% silicon dioxide added to prevent caking
• ALLERGY ALERT: contains milk •</v>
      </c>
    </row>
    <row r="133" spans="1:38" ht="135" x14ac:dyDescent="0.3">
      <c r="A133" s="10" t="s">
        <v>581</v>
      </c>
      <c r="B133" s="10" t="s">
        <v>582</v>
      </c>
      <c r="C133" s="10" t="s">
        <v>583</v>
      </c>
      <c r="D133" s="11" t="s">
        <v>584</v>
      </c>
      <c r="E133" s="8">
        <f>IF(F133 = "NULL", "NULL", F133/28.35)</f>
        <v>1.75</v>
      </c>
      <c r="F133" s="8">
        <v>49.612500000000004</v>
      </c>
      <c r="G133" s="8">
        <f>IF(H133 = "NULL", "NULL", H133/28.35)</f>
        <v>3.5</v>
      </c>
      <c r="H133" s="8">
        <v>99.225000000000009</v>
      </c>
      <c r="I133" s="8">
        <f>IF(G133 = "NULL", "NULL", G133*1.25)</f>
        <v>4.375</v>
      </c>
      <c r="J133" s="8">
        <f>IF(G133 = "NULL", "NULL", H133*1.25)</f>
        <v>124.03125000000001</v>
      </c>
      <c r="K133" s="8">
        <f>IF(G133 = "NULL", "NULL", G133*2)</f>
        <v>7</v>
      </c>
      <c r="L133" s="8">
        <f>IF(G133 = "NULL", "NULL", H133*2)</f>
        <v>198.45000000000002</v>
      </c>
      <c r="M133" s="11" t="str">
        <f>CONCATENATE(D133, CHAR(10), " - NET WT. ", TEXT(E133, "0.00"), " oz (", F133, " grams)")</f>
        <v>Cinnamon Spice Infuser Ingredients:
sugar, cassia cinnamon, sweet cinnamon, spices, lemon peel, orange pee
• DIRECTIONS: Take off lid and add your favorite alcohol - return lid and place in fridge overnight. Strain spices and enjoy your infused alcohol. Drink right out of the mug jar. •
• Packed in a facility and/or equipment that produces products containing peanuts, tree nuts, soybean, milk, dairy, eggs, fish, shellfish, wheat, sesame. •
 - NET WT. 1.75 oz (49.6125 grams)</v>
      </c>
      <c r="N133" s="12">
        <v>10000000085</v>
      </c>
      <c r="O133" s="12">
        <v>30000000085</v>
      </c>
      <c r="P133" s="12">
        <v>50000000085</v>
      </c>
      <c r="Q133" s="12">
        <v>70000000085</v>
      </c>
      <c r="R133" s="12">
        <v>90000000085</v>
      </c>
      <c r="S133" s="12">
        <v>11000000085</v>
      </c>
      <c r="T133" s="12">
        <v>13000000085</v>
      </c>
      <c r="U133" s="10" t="s">
        <v>52</v>
      </c>
      <c r="V133" s="11" t="s">
        <v>276</v>
      </c>
      <c r="W133" s="8">
        <f>IF(G133 = "NULL", "NULL", G133/4)</f>
        <v>0.875</v>
      </c>
      <c r="X133" s="8">
        <f>IF(W133 = "NULL", "NULL", W133*28.35)</f>
        <v>24.806250000000002</v>
      </c>
      <c r="Y133" s="8">
        <f>IF(G133 = "NULL", "NULL", G133*4)</f>
        <v>14</v>
      </c>
      <c r="Z133" s="8">
        <f>IF(G133 = "NULL", "NULL", H133*4)</f>
        <v>396.90000000000003</v>
      </c>
      <c r="AA133" s="15">
        <v>15000000085</v>
      </c>
      <c r="AB133" s="8">
        <f>IF(OR(E133 = "NULL", G133 = "NULL"), "NULL", (E133+G133)/2)</f>
        <v>2.625</v>
      </c>
      <c r="AC133" s="8">
        <f>IF(OR(F133 = "NULL", H133 = "NULL"), "NULL", (F133+H133)/2)</f>
        <v>74.418750000000003</v>
      </c>
      <c r="AD133" s="15">
        <v>17000000085</v>
      </c>
      <c r="AE133" s="8">
        <f>IF(H133 = "NULL", "NULL", AF133/28.35)</f>
        <v>8.75</v>
      </c>
      <c r="AF133" s="8">
        <f>IF(H133 = "NULL", "NULL", J133*2)</f>
        <v>248.06250000000003</v>
      </c>
      <c r="AG133" s="15">
        <v>19000000085</v>
      </c>
      <c r="AH133" s="8">
        <f>IF(AB133 = "NULL", "NULL", AB133*2)</f>
        <v>5.25</v>
      </c>
      <c r="AI133" s="8">
        <f>IF(AC133 = "NULL", "NULL", AC133*2)</f>
        <v>148.83750000000001</v>
      </c>
      <c r="AJ133" s="15">
        <v>21000000085</v>
      </c>
      <c r="AK133" s="13"/>
      <c r="AL133" s="11" t="str">
        <f>SUBSTITUTE(D133,CHAR(10)&amp;"• Packed in a facility and/or equipment that produces products containing peanuts, tree nuts, soybean, milk, dairy, eggs, fish, shellfish, wheat, sesame. •","")</f>
        <v>Cinnamon Spice Infuser Ingredients:
sugar, cassia cinnamon, sweet cinnamon, spices, lemon peel, orange pee
• DIRECTIONS: Take off lid and add your favorite alcohol - return lid and place in fridge overnight. Strain spices and enjoy your infused alcohol. Drink right out of the mug jar. •</v>
      </c>
    </row>
    <row r="134" spans="1:38" ht="75" x14ac:dyDescent="0.3">
      <c r="A134" s="10" t="s">
        <v>2873</v>
      </c>
      <c r="B134" s="10" t="s">
        <v>2874</v>
      </c>
      <c r="C134" s="10" t="s">
        <v>2874</v>
      </c>
      <c r="D134" s="11" t="s">
        <v>2900</v>
      </c>
      <c r="E134" s="8">
        <f>IF(F134 = "NULL", "NULL", F134/28.35)</f>
        <v>0.8571428571428571</v>
      </c>
      <c r="F134" s="8">
        <v>24.3</v>
      </c>
      <c r="G134" s="8">
        <f>IF(H134 = "NULL", "NULL", H134/28.35)</f>
        <v>1.7142857142857142</v>
      </c>
      <c r="H134" s="8">
        <v>48.6</v>
      </c>
      <c r="I134" s="8">
        <f>IF(G134 = "NULL", "NULL", G134*1.25)</f>
        <v>2.1428571428571428</v>
      </c>
      <c r="J134" s="8">
        <f>IF(G134 = "NULL", "NULL", H134*1.25)</f>
        <v>60.75</v>
      </c>
      <c r="K134" s="8">
        <f>IF(G134 = "NULL", "NULL", G134*2)</f>
        <v>3.4285714285714284</v>
      </c>
      <c r="L134" s="8">
        <f>IF(G134 = "NULL", "NULL", H134*2)</f>
        <v>97.2</v>
      </c>
      <c r="M134" s="11" t="str">
        <f>CONCATENATE(D134, CHAR(10), " - NET WT. ", TEXT(E134, "0.00"), " oz (", F134, " grams)")</f>
        <v>Cinnamon Sticks Ingredients:
cinnamon sticks
• Packed in a facility and/or equipment that produces products containing peanuts, tree nuts, soybean, milk, dairy, eggs, fish, shellfish, wheat, sesame. •
 - NET WT. 0.86 oz (24.3 grams)</v>
      </c>
      <c r="N134" s="12">
        <v>10000000623</v>
      </c>
      <c r="O134" s="12">
        <v>30000000623</v>
      </c>
      <c r="P134" s="12">
        <v>50000000623</v>
      </c>
      <c r="Q134" s="12">
        <v>70000000623</v>
      </c>
      <c r="R134" s="12">
        <v>90000000623</v>
      </c>
      <c r="S134" s="12">
        <v>11000000623</v>
      </c>
      <c r="T134" s="12">
        <v>13000000623</v>
      </c>
      <c r="U134" s="24"/>
      <c r="W134" s="8">
        <f>IF(G134 = "NULL", "NULL", G134/4)</f>
        <v>0.42857142857142855</v>
      </c>
      <c r="X134" s="8">
        <f>IF(W134 = "NULL", "NULL", W134*28.35)</f>
        <v>12.15</v>
      </c>
      <c r="Y134" s="8">
        <f>IF(G134 = "NULL", "NULL", G134*4)</f>
        <v>6.8571428571428568</v>
      </c>
      <c r="Z134" s="8">
        <f>IF(G134 = "NULL", "NULL", H134*4)</f>
        <v>194.4</v>
      </c>
      <c r="AA134" s="15">
        <v>15000000623</v>
      </c>
      <c r="AB134" s="8">
        <f>IF(OR(E134 = "NULL", G134 = "NULL"), "NULL", (E134+G134)/2)</f>
        <v>1.2857142857142856</v>
      </c>
      <c r="AC134" s="8">
        <f>IF(OR(F134 = "NULL", H134 = "NULL"), "NULL", (F134+H134)/2)</f>
        <v>36.450000000000003</v>
      </c>
      <c r="AD134" s="15">
        <v>17000000623</v>
      </c>
      <c r="AE134" s="15">
        <f>IF(H134 = "NULL", "NULL", AF134/28.35)</f>
        <v>4.2857142857142856</v>
      </c>
      <c r="AF134" s="15">
        <f>IF(H134 = "NULL", "NULL", J134*2)</f>
        <v>121.5</v>
      </c>
      <c r="AG134" s="15">
        <v>19000000623</v>
      </c>
      <c r="AH134" s="8">
        <f>IF(AB134 = "NULL", "NULL", AB134*2)</f>
        <v>2.5714285714285712</v>
      </c>
      <c r="AI134" s="8">
        <f>IF(AC134 = "NULL", "NULL", AC134*2)</f>
        <v>72.900000000000006</v>
      </c>
      <c r="AJ134" s="15">
        <v>21000000623</v>
      </c>
      <c r="AK134" s="13"/>
      <c r="AL134" s="11" t="str">
        <f>SUBSTITUTE(D134,CHAR(10)&amp;"• Packed in a facility and/or equipment that produces products containing peanuts, tree nuts, soybean, milk, dairy, eggs, fish, shellfish, wheat, sesame •","")</f>
        <v>Cinnamon Sticks Ingredients:
cinnamon sticks
• Packed in a facility and/or equipment that produces products containing peanuts, tree nuts, soybean, milk, dairy, eggs, fish, shellfish, wheat, sesame. •</v>
      </c>
    </row>
    <row r="135" spans="1:38" ht="75" x14ac:dyDescent="0.3">
      <c r="A135" s="10" t="s">
        <v>585</v>
      </c>
      <c r="B135" s="10" t="s">
        <v>586</v>
      </c>
      <c r="C135" s="10" t="s">
        <v>586</v>
      </c>
      <c r="D135" s="11" t="s">
        <v>587</v>
      </c>
      <c r="E135" s="8">
        <f>IF(F135 = "NULL", "NULL", F135/28.35)</f>
        <v>2.0499999999999998</v>
      </c>
      <c r="F135" s="8">
        <v>58.1175</v>
      </c>
      <c r="G135" s="8">
        <f>IF(H135 = "NULL", "NULL", H135/28.35)</f>
        <v>4.0999999999999996</v>
      </c>
      <c r="H135" s="8">
        <v>116.235</v>
      </c>
      <c r="I135" s="8">
        <f>IF(G135 = "NULL", "NULL", G135*1.25)</f>
        <v>5.125</v>
      </c>
      <c r="J135" s="8">
        <f>IF(G135 = "NULL", "NULL", H135*1.25)</f>
        <v>145.29374999999999</v>
      </c>
      <c r="K135" s="8">
        <f>IF(G135 = "NULL", "NULL", G135*2)</f>
        <v>8.1999999999999993</v>
      </c>
      <c r="L135" s="8">
        <f>IF(G135 = "NULL", "NULL", H135*2)</f>
        <v>232.47</v>
      </c>
      <c r="M135" s="11" t="str">
        <f>CONCATENATE(D135, CHAR(10), " - NET WT. ", TEXT(E135, "0.00"), " oz (", F135, " grams)")</f>
        <v>Cinnamon Sugar Ingredients:
cinnamon, sugar
• Packed in a facility and/or equipment that produces products containing peanuts, tree nuts, soybean, milk, dairy, eggs, fish, shellfish, wheat, sesame. •
 - NET WT. 2.05 oz (58.1175 grams)</v>
      </c>
      <c r="N135" s="12">
        <v>10000000084</v>
      </c>
      <c r="O135" s="12">
        <v>30000000084</v>
      </c>
      <c r="P135" s="12">
        <v>50000000084</v>
      </c>
      <c r="Q135" s="12">
        <v>70000000084</v>
      </c>
      <c r="R135" s="12">
        <v>90000000084</v>
      </c>
      <c r="S135" s="12">
        <v>11000000084</v>
      </c>
      <c r="T135" s="12">
        <v>13000000084</v>
      </c>
      <c r="U135" s="10"/>
      <c r="V135" s="11"/>
      <c r="W135" s="8">
        <f>IF(G135 = "NULL", "NULL", G135/4)</f>
        <v>1.0249999999999999</v>
      </c>
      <c r="X135" s="8">
        <f>IF(W135 = "NULL", "NULL", W135*28.35)</f>
        <v>29.05875</v>
      </c>
      <c r="Y135" s="8">
        <f>IF(G135 = "NULL", "NULL", G135*4)</f>
        <v>16.399999999999999</v>
      </c>
      <c r="Z135" s="8">
        <f>IF(G135 = "NULL", "NULL", H135*4)</f>
        <v>464.94</v>
      </c>
      <c r="AA135" s="15">
        <v>15000000084</v>
      </c>
      <c r="AB135" s="8">
        <f>IF(OR(E135 = "NULL", G135 = "NULL"), "NULL", (E135+G135)/2)</f>
        <v>3.0749999999999997</v>
      </c>
      <c r="AC135" s="8">
        <f>IF(OR(F135 = "NULL", H135 = "NULL"), "NULL", (F135+H135)/2)</f>
        <v>87.176249999999996</v>
      </c>
      <c r="AD135" s="15">
        <v>17000000084</v>
      </c>
      <c r="AE135" s="8">
        <f>IF(H135 = "NULL", "NULL", AF135/28.35)</f>
        <v>10.249999999999998</v>
      </c>
      <c r="AF135" s="8">
        <f>IF(H135 = "NULL", "NULL", J135*2)</f>
        <v>290.58749999999998</v>
      </c>
      <c r="AG135" s="15">
        <v>19000000084</v>
      </c>
      <c r="AH135" s="8">
        <f>IF(AB135 = "NULL", "NULL", AB135*2)</f>
        <v>6.1499999999999995</v>
      </c>
      <c r="AI135" s="8">
        <f>IF(AC135 = "NULL", "NULL", AC135*2)</f>
        <v>174.35249999999999</v>
      </c>
      <c r="AJ135" s="15">
        <v>21000000084</v>
      </c>
      <c r="AK135" s="13"/>
      <c r="AL135" s="11" t="str">
        <f>SUBSTITUTE(D135,CHAR(10)&amp;"• Packed in a facility and/or equipment that produces products containing peanuts, tree nuts, soybean, milk, dairy, eggs, fish, shellfish, wheat, sesame. •","")</f>
        <v>Cinnamon Sugar Ingredients:
cinnamon, sugar</v>
      </c>
    </row>
    <row r="136" spans="1:38" ht="75" x14ac:dyDescent="0.3">
      <c r="A136" s="10" t="s">
        <v>588</v>
      </c>
      <c r="B136" s="10" t="s">
        <v>589</v>
      </c>
      <c r="C136" s="10" t="s">
        <v>590</v>
      </c>
      <c r="D136" s="11" t="s">
        <v>591</v>
      </c>
      <c r="E136" s="8">
        <f>IF(F136 = "NULL", "NULL", F136/28.35)</f>
        <v>0.8</v>
      </c>
      <c r="F136" s="8">
        <v>22.680000000000003</v>
      </c>
      <c r="G136" s="8">
        <f>IF(H136 = "NULL", "NULL", H136/28.35)</f>
        <v>1.6</v>
      </c>
      <c r="H136" s="8">
        <v>45.360000000000007</v>
      </c>
      <c r="I136" s="8">
        <f>IF(G136 = "NULL", "NULL", G136*1.25)</f>
        <v>2</v>
      </c>
      <c r="J136" s="8">
        <f>IF(G136 = "NULL", "NULL", H136*1.25)</f>
        <v>56.70000000000001</v>
      </c>
      <c r="K136" s="8">
        <f>IF(G136 = "NULL", "NULL", G136*2)</f>
        <v>3.2</v>
      </c>
      <c r="L136" s="8">
        <f>IF(G136 = "NULL", "NULL", H136*2)</f>
        <v>90.720000000000013</v>
      </c>
      <c r="M136" s="11" t="str">
        <f>CONCATENATE(D136, CHAR(10), " - NET WT. ", TEXT(E136, "0.00"), " oz (", F136, " grams)")</f>
        <v>Citrus Chamomile Tea Ingredients:
chamomile, orange peel, hibiscus petals, fruit flavor
• Packed in a facility and/or equipment that produces products containing peanuts, tree nuts, soybean, milk, dairy, eggs, fish, shellfish, wheat, sesame. •
 - NET WT. 0.80 oz (22.68 grams)</v>
      </c>
      <c r="N136" s="12">
        <v>10000000375</v>
      </c>
      <c r="O136" s="12">
        <v>30000000375</v>
      </c>
      <c r="P136" s="12">
        <v>50000000375</v>
      </c>
      <c r="Q136" s="12">
        <v>70000000375</v>
      </c>
      <c r="R136" s="12">
        <v>90000000375</v>
      </c>
      <c r="S136" s="12">
        <v>11000000375</v>
      </c>
      <c r="T136" s="12">
        <v>13000000375</v>
      </c>
      <c r="U136" s="10"/>
      <c r="V136" s="11"/>
      <c r="W136" s="8">
        <f>IF(G136 = "NULL", "NULL", G136/4)</f>
        <v>0.4</v>
      </c>
      <c r="X136" s="8">
        <f>IF(W136 = "NULL", "NULL", W136*28.35)</f>
        <v>11.340000000000002</v>
      </c>
      <c r="Y136" s="8">
        <f>IF(G136 = "NULL", "NULL", G136*4)</f>
        <v>6.4</v>
      </c>
      <c r="Z136" s="8">
        <f>IF(G136 = "NULL", "NULL", H136*4)</f>
        <v>181.44000000000003</v>
      </c>
      <c r="AA136" s="15">
        <v>15000000375</v>
      </c>
      <c r="AB136" s="8">
        <f>IF(OR(E136 = "NULL", G136 = "NULL"), "NULL", (E136+G136)/2)</f>
        <v>1.2000000000000002</v>
      </c>
      <c r="AC136" s="8">
        <f>IF(OR(F136 = "NULL", H136 = "NULL"), "NULL", (F136+H136)/2)</f>
        <v>34.020000000000003</v>
      </c>
      <c r="AD136" s="15">
        <v>17000000375</v>
      </c>
      <c r="AE136" s="8">
        <f>IF(H136 = "NULL", "NULL", AF136/28.35)</f>
        <v>4.0000000000000009</v>
      </c>
      <c r="AF136" s="8">
        <f>IF(H136 = "NULL", "NULL", J136*2)</f>
        <v>113.40000000000002</v>
      </c>
      <c r="AG136" s="15">
        <v>19000000375</v>
      </c>
      <c r="AH136" s="8">
        <f>IF(AB136 = "NULL", "NULL", AB136*2)</f>
        <v>2.4000000000000004</v>
      </c>
      <c r="AI136" s="8">
        <f>IF(AC136 = "NULL", "NULL", AC136*2)</f>
        <v>68.040000000000006</v>
      </c>
      <c r="AJ136" s="15">
        <v>21000000375</v>
      </c>
      <c r="AK136" s="13"/>
      <c r="AL136" s="11" t="str">
        <f>SUBSTITUTE(D136,CHAR(10)&amp;"• Packed in a facility and/or equipment that produces products containing peanuts, tree nuts, soybean, milk, dairy, eggs, fish, shellfish, wheat, sesame. •","")</f>
        <v>Citrus Chamomile Tea Ingredients:
chamomile, orange peel, hibiscus petals, fruit flavor</v>
      </c>
    </row>
    <row r="137" spans="1:38" ht="90" x14ac:dyDescent="0.3">
      <c r="A137" s="40" t="s">
        <v>592</v>
      </c>
      <c r="B137" s="10" t="s">
        <v>593</v>
      </c>
      <c r="C137" s="10" t="s">
        <v>594</v>
      </c>
      <c r="D137" s="11" t="s">
        <v>595</v>
      </c>
      <c r="E137" s="8">
        <f>IF(F137 = "NULL", "NULL", F137/28.35)</f>
        <v>1.5873015873015872</v>
      </c>
      <c r="F137" s="8">
        <v>45</v>
      </c>
      <c r="G137" s="8">
        <f>IF(H137 = "NULL", "NULL", H137/28.35)</f>
        <v>4.2328042328042326</v>
      </c>
      <c r="H137" s="8">
        <v>120</v>
      </c>
      <c r="I137" s="8">
        <f>IF(G137 = "NULL", "NULL", G137*1.25)</f>
        <v>5.2910052910052912</v>
      </c>
      <c r="J137" s="8">
        <f>IF(G137 = "NULL", "NULL", H137*1.25)</f>
        <v>150</v>
      </c>
      <c r="K137" s="8">
        <f>IF(G137 = "NULL", "NULL", G137*2)</f>
        <v>8.4656084656084651</v>
      </c>
      <c r="L137" s="8">
        <f>IF(G137 = "NULL", "NULL", H137*2)</f>
        <v>240</v>
      </c>
      <c r="M137" s="11" t="str">
        <f>CONCATENATE(D137, CHAR(10), " - NET WT. ", TEXT(E137, "0.00"), " oz (", F137, " grams)")</f>
        <v>Citrus Sea Salt Ingredients:
sea salt, orange, lemon, black pepper, smoked hickory salt, lime, ginger
• Packed in a facility and/or equipment that produces products containing peanuts, tree nuts, soybean, milk, dairy, eggs, fish, shellfish, wheat, sesame. •
 - NET WT. 1.59 oz (45 grams)</v>
      </c>
      <c r="N137" s="12">
        <v>10000000451</v>
      </c>
      <c r="O137" s="12">
        <v>30000000451</v>
      </c>
      <c r="P137" s="12">
        <v>50000000451</v>
      </c>
      <c r="Q137" s="12">
        <v>70000000451</v>
      </c>
      <c r="R137" s="12">
        <v>90000000451</v>
      </c>
      <c r="S137" s="12">
        <v>11000000451</v>
      </c>
      <c r="T137" s="12">
        <v>13000000451</v>
      </c>
      <c r="U137" s="11" t="s">
        <v>52</v>
      </c>
      <c r="V137" s="11"/>
      <c r="W137" s="8">
        <f>IF(G137 = "NULL", "NULL", G137/4)</f>
        <v>1.0582010582010581</v>
      </c>
      <c r="X137" s="8">
        <f>IF(W137 = "NULL", "NULL", W137*28.35)</f>
        <v>30</v>
      </c>
      <c r="Y137" s="8">
        <f>IF(G137 = "NULL", "NULL", G137*4)</f>
        <v>16.93121693121693</v>
      </c>
      <c r="Z137" s="8">
        <f>IF(G137 = "NULL", "NULL", H137*4)</f>
        <v>480</v>
      </c>
      <c r="AA137" s="15">
        <v>15000000451</v>
      </c>
      <c r="AB137" s="8">
        <f>IF(OR(E137 = "NULL", G137 = "NULL"), "NULL", (E137+G137)/2)</f>
        <v>2.9100529100529098</v>
      </c>
      <c r="AC137" s="8">
        <f>IF(OR(F137 = "NULL", H137 = "NULL"), "NULL", (F137+H137)/2)</f>
        <v>82.5</v>
      </c>
      <c r="AD137" s="15">
        <v>17000000451</v>
      </c>
      <c r="AE137" s="8">
        <f>IF(H137 = "NULL", "NULL", AF137/28.35)</f>
        <v>10.582010582010582</v>
      </c>
      <c r="AF137" s="8">
        <f>IF(H137 = "NULL", "NULL", J137*2)</f>
        <v>300</v>
      </c>
      <c r="AG137" s="15">
        <v>19000000451</v>
      </c>
      <c r="AH137" s="8">
        <f>IF(AB137 = "NULL", "NULL", AB137*2)</f>
        <v>5.8201058201058196</v>
      </c>
      <c r="AI137" s="8">
        <f>IF(AC137 = "NULL", "NULL", AC137*2)</f>
        <v>165</v>
      </c>
      <c r="AJ137" s="15">
        <v>21000000451</v>
      </c>
      <c r="AK137" s="13" t="s">
        <v>596</v>
      </c>
      <c r="AL137" s="11" t="str">
        <f>SUBSTITUTE(D137,CHAR(10)&amp;"• Packed in a facility and/or equipment that produces products containing peanuts, tree nuts, soybean, milk, dairy, eggs, fish, shellfish, wheat, sesame. •","")</f>
        <v>Citrus Sea Salt Ingredients:
sea salt, orange, lemon, black pepper, smoked hickory salt, lime, ginger</v>
      </c>
    </row>
    <row r="138" spans="1:38" ht="75" x14ac:dyDescent="0.3">
      <c r="A138" s="40" t="s">
        <v>597</v>
      </c>
      <c r="B138" s="10" t="s">
        <v>598</v>
      </c>
      <c r="C138" s="10" t="s">
        <v>598</v>
      </c>
      <c r="D138" s="11" t="s">
        <v>599</v>
      </c>
      <c r="E138" s="8">
        <f>IF(F138 = "NULL", "NULL", F138/28.35)</f>
        <v>2.0499999999999998</v>
      </c>
      <c r="F138" s="8">
        <v>58.1175</v>
      </c>
      <c r="G138" s="8">
        <f>IF(H138 = "NULL", "NULL", H138/28.35)</f>
        <v>4.0999999999999996</v>
      </c>
      <c r="H138" s="8">
        <v>116.235</v>
      </c>
      <c r="I138" s="8">
        <f>IF(G138 = "NULL", "NULL", G138*1.25)</f>
        <v>5.125</v>
      </c>
      <c r="J138" s="8">
        <f>IF(G138 = "NULL", "NULL", H138*1.25)</f>
        <v>145.29374999999999</v>
      </c>
      <c r="K138" s="8">
        <f>IF(G138 = "NULL", "NULL", G138*2)</f>
        <v>8.1999999999999993</v>
      </c>
      <c r="L138" s="8">
        <f>IF(G138 = "NULL", "NULL", H138*2)</f>
        <v>232.47</v>
      </c>
      <c r="M138" s="11" t="str">
        <f>CONCATENATE(D138, CHAR(10), " - NET WT. ", TEXT(E138, "0.00"), " oz (", F138, " grams)")</f>
        <v>Citrus Sneeze Ingredients:
salt, citric acid, garlic, onion, pepper, turmeric
• Packed in a facility and/or equipment that produces products containing peanuts, tree nuts, soybean, milk, dairy, eggs, fish, shellfish, wheat, sesame. •
 - NET WT. 2.05 oz (58.1175 grams)</v>
      </c>
      <c r="N138" s="12">
        <v>10000000528</v>
      </c>
      <c r="O138" s="12">
        <v>30000000528</v>
      </c>
      <c r="P138" s="12">
        <v>50000000528</v>
      </c>
      <c r="Q138" s="12">
        <v>70000000528</v>
      </c>
      <c r="R138" s="12">
        <v>90000000528</v>
      </c>
      <c r="S138" s="12">
        <v>11000000528</v>
      </c>
      <c r="T138" s="12">
        <v>13000000528</v>
      </c>
      <c r="U138" s="10"/>
      <c r="V138" s="11"/>
      <c r="W138" s="8">
        <f>IF(G138 = "NULL", "NULL", G138/4)</f>
        <v>1.0249999999999999</v>
      </c>
      <c r="X138" s="8">
        <f>IF(W138 = "NULL", "NULL", W138*28.35)</f>
        <v>29.05875</v>
      </c>
      <c r="Y138" s="8">
        <f>IF(G138 = "NULL", "NULL", G138*4)</f>
        <v>16.399999999999999</v>
      </c>
      <c r="Z138" s="8">
        <f>IF(G138 = "NULL", "NULL", H138*4)</f>
        <v>464.94</v>
      </c>
      <c r="AA138" s="15">
        <v>15000000528</v>
      </c>
      <c r="AB138" s="8">
        <f>IF(OR(E138 = "NULL", G138 = "NULL"), "NULL", (E138+G138)/2)</f>
        <v>3.0749999999999997</v>
      </c>
      <c r="AC138" s="8">
        <f>IF(OR(F138 = "NULL", H138 = "NULL"), "NULL", (F138+H138)/2)</f>
        <v>87.176249999999996</v>
      </c>
      <c r="AD138" s="15">
        <v>17000000528</v>
      </c>
      <c r="AE138" s="8">
        <f>IF(H138 = "NULL", "NULL", AF138/28.35)</f>
        <v>10.249999999999998</v>
      </c>
      <c r="AF138" s="8">
        <f>IF(H138 = "NULL", "NULL", J138*2)</f>
        <v>290.58749999999998</v>
      </c>
      <c r="AG138" s="15">
        <v>19000000528</v>
      </c>
      <c r="AH138" s="8">
        <f>IF(AB138 = "NULL", "NULL", AB138*2)</f>
        <v>6.1499999999999995</v>
      </c>
      <c r="AI138" s="8">
        <f>IF(AC138 = "NULL", "NULL", AC138*2)</f>
        <v>174.35249999999999</v>
      </c>
      <c r="AJ138" s="15">
        <v>21000000528</v>
      </c>
      <c r="AK138" s="13" t="s">
        <v>600</v>
      </c>
      <c r="AL138" s="11" t="str">
        <f>SUBSTITUTE(D138,CHAR(10)&amp;"• Packed in a facility and/or equipment that produces products containing peanuts, tree nuts, soybean, milk, dairy, eggs, fish, shellfish, wheat, sesame. •","")</f>
        <v>Citrus Sneeze Ingredients:
salt, citric acid, garlic, onion, pepper, turmeric</v>
      </c>
    </row>
    <row r="139" spans="1:38" ht="90" x14ac:dyDescent="0.3">
      <c r="A139" s="40" t="s">
        <v>601</v>
      </c>
      <c r="B139" s="10" t="s">
        <v>602</v>
      </c>
      <c r="C139" s="10" t="s">
        <v>603</v>
      </c>
      <c r="D139" s="11" t="s">
        <v>604</v>
      </c>
      <c r="E139" s="8">
        <f>IF(F139 = "NULL", "NULL", F139/28.35)</f>
        <v>0.91710758377425039</v>
      </c>
      <c r="F139" s="8">
        <v>26</v>
      </c>
      <c r="G139" s="8">
        <f>IF(H139 = "NULL", "NULL", H139/28.35)</f>
        <v>1.9753086419753085</v>
      </c>
      <c r="H139" s="8">
        <v>56</v>
      </c>
      <c r="I139" s="8">
        <f>IF(G139 = "NULL", "NULL", G139*1.25)</f>
        <v>2.4691358024691357</v>
      </c>
      <c r="J139" s="8">
        <f>IF(G139 = "NULL", "NULL", H139*1.25)</f>
        <v>70</v>
      </c>
      <c r="K139" s="8">
        <f>IF(G139 = "NULL", "NULL", G139*2)</f>
        <v>3.9506172839506171</v>
      </c>
      <c r="L139" s="8">
        <f>IF(G139 = "NULL", "NULL", H139*2)</f>
        <v>112</v>
      </c>
      <c r="M139" s="11" t="str">
        <f>CONCATENATE(D139, CHAR(10), " - NET WT. ", TEXT(E139, "0.00"), " oz (", F139, " grams)")</f>
        <v>Classic Italian Blend Ingredients:
salt, garlic, black pepper, onion, red pepper flakes, rosemary, basil, mediterranean oregano, and parsley
• Packed in a facility and/or equipment that produces products containing peanuts, tree nuts, soybean, milk, dairy, eggs, fish, shellfish, wheat, sesame. •
 - NET WT. 0.92 oz (26 grams)</v>
      </c>
      <c r="N139" s="12">
        <v>10000000537</v>
      </c>
      <c r="O139" s="12">
        <v>30000000537</v>
      </c>
      <c r="P139" s="12">
        <v>50000000537</v>
      </c>
      <c r="Q139" s="12">
        <v>70000000537</v>
      </c>
      <c r="R139" s="12">
        <v>90000000537</v>
      </c>
      <c r="S139" s="12">
        <v>11000000537</v>
      </c>
      <c r="T139" s="12">
        <v>13000000537</v>
      </c>
      <c r="U139" s="10" t="s">
        <v>52</v>
      </c>
      <c r="V139" s="11" t="s">
        <v>259</v>
      </c>
      <c r="W139" s="8">
        <f>IF(G139 = "NULL", "NULL", G139/4)</f>
        <v>0.49382716049382713</v>
      </c>
      <c r="X139" s="8">
        <f>IF(W139 = "NULL", "NULL", W139*28.35)</f>
        <v>14</v>
      </c>
      <c r="Y139" s="8">
        <f>IF(G139 = "NULL", "NULL", G139*4)</f>
        <v>7.9012345679012341</v>
      </c>
      <c r="Z139" s="8">
        <f>IF(G139 = "NULL", "NULL", H139*4)</f>
        <v>224</v>
      </c>
      <c r="AA139" s="15">
        <v>15000000537</v>
      </c>
      <c r="AB139" s="8">
        <f>IF(OR(E139 = "NULL", G139 = "NULL"), "NULL", (E139+G139)/2)</f>
        <v>1.4462081128747795</v>
      </c>
      <c r="AC139" s="8">
        <f>IF(OR(F139 = "NULL", H139 = "NULL"), "NULL", (F139+H139)/2)</f>
        <v>41</v>
      </c>
      <c r="AD139" s="15">
        <v>17000000537</v>
      </c>
      <c r="AE139" s="8">
        <f>IF(H139 = "NULL", "NULL", AF139/28.35)</f>
        <v>4.9382716049382713</v>
      </c>
      <c r="AF139" s="8">
        <f>IF(H139 = "NULL", "NULL", J139*2)</f>
        <v>140</v>
      </c>
      <c r="AG139" s="15">
        <v>19000000537</v>
      </c>
      <c r="AH139" s="8">
        <f>IF(AB139 = "NULL", "NULL", AB139*2)</f>
        <v>2.8924162257495589</v>
      </c>
      <c r="AI139" s="8">
        <f>IF(AC139 = "NULL", "NULL", AC139*2)</f>
        <v>82</v>
      </c>
      <c r="AJ139" s="15">
        <v>21000000537</v>
      </c>
      <c r="AK139" s="13" t="s">
        <v>605</v>
      </c>
      <c r="AL139" s="11" t="str">
        <f>SUBSTITUTE(D139,CHAR(10)&amp;"• Packed in a facility and/or equipment that produces products containing peanuts, tree nuts, soybean, milk, dairy, eggs, fish, shellfish, wheat, sesame. •","")</f>
        <v>Classic Italian Blend Ingredients:
salt, garlic, black pepper, onion, red pepper flakes, rosemary, basil, mediterranean oregano, and parsley</v>
      </c>
    </row>
    <row r="140" spans="1:38" ht="105" x14ac:dyDescent="0.3">
      <c r="A140" s="10" t="s">
        <v>606</v>
      </c>
      <c r="B140" s="10" t="s">
        <v>607</v>
      </c>
      <c r="C140" s="10" t="s">
        <v>608</v>
      </c>
      <c r="D140" s="11" t="s">
        <v>609</v>
      </c>
      <c r="E140" s="8">
        <f>IF(F140 = "NULL", "NULL", F140/28.35)</f>
        <v>1.3</v>
      </c>
      <c r="F140" s="8">
        <v>36.855000000000004</v>
      </c>
      <c r="G140" s="8">
        <f>IF(H140 = "NULL", "NULL", H140/28.35)</f>
        <v>2.6</v>
      </c>
      <c r="H140" s="8">
        <v>73.710000000000008</v>
      </c>
      <c r="I140" s="8">
        <f>IF(G140 = "NULL", "NULL", G140*1.25)</f>
        <v>3.25</v>
      </c>
      <c r="J140" s="8">
        <f>IF(G140 = "NULL", "NULL", H140*1.25)</f>
        <v>92.137500000000017</v>
      </c>
      <c r="K140" s="8">
        <f>IF(G140 = "NULL", "NULL", G140*2)</f>
        <v>5.2</v>
      </c>
      <c r="L140" s="8">
        <f>IF(G140 = "NULL", "NULL", H140*2)</f>
        <v>147.42000000000002</v>
      </c>
      <c r="M140" s="11" t="str">
        <f>CONCATENATE(D140, CHAR(10), " - NET WT. ", TEXT(E140, "0.00"), " oz (", F140, " grams)")</f>
        <v>Classic Italian Dressing Ingredients:
garlic, carrots, salt, dried red bell peppers, onion, maltodextrin, non gmo corn starch, citric acid, natural lemon juice, black pepper, oregano, crushed red pepper, parsley
• Packed in a facility and/or equipment that produces products containing peanuts, tree nuts, soybean, milk, dairy, eggs, fish, shellfish, wheat, sesame. •
 - NET WT. 1.30 oz (36.855 grams)</v>
      </c>
      <c r="N140" s="12">
        <v>10000000086</v>
      </c>
      <c r="O140" s="12">
        <v>30000000086</v>
      </c>
      <c r="P140" s="12">
        <v>50000000086</v>
      </c>
      <c r="Q140" s="12">
        <v>70000000086</v>
      </c>
      <c r="R140" s="12">
        <v>90000000086</v>
      </c>
      <c r="S140" s="12">
        <v>11000000086</v>
      </c>
      <c r="T140" s="12">
        <v>13000000086</v>
      </c>
      <c r="U140" s="10"/>
      <c r="V140" s="11"/>
      <c r="W140" s="8">
        <f>IF(G140 = "NULL", "NULL", G140/4)</f>
        <v>0.65</v>
      </c>
      <c r="X140" s="8">
        <f>IF(W140 = "NULL", "NULL", W140*28.35)</f>
        <v>18.427500000000002</v>
      </c>
      <c r="Y140" s="8">
        <f>IF(G140 = "NULL", "NULL", G140*4)</f>
        <v>10.4</v>
      </c>
      <c r="Z140" s="8">
        <f>IF(G140 = "NULL", "NULL", H140*4)</f>
        <v>294.84000000000003</v>
      </c>
      <c r="AA140" s="15">
        <v>15000000086</v>
      </c>
      <c r="AB140" s="8">
        <f>IF(OR(E140 = "NULL", G140 = "NULL"), "NULL", (E140+G140)/2)</f>
        <v>1.9500000000000002</v>
      </c>
      <c r="AC140" s="8">
        <f>IF(OR(F140 = "NULL", H140 = "NULL"), "NULL", (F140+H140)/2)</f>
        <v>55.282500000000006</v>
      </c>
      <c r="AD140" s="15">
        <v>17000000086</v>
      </c>
      <c r="AE140" s="8">
        <f>IF(H140 = "NULL", "NULL", AF140/28.35)</f>
        <v>6.5000000000000009</v>
      </c>
      <c r="AF140" s="8">
        <f>IF(H140 = "NULL", "NULL", J140*2)</f>
        <v>184.27500000000003</v>
      </c>
      <c r="AG140" s="15">
        <v>19000000086</v>
      </c>
      <c r="AH140" s="8">
        <f>IF(AB140 = "NULL", "NULL", AB140*2)</f>
        <v>3.9000000000000004</v>
      </c>
      <c r="AI140" s="8">
        <f>IF(AC140 = "NULL", "NULL", AC140*2)</f>
        <v>110.56500000000001</v>
      </c>
      <c r="AJ140" s="15">
        <v>21000000086</v>
      </c>
      <c r="AK140" s="13"/>
      <c r="AL140" s="11" t="str">
        <f>SUBSTITUTE(D140,CHAR(10)&amp;"• Packed in a facility and/or equipment that produces products containing peanuts, tree nuts, soybean, milk, dairy, eggs, fish, shellfish, wheat, sesame. •","")</f>
        <v>Classic Italian Dressing Ingredients:
garlic, carrots, salt, dried red bell peppers, onion, maltodextrin, non gmo corn starch, citric acid, natural lemon juice, black pepper, oregano, crushed red pepper, parsley</v>
      </c>
    </row>
    <row r="141" spans="1:38" ht="135" x14ac:dyDescent="0.3">
      <c r="A141" s="10" t="s">
        <v>610</v>
      </c>
      <c r="B141" s="10" t="s">
        <v>611</v>
      </c>
      <c r="C141" s="10" t="s">
        <v>611</v>
      </c>
      <c r="D141" s="11" t="s">
        <v>612</v>
      </c>
      <c r="E141" s="8">
        <f>IF(F141 = "NULL", "NULL", F141/28.35)</f>
        <v>0.88183421516754845</v>
      </c>
      <c r="F141" s="8">
        <v>25</v>
      </c>
      <c r="G141" s="8">
        <f>IF(H141 = "NULL", "NULL", H141/28.35)</f>
        <v>2.2927689594356262</v>
      </c>
      <c r="H141" s="8">
        <v>65</v>
      </c>
      <c r="I141" s="8">
        <f>IF(G141 = "NULL", "NULL", G141*1.25)</f>
        <v>2.8659611992945329</v>
      </c>
      <c r="J141" s="8">
        <f>IF(G141 = "NULL", "NULL", H141*1.25)</f>
        <v>81.25</v>
      </c>
      <c r="K141" s="8">
        <f>IF(G141 = "NULL", "NULL", G141*2)</f>
        <v>4.5855379188712524</v>
      </c>
      <c r="L141" s="8">
        <f>IF(G141 = "NULL", "NULL", H141*2)</f>
        <v>130</v>
      </c>
      <c r="M141" s="11" t="str">
        <f>CONCATENATE(D141, CHAR(10), " - NET WT. ", TEXT(E141, "0.00"), " oz (", F141, " grams)")</f>
        <v>Coconut Curry Seasoning Ingredients:
coconut milk powder (coconut milk, maltodextrin, sodium caseinate) curry powder, sea salt, coriander, turmeric, fenugreek, red pepper, cumin, roasted garlic, ginger, star anise, silicon dioxide, canola oil, cardamom, natural colors, sugar, corn starch
• Packed in a facility and/or equipment that produces products containing peanuts, tree nuts, soybean, milk, dairy, eggs, fish, shellfish, wheat, sesame. •
 - NET WT. 0.88 oz (25 grams)</v>
      </c>
      <c r="N141" s="12">
        <v>10000000402</v>
      </c>
      <c r="O141" s="12">
        <v>30000000402</v>
      </c>
      <c r="P141" s="12">
        <v>50000000402</v>
      </c>
      <c r="Q141" s="12">
        <v>70000000402</v>
      </c>
      <c r="R141" s="12">
        <v>90000000402</v>
      </c>
      <c r="S141" s="12">
        <v>11000000402</v>
      </c>
      <c r="T141" s="12">
        <v>13000000402</v>
      </c>
      <c r="U141" s="10" t="s">
        <v>52</v>
      </c>
      <c r="V141" s="11" t="s">
        <v>189</v>
      </c>
      <c r="W141" s="8">
        <f>IF(G141 = "NULL", "NULL", G141/4)</f>
        <v>0.57319223985890655</v>
      </c>
      <c r="X141" s="8">
        <f>IF(W141 = "NULL", "NULL", W141*28.35)</f>
        <v>16.25</v>
      </c>
      <c r="Y141" s="8">
        <f>IF(G141 = "NULL", "NULL", G141*4)</f>
        <v>9.1710758377425048</v>
      </c>
      <c r="Z141" s="8">
        <f>IF(G141 = "NULL", "NULL", H141*4)</f>
        <v>260</v>
      </c>
      <c r="AA141" s="15">
        <v>15000000402</v>
      </c>
      <c r="AB141" s="8">
        <f>IF(OR(E141 = "NULL", G141 = "NULL"), "NULL", (E141+G141)/2)</f>
        <v>1.5873015873015874</v>
      </c>
      <c r="AC141" s="8">
        <f>IF(OR(F141 = "NULL", H141 = "NULL"), "NULL", (F141+H141)/2)</f>
        <v>45</v>
      </c>
      <c r="AD141" s="15">
        <v>17000000402</v>
      </c>
      <c r="AE141" s="8">
        <f>IF(H141 = "NULL", "NULL", AF141/28.35)</f>
        <v>5.7319223985890648</v>
      </c>
      <c r="AF141" s="8">
        <f>IF(H141 = "NULL", "NULL", J141*2)</f>
        <v>162.5</v>
      </c>
      <c r="AG141" s="15">
        <v>19000000402</v>
      </c>
      <c r="AH141" s="8">
        <f>IF(AB141 = "NULL", "NULL", AB141*2)</f>
        <v>3.1746031746031749</v>
      </c>
      <c r="AI141" s="8">
        <f>IF(AC141 = "NULL", "NULL", AC141*2)</f>
        <v>90</v>
      </c>
      <c r="AJ141" s="15">
        <v>21000000402</v>
      </c>
      <c r="AK141" s="13"/>
      <c r="AL141" s="11" t="str">
        <f>SUBSTITUTE(D141,CHAR(10)&amp;"• Packed in a facility and/or equipment that produces products containing peanuts, tree nuts, soybean, milk, dairy, eggs, fish, shellfish, wheat, sesame. •","")</f>
        <v>Coconut Curry Seasoning Ingredients:
coconut milk powder (coconut milk, maltodextrin, sodium caseinate) curry powder, sea salt, coriander, turmeric, fenugreek, red pepper, cumin, roasted garlic, ginger, star anise, silicon dioxide, canola oil, cardamom, natural colors, sugar, corn starch</v>
      </c>
    </row>
    <row r="142" spans="1:38" ht="75" x14ac:dyDescent="0.3">
      <c r="A142" s="10" t="s">
        <v>613</v>
      </c>
      <c r="B142" s="10" t="s">
        <v>614</v>
      </c>
      <c r="C142" s="10" t="s">
        <v>614</v>
      </c>
      <c r="D142" s="11" t="s">
        <v>615</v>
      </c>
      <c r="E142" s="8">
        <f>IF(F142 = "NULL", "NULL", F142/28.35)</f>
        <v>1.5520282186948853</v>
      </c>
      <c r="F142" s="8">
        <v>44</v>
      </c>
      <c r="G142" s="8">
        <f>IF(H142 = "NULL", "NULL", H142/28.35)</f>
        <v>3.2451499118165783</v>
      </c>
      <c r="H142" s="8">
        <v>92</v>
      </c>
      <c r="I142" s="8">
        <f>IF(G142 = "NULL", "NULL", G142*1.25)</f>
        <v>4.0564373897707231</v>
      </c>
      <c r="J142" s="8">
        <f>IF(G142 = "NULL", "NULL", H142*1.25)</f>
        <v>115</v>
      </c>
      <c r="K142" s="8">
        <f>IF(G142 = "NULL", "NULL", G142*2)</f>
        <v>6.4902998236331566</v>
      </c>
      <c r="L142" s="8">
        <f>IF(G142 = "NULL", "NULL", H142*2)</f>
        <v>184</v>
      </c>
      <c r="M142" s="11" t="str">
        <f>CONCATENATE(D142, CHAR(10), " - NET WT. ", TEXT(E142, "0.00"), " oz (", F142, " grams)")</f>
        <v>Coffee Rub Blend Ingredients:
coffee grinds, spices, sugar, garlic, salt, extracts of paprika
• Packed in a facility and/or equipment that produces products containing peanuts, tree nuts, soybean, milk, dairy, eggs, fish, shellfish, wheat, sesame. •
 - NET WT. 1.55 oz (44 grams)</v>
      </c>
      <c r="N142" s="12">
        <v>10000000413</v>
      </c>
      <c r="O142" s="12">
        <v>30000000413</v>
      </c>
      <c r="P142" s="12">
        <v>50000000413</v>
      </c>
      <c r="Q142" s="12">
        <v>70000000413</v>
      </c>
      <c r="R142" s="12">
        <v>90000000413</v>
      </c>
      <c r="S142" s="12">
        <v>11000000413</v>
      </c>
      <c r="T142" s="12">
        <v>13000000413</v>
      </c>
      <c r="U142" s="10" t="s">
        <v>52</v>
      </c>
      <c r="V142" s="11" t="s">
        <v>53</v>
      </c>
      <c r="W142" s="8">
        <f>IF(G142 = "NULL", "NULL", G142/4)</f>
        <v>0.81128747795414458</v>
      </c>
      <c r="X142" s="8">
        <f>IF(W142 = "NULL", "NULL", W142*28.35)</f>
        <v>23</v>
      </c>
      <c r="Y142" s="8">
        <f>IF(G142 = "NULL", "NULL", G142*4)</f>
        <v>12.980599647266313</v>
      </c>
      <c r="Z142" s="8">
        <f>IF(G142 = "NULL", "NULL", H142*4)</f>
        <v>368</v>
      </c>
      <c r="AA142" s="15">
        <v>15000000413</v>
      </c>
      <c r="AB142" s="8">
        <f>IF(OR(E142 = "NULL", G142 = "NULL"), "NULL", (E142+G142)/2)</f>
        <v>2.3985890652557318</v>
      </c>
      <c r="AC142" s="8">
        <f>IF(OR(F142 = "NULL", H142 = "NULL"), "NULL", (F142+H142)/2)</f>
        <v>68</v>
      </c>
      <c r="AD142" s="15">
        <v>17000000413</v>
      </c>
      <c r="AE142" s="8">
        <f>IF(H142 = "NULL", "NULL", AF142/28.35)</f>
        <v>8.1128747795414462</v>
      </c>
      <c r="AF142" s="8">
        <f>IF(H142 = "NULL", "NULL", J142*2)</f>
        <v>230</v>
      </c>
      <c r="AG142" s="15">
        <v>19000000413</v>
      </c>
      <c r="AH142" s="8">
        <f>IF(AB142 = "NULL", "NULL", AB142*2)</f>
        <v>4.7971781305114636</v>
      </c>
      <c r="AI142" s="8">
        <f>IF(AC142 = "NULL", "NULL", AC142*2)</f>
        <v>136</v>
      </c>
      <c r="AJ142" s="15">
        <v>21000000413</v>
      </c>
      <c r="AK142" s="13" t="s">
        <v>616</v>
      </c>
      <c r="AL142" s="11" t="str">
        <f>SUBSTITUTE(D142,CHAR(10)&amp;"• Packed in a facility and/or equipment that produces products containing peanuts, tree nuts, soybean, milk, dairy, eggs, fish, shellfish, wheat, sesame. •","")</f>
        <v>Coffee Rub Blend Ingredients:
coffee grinds, spices, sugar, garlic, salt, extracts of paprika</v>
      </c>
    </row>
    <row r="143" spans="1:38" ht="90" x14ac:dyDescent="0.3">
      <c r="A143" s="10" t="s">
        <v>617</v>
      </c>
      <c r="B143" s="10" t="s">
        <v>618</v>
      </c>
      <c r="C143" s="10" t="s">
        <v>619</v>
      </c>
      <c r="D143" s="11" t="s">
        <v>620</v>
      </c>
      <c r="E143" s="8">
        <f>IF(F143 = "NULL", "NULL", F143/28.35)</f>
        <v>0.8</v>
      </c>
      <c r="F143" s="8">
        <v>22.680000000000003</v>
      </c>
      <c r="G143" s="8">
        <f>IF(H143 = "NULL", "NULL", H143/28.35)</f>
        <v>1.6</v>
      </c>
      <c r="H143" s="8">
        <v>45.360000000000007</v>
      </c>
      <c r="I143" s="8">
        <f>IF(G143 = "NULL", "NULL", G143*1.25)</f>
        <v>2</v>
      </c>
      <c r="J143" s="8">
        <f>IF(G143 = "NULL", "NULL", H143*1.25)</f>
        <v>56.70000000000001</v>
      </c>
      <c r="K143" s="8">
        <f>IF(G143 = "NULL", "NULL", G143*2)</f>
        <v>3.2</v>
      </c>
      <c r="L143" s="8">
        <f>IF(G143 = "NULL", "NULL", H143*2)</f>
        <v>90.720000000000013</v>
      </c>
      <c r="M143" s="11" t="str">
        <f>CONCATENATE(D143, CHAR(10), " - NET WT. ", TEXT(E143, "0.00"), " oz (", F143, " grams)")</f>
        <v>Cornflower Blue Tea Ingredients:
apple, hibiscus, rose hips, orange peel, cornflower, artificial flavoring
• Packed in a facility and/or equipment that produces products containing peanuts, tree nuts, soybean, milk, dairy, eggs, fish, shellfish, wheat, sesame. •
 - NET WT. 0.80 oz (22.68 grams)</v>
      </c>
      <c r="N143" s="12">
        <v>10000000361</v>
      </c>
      <c r="O143" s="12">
        <v>30000000361</v>
      </c>
      <c r="P143" s="12">
        <v>50000000361</v>
      </c>
      <c r="Q143" s="12">
        <v>70000000361</v>
      </c>
      <c r="R143" s="12">
        <v>90000000361</v>
      </c>
      <c r="S143" s="12">
        <v>11000000361</v>
      </c>
      <c r="T143" s="12">
        <v>13000000361</v>
      </c>
      <c r="U143" s="10" t="s">
        <v>52</v>
      </c>
      <c r="V143" s="11" t="s">
        <v>130</v>
      </c>
      <c r="W143" s="8">
        <f>IF(G143 = "NULL", "NULL", G143/4)</f>
        <v>0.4</v>
      </c>
      <c r="X143" s="8">
        <f>IF(W143 = "NULL", "NULL", W143*28.35)</f>
        <v>11.340000000000002</v>
      </c>
      <c r="Y143" s="8">
        <f>IF(G143 = "NULL", "NULL", G143*4)</f>
        <v>6.4</v>
      </c>
      <c r="Z143" s="8">
        <f>IF(G143 = "NULL", "NULL", H143*4)</f>
        <v>181.44000000000003</v>
      </c>
      <c r="AA143" s="15">
        <v>15000000361</v>
      </c>
      <c r="AB143" s="8">
        <f>IF(OR(E143 = "NULL", G143 = "NULL"), "NULL", (E143+G143)/2)</f>
        <v>1.2000000000000002</v>
      </c>
      <c r="AC143" s="8">
        <f>IF(OR(F143 = "NULL", H143 = "NULL"), "NULL", (F143+H143)/2)</f>
        <v>34.020000000000003</v>
      </c>
      <c r="AD143" s="15">
        <v>17000000361</v>
      </c>
      <c r="AE143" s="8">
        <f>IF(H143 = "NULL", "NULL", AF143/28.35)</f>
        <v>4.0000000000000009</v>
      </c>
      <c r="AF143" s="8">
        <f>IF(H143 = "NULL", "NULL", J143*2)</f>
        <v>113.40000000000002</v>
      </c>
      <c r="AG143" s="15">
        <v>19000000361</v>
      </c>
      <c r="AH143" s="8">
        <f>IF(AB143 = "NULL", "NULL", AB143*2)</f>
        <v>2.4000000000000004</v>
      </c>
      <c r="AI143" s="8">
        <f>IF(AC143 = "NULL", "NULL", AC143*2)</f>
        <v>68.040000000000006</v>
      </c>
      <c r="AJ143" s="15">
        <v>21000000361</v>
      </c>
      <c r="AK143" s="13" t="s">
        <v>621</v>
      </c>
      <c r="AL143" s="11" t="str">
        <f>SUBSTITUTE(D143,CHAR(10)&amp;"• Packed in a facility and/or equipment that produces products containing peanuts, tree nuts, soybean, milk, dairy, eggs, fish, shellfish, wheat, sesame. •","")</f>
        <v>Cornflower Blue Tea Ingredients:
apple, hibiscus, rose hips, orange peel, cornflower, artificial flavoring</v>
      </c>
    </row>
    <row r="144" spans="1:38" ht="75" x14ac:dyDescent="0.3">
      <c r="A144" s="38" t="s">
        <v>622</v>
      </c>
      <c r="B144" s="10" t="s">
        <v>623</v>
      </c>
      <c r="C144" s="10" t="s">
        <v>624</v>
      </c>
      <c r="D144" s="11" t="s">
        <v>625</v>
      </c>
      <c r="E144" s="8">
        <f>IF(F144 = "NULL", "NULL", F144/28.35)</f>
        <v>2.0499999999999998</v>
      </c>
      <c r="F144" s="8">
        <v>58.1175</v>
      </c>
      <c r="G144" s="8">
        <f>IF(H144 = "NULL", "NULL", H144/28.35)</f>
        <v>4.0999999999999996</v>
      </c>
      <c r="H144" s="8">
        <v>116.235</v>
      </c>
      <c r="I144" s="8">
        <f>IF(G144 = "NULL", "NULL", G144*1.25)</f>
        <v>5.125</v>
      </c>
      <c r="J144" s="8">
        <f>IF(G144 = "NULL", "NULL", H144*1.25)</f>
        <v>145.29374999999999</v>
      </c>
      <c r="K144" s="8">
        <f>IF(G144 = "NULL", "NULL", G144*2)</f>
        <v>8.1999999999999993</v>
      </c>
      <c r="L144" s="8">
        <f>IF(G144 = "NULL", "NULL", H144*2)</f>
        <v>232.47</v>
      </c>
      <c r="M144" s="11" t="str">
        <f>CONCATENATE(D144, CHAR(10), " - NET WT. ", TEXT(E144, "0.00"), " oz (", F144, " grams)")</f>
        <v>Crackin' Crab &amp; Shrimp Spice Ingredients:
salt, spices, paprika
• Packed in a facility and/or equipment that produces products containing peanuts, tree nuts, soybean, milk, dairy, eggs, fish, shellfish, wheat, sesame. •
 - NET WT. 2.05 oz (58.1175 grams)</v>
      </c>
      <c r="N144" s="12">
        <v>10000000087</v>
      </c>
      <c r="O144" s="12">
        <v>30000000087</v>
      </c>
      <c r="P144" s="12">
        <v>50000000087</v>
      </c>
      <c r="Q144" s="12">
        <v>70000000087</v>
      </c>
      <c r="R144" s="12">
        <v>90000000087</v>
      </c>
      <c r="S144" s="12">
        <v>11000000087</v>
      </c>
      <c r="T144" s="12">
        <v>13000000087</v>
      </c>
      <c r="U144" s="10" t="s">
        <v>52</v>
      </c>
      <c r="V144" s="11"/>
      <c r="W144" s="8">
        <f>IF(G144 = "NULL", "NULL", G144/4)</f>
        <v>1.0249999999999999</v>
      </c>
      <c r="X144" s="8">
        <f>IF(W144 = "NULL", "NULL", W144*28.35)</f>
        <v>29.05875</v>
      </c>
      <c r="Y144" s="8">
        <f>IF(G144 = "NULL", "NULL", G144*4)</f>
        <v>16.399999999999999</v>
      </c>
      <c r="Z144" s="8">
        <f>IF(G144 = "NULL", "NULL", H144*4)</f>
        <v>464.94</v>
      </c>
      <c r="AA144" s="15">
        <v>15000000087</v>
      </c>
      <c r="AB144" s="8">
        <f>IF(OR(E144 = "NULL", G144 = "NULL"), "NULL", (E144+G144)/2)</f>
        <v>3.0749999999999997</v>
      </c>
      <c r="AC144" s="8">
        <f>IF(OR(F144 = "NULL", H144 = "NULL"), "NULL", (F144+H144)/2)</f>
        <v>87.176249999999996</v>
      </c>
      <c r="AD144" s="15">
        <v>17000000087</v>
      </c>
      <c r="AE144" s="8">
        <f>IF(H144 = "NULL", "NULL", AF144/28.35)</f>
        <v>10.249999999999998</v>
      </c>
      <c r="AF144" s="8">
        <f>IF(H144 = "NULL", "NULL", J144*2)</f>
        <v>290.58749999999998</v>
      </c>
      <c r="AG144" s="15">
        <v>19000000087</v>
      </c>
      <c r="AH144" s="8">
        <f>IF(AB144 = "NULL", "NULL", AB144*2)</f>
        <v>6.1499999999999995</v>
      </c>
      <c r="AI144" s="8">
        <f>IF(AC144 = "NULL", "NULL", AC144*2)</f>
        <v>174.35249999999999</v>
      </c>
      <c r="AJ144" s="15">
        <v>21000000087</v>
      </c>
      <c r="AK144" s="13"/>
      <c r="AL144" s="11" t="str">
        <f>SUBSTITUTE(D144,CHAR(10)&amp;"• Packed in a facility and/or equipment that produces products containing peanuts, tree nuts, soybean, milk, dairy, eggs, fish, shellfish, wheat, sesame. •","")</f>
        <v>Crackin' Crab &amp; Shrimp Spice Ingredients:
salt, spices, paprika</v>
      </c>
    </row>
    <row r="145" spans="1:38" ht="120" x14ac:dyDescent="0.3">
      <c r="A145" s="10" t="s">
        <v>626</v>
      </c>
      <c r="B145" s="10" t="s">
        <v>627</v>
      </c>
      <c r="C145" s="10" t="s">
        <v>627</v>
      </c>
      <c r="D145" s="11" t="s">
        <v>628</v>
      </c>
      <c r="E145" s="8">
        <f>IF(F145 = "NULL", "NULL", F145/28.35)</f>
        <v>2</v>
      </c>
      <c r="F145" s="8">
        <v>56.7</v>
      </c>
      <c r="G145" s="8">
        <f>IF(H145 = "NULL", "NULL", H145/28.35)</f>
        <v>4</v>
      </c>
      <c r="H145" s="8">
        <v>113.4</v>
      </c>
      <c r="I145" s="8">
        <f>IF(G145 = "NULL", "NULL", G145*1.25)</f>
        <v>5</v>
      </c>
      <c r="J145" s="8">
        <f>IF(G145 = "NULL", "NULL", H145*1.25)</f>
        <v>141.75</v>
      </c>
      <c r="K145" s="8">
        <f>IF(G145 = "NULL", "NULL", G145*2)</f>
        <v>8</v>
      </c>
      <c r="L145" s="8">
        <f>IF(G145 = "NULL", "NULL", H145*2)</f>
        <v>226.8</v>
      </c>
      <c r="M145" s="11" t="str">
        <f>CONCATENATE(D145, CHAR(10), " - NET WT. ", TEXT(E145, "0.00"), " oz (", F145, " grams)")</f>
        <v>Cranberry Breeze Infuser Ingredients:
cranberries, sugar, natural cranberry flavor, sunflower oil
• DIRECTIONS: Take off lid and add your favorite alcohol - return lid and place in fridge overnight. Strain spices and enjoy your infused alcohol. Drink right out of the mug jar. •
• Packed in a facility and/or equipment that produces products containing peanuts, tree nuts, soybean, milk, dairy, eggs, fish, shellfish, wheat, sesame. •
 - NET WT. 2.00 oz (56.7 grams)</v>
      </c>
      <c r="N145" s="12">
        <v>10000000088</v>
      </c>
      <c r="O145" s="12">
        <v>30000000088</v>
      </c>
      <c r="P145" s="12">
        <v>50000000088</v>
      </c>
      <c r="Q145" s="12">
        <v>70000000088</v>
      </c>
      <c r="R145" s="12">
        <v>90000000088</v>
      </c>
      <c r="S145" s="12">
        <v>11000000088</v>
      </c>
      <c r="T145" s="12">
        <v>13000000088</v>
      </c>
      <c r="U145" s="10" t="s">
        <v>52</v>
      </c>
      <c r="V145" s="11" t="s">
        <v>276</v>
      </c>
      <c r="W145" s="8">
        <f>IF(G145 = "NULL", "NULL", G145/4)</f>
        <v>1</v>
      </c>
      <c r="X145" s="8">
        <f>IF(W145 = "NULL", "NULL", W145*28.35)</f>
        <v>28.35</v>
      </c>
      <c r="Y145" s="8">
        <f>IF(G145 = "NULL", "NULL", G145*4)</f>
        <v>16</v>
      </c>
      <c r="Z145" s="8">
        <f>IF(G145 = "NULL", "NULL", H145*4)</f>
        <v>453.6</v>
      </c>
      <c r="AA145" s="15">
        <v>15000000088</v>
      </c>
      <c r="AB145" s="8">
        <f>IF(OR(E145 = "NULL", G145 = "NULL"), "NULL", (E145+G145)/2)</f>
        <v>3</v>
      </c>
      <c r="AC145" s="8">
        <f>IF(OR(F145 = "NULL", H145 = "NULL"), "NULL", (F145+H145)/2)</f>
        <v>85.050000000000011</v>
      </c>
      <c r="AD145" s="15">
        <v>17000000088</v>
      </c>
      <c r="AE145" s="8">
        <f>IF(H145 = "NULL", "NULL", AF145/28.35)</f>
        <v>10</v>
      </c>
      <c r="AF145" s="8">
        <f>IF(H145 = "NULL", "NULL", J145*2)</f>
        <v>283.5</v>
      </c>
      <c r="AG145" s="15">
        <v>19000000088</v>
      </c>
      <c r="AH145" s="8">
        <f>IF(AB145 = "NULL", "NULL", AB145*2)</f>
        <v>6</v>
      </c>
      <c r="AI145" s="8">
        <f>IF(AC145 = "NULL", "NULL", AC145*2)</f>
        <v>170.10000000000002</v>
      </c>
      <c r="AJ145" s="15">
        <v>21000000088</v>
      </c>
      <c r="AK145" s="13"/>
      <c r="AL145" s="11" t="str">
        <f>SUBSTITUTE(D145,CHAR(10)&amp;"• Packed in a facility and/or equipment that produces products containing peanuts, tree nuts, soybean, milk, dairy, eggs, fish, shellfish, wheat, sesame. •","")</f>
        <v>Cranberry Breeze Infuser Ingredients:
cranberries, sugar, natural cranberry flavor, sunflower oil
• DIRECTIONS: Take off lid and add your favorite alcohol - return lid and place in fridge overnight. Strain spices and enjoy your infused alcohol. Drink right out of the mug jar. •</v>
      </c>
    </row>
    <row r="146" spans="1:38" ht="195" x14ac:dyDescent="0.3">
      <c r="A146" s="10" t="s">
        <v>629</v>
      </c>
      <c r="B146" s="10" t="s">
        <v>630</v>
      </c>
      <c r="C146" s="10" t="s">
        <v>631</v>
      </c>
      <c r="D146" s="11" t="s">
        <v>632</v>
      </c>
      <c r="E146" s="8">
        <f>IF(F146 = "NULL", "NULL", F146/28.35)</f>
        <v>1.6875</v>
      </c>
      <c r="F146" s="8">
        <v>47.840625000000003</v>
      </c>
      <c r="G146" s="8">
        <f>IF(H146 = "NULL", "NULL", H146/28.35)</f>
        <v>3.375</v>
      </c>
      <c r="H146" s="8">
        <v>95.681250000000006</v>
      </c>
      <c r="I146" s="8">
        <f>IF(G146 = "NULL", "NULL", G146*1.25)</f>
        <v>4.21875</v>
      </c>
      <c r="J146" s="8">
        <f>IF(G146 = "NULL", "NULL", H146*1.25)</f>
        <v>119.6015625</v>
      </c>
      <c r="K146" s="8">
        <f>IF(G146 = "NULL", "NULL", G146*2)</f>
        <v>6.75</v>
      </c>
      <c r="L146" s="8">
        <f>IF(G146 = "NULL", "NULL", H146*2)</f>
        <v>191.36250000000001</v>
      </c>
      <c r="M146" s="11" t="str">
        <f>CONCATENATE(D146, CHAR(10), " - NET WT. ", TEXT(E146, "0.00"), " oz (", F146, " grams)")</f>
        <v>Cranberry Grape Slush Ingredients:
cane sugar, ,2% citric acid, color/flavor powder, (sugar, red #40, blue #1) artificial flavor) cranberry flavoring (propylene glycol, glycerin, natural cranberry with other natural flavors, water, alcohol)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
 - NET WT. 1.69 oz (47.840625 grams)</v>
      </c>
      <c r="N146" s="12">
        <v>10000000089</v>
      </c>
      <c r="O146" s="12">
        <v>30000000089</v>
      </c>
      <c r="P146" s="12">
        <v>50000000089</v>
      </c>
      <c r="Q146" s="12">
        <v>70000000089</v>
      </c>
      <c r="R146" s="12">
        <v>90000000089</v>
      </c>
      <c r="S146" s="12">
        <v>11000000089</v>
      </c>
      <c r="T146" s="12">
        <v>13000000089</v>
      </c>
      <c r="U146" s="10"/>
      <c r="V146" s="11" t="s">
        <v>189</v>
      </c>
      <c r="W146" s="8">
        <f>IF(G146 = "NULL", "NULL", G146/4)</f>
        <v>0.84375</v>
      </c>
      <c r="X146" s="8">
        <f>IF(W146 = "NULL", "NULL", W146*28.35)</f>
        <v>23.920312500000001</v>
      </c>
      <c r="Y146" s="8">
        <f>IF(G146 = "NULL", "NULL", G146*4)</f>
        <v>13.5</v>
      </c>
      <c r="Z146" s="8">
        <f>IF(G146 = "NULL", "NULL", H146*4)</f>
        <v>382.72500000000002</v>
      </c>
      <c r="AA146" s="15">
        <v>15000000089</v>
      </c>
      <c r="AB146" s="8">
        <f>IF(OR(E146 = "NULL", G146 = "NULL"), "NULL", (E146+G146)/2)</f>
        <v>2.53125</v>
      </c>
      <c r="AC146" s="8">
        <f>IF(OR(F146 = "NULL", H146 = "NULL"), "NULL", (F146+H146)/2)</f>
        <v>71.760937500000011</v>
      </c>
      <c r="AD146" s="15">
        <v>17000000089</v>
      </c>
      <c r="AE146" s="8">
        <f>IF(H146 = "NULL", "NULL", AF146/28.35)</f>
        <v>8.4375</v>
      </c>
      <c r="AF146" s="8">
        <f>IF(H146 = "NULL", "NULL", J146*2)</f>
        <v>239.203125</v>
      </c>
      <c r="AG146" s="15">
        <v>19000000089</v>
      </c>
      <c r="AH146" s="8">
        <f>IF(AB146 = "NULL", "NULL", AB146*2)</f>
        <v>5.0625</v>
      </c>
      <c r="AI146" s="8">
        <f>IF(AC146 = "NULL", "NULL", AC146*2)</f>
        <v>143.52187500000002</v>
      </c>
      <c r="AJ146" s="15">
        <v>21000000089</v>
      </c>
      <c r="AK146" s="13"/>
      <c r="AL146" s="11" t="str">
        <f>SUBSTITUTE(D146,CHAR(10)&amp;"• Packed in a facility and/or equipment that produces products containing peanuts, tree nuts, soybean, milk, dairy, eggs, fish, shellfish, wheat, sesame. •","")</f>
        <v>Cranberry Grape Slush Ingredients:
cane sugar, ,2% citric acid, color/flavor powder, (sugar, red #40, blue #1) artificial flavor) cranberry flavoring (propylene glycol, glycerin, natural cranberry with other natural flavors, water, alcohol)
• DIRECTIONS: Just add ice, bottle of wine and pouch to a blender and mix - 10-12 drinks. Add in fresh fruit or rim your glass with fresh fruit to match the flavor. Don't drink wine? Add ice - mix and either fruit juice, 7up or sprite to blender. •</v>
      </c>
    </row>
    <row r="147" spans="1:38" ht="135" x14ac:dyDescent="0.3">
      <c r="A147" s="10" t="s">
        <v>633</v>
      </c>
      <c r="B147" s="10" t="s">
        <v>634</v>
      </c>
      <c r="C147" s="10" t="s">
        <v>635</v>
      </c>
      <c r="D147" s="11" t="s">
        <v>636</v>
      </c>
      <c r="E147" s="8">
        <f>IF(F147 = "NULL", "NULL", F147/28.35)</f>
        <v>1.1000000000000001</v>
      </c>
      <c r="F147" s="8">
        <v>31.185000000000006</v>
      </c>
      <c r="G147" s="8">
        <f>IF(H147 = "NULL", "NULL", H147/28.35)</f>
        <v>2.2000000000000002</v>
      </c>
      <c r="H147" s="8">
        <v>62.370000000000012</v>
      </c>
      <c r="I147" s="8">
        <f>IF(G147 = "NULL", "NULL", G147*1.25)</f>
        <v>2.75</v>
      </c>
      <c r="J147" s="8">
        <f>IF(G147 = "NULL", "NULL", H147*1.25)</f>
        <v>77.96250000000002</v>
      </c>
      <c r="K147" s="8">
        <f>IF(G147 = "NULL", "NULL", G147*2)</f>
        <v>4.4000000000000004</v>
      </c>
      <c r="L147" s="8">
        <f>IF(G147 = "NULL", "NULL", H147*2)</f>
        <v>124.74000000000002</v>
      </c>
      <c r="M147" s="11" t="str">
        <f>CONCATENATE(D147, CHAR(10), " - NET WT. ", TEXT(E147, "0.00"), " oz (", F147, " grams)")</f>
        <v>Cream Cheese Powder Ingredients:
dehydrated blend of cream cheese (pasteurized milk and cream, cheese culture, salt, carob bean gum) non -fat milk, sodium phosphate
• ALLERGY ALERT: contains milk •
• No artificial flavors or colors •
• Packed in a facility and/or equipment that produces products containing peanuts, tree nuts, soybean, milk, dairy, eggs, fish, shellfish, wheat, sesame. •
 - NET WT. 1.10 oz (31.185 grams)</v>
      </c>
      <c r="N147" s="12">
        <v>10000000090</v>
      </c>
      <c r="O147" s="12">
        <v>30000000090</v>
      </c>
      <c r="P147" s="12">
        <v>50000000090</v>
      </c>
      <c r="Q147" s="12">
        <v>70000000090</v>
      </c>
      <c r="R147" s="12">
        <v>90000000090</v>
      </c>
      <c r="S147" s="12">
        <v>11000000090</v>
      </c>
      <c r="T147" s="12">
        <v>13000000090</v>
      </c>
      <c r="U147" s="10"/>
      <c r="V147" s="11"/>
      <c r="W147" s="8">
        <f>IF(G147 = "NULL", "NULL", G147/4)</f>
        <v>0.55000000000000004</v>
      </c>
      <c r="X147" s="8">
        <f>IF(W147 = "NULL", "NULL", W147*28.35)</f>
        <v>15.592500000000003</v>
      </c>
      <c r="Y147" s="8">
        <f>IF(G147 = "NULL", "NULL", G147*4)</f>
        <v>8.8000000000000007</v>
      </c>
      <c r="Z147" s="8">
        <f>IF(G147 = "NULL", "NULL", H147*4)</f>
        <v>249.48000000000005</v>
      </c>
      <c r="AA147" s="15">
        <v>15000000090</v>
      </c>
      <c r="AB147" s="8">
        <f>IF(OR(E147 = "NULL", G147 = "NULL"), "NULL", (E147+G147)/2)</f>
        <v>1.6500000000000001</v>
      </c>
      <c r="AC147" s="8">
        <f>IF(OR(F147 = "NULL", H147 = "NULL"), "NULL", (F147+H147)/2)</f>
        <v>46.777500000000011</v>
      </c>
      <c r="AD147" s="15">
        <v>17000000090</v>
      </c>
      <c r="AE147" s="8">
        <f>IF(H147 = "NULL", "NULL", AF147/28.35)</f>
        <v>5.5000000000000009</v>
      </c>
      <c r="AF147" s="8">
        <f>IF(H147 = "NULL", "NULL", J147*2)</f>
        <v>155.92500000000004</v>
      </c>
      <c r="AG147" s="15">
        <v>19000000090</v>
      </c>
      <c r="AH147" s="8">
        <f>IF(AB147 = "NULL", "NULL", AB147*2)</f>
        <v>3.3000000000000003</v>
      </c>
      <c r="AI147" s="8">
        <f>IF(AC147 = "NULL", "NULL", AC147*2)</f>
        <v>93.555000000000021</v>
      </c>
      <c r="AJ147" s="15">
        <v>21000000090</v>
      </c>
      <c r="AK147" s="13"/>
      <c r="AL147" s="11" t="str">
        <f>SUBSTITUTE(D147,CHAR(10)&amp;"• Packed in a facility and/or equipment that produces products containing peanuts, tree nuts, soybean, milk, dairy, eggs, fish, shellfish, wheat, sesame. •","")</f>
        <v>Cream Cheese Powder Ingredients:
dehydrated blend of cream cheese (pasteurized milk and cream, cheese culture, salt, carob bean gum) non -fat milk, sodium phosphate
• ALLERGY ALERT: contains milk •
• No artificial flavors or colors •</v>
      </c>
    </row>
    <row r="148" spans="1:38" ht="75" x14ac:dyDescent="0.3">
      <c r="A148" s="10" t="s">
        <v>2879</v>
      </c>
      <c r="B148" s="10" t="s">
        <v>2880</v>
      </c>
      <c r="C148" s="10" t="s">
        <v>2880</v>
      </c>
      <c r="D148" s="11" t="s">
        <v>2904</v>
      </c>
      <c r="E148" s="8">
        <f>IF(F148 = "NULL", "NULL", F148/28.35)</f>
        <v>1.7777777777777777</v>
      </c>
      <c r="F148" s="8">
        <v>50.4</v>
      </c>
      <c r="G148" s="8">
        <f>IF(H148 = "NULL", "NULL", H148/28.35)</f>
        <v>3.5555555555555554</v>
      </c>
      <c r="H148" s="8">
        <v>100.8</v>
      </c>
      <c r="I148" s="8">
        <f>IF(G148 = "NULL", "NULL", G148*1.25)</f>
        <v>4.4444444444444446</v>
      </c>
      <c r="J148" s="8">
        <f>IF(G148 = "NULL", "NULL", H148*1.25)</f>
        <v>126</v>
      </c>
      <c r="K148" s="8">
        <f>IF(G148 = "NULL", "NULL", G148*2)</f>
        <v>7.1111111111111107</v>
      </c>
      <c r="L148" s="8">
        <f>IF(G148 = "NULL", "NULL", H148*2)</f>
        <v>201.6</v>
      </c>
      <c r="M148" s="11" t="str">
        <f>CONCATENATE(D148, CHAR(10), " - NET WT. ", TEXT(E148, "0.00"), " oz (", F148, " grams)")</f>
        <v>Cream of Tartar Ingredients:
cream of tartar
• Packed in a facility and/or equipment that produces products containing peanuts, tree nuts, soybean, milk, dairy, eggs, fish, shellfish, wheat, sesame. •
 - NET WT. 1.78 oz (50.4 grams)</v>
      </c>
      <c r="N148" s="12">
        <v>10000000626</v>
      </c>
      <c r="O148" s="12">
        <v>30000000626</v>
      </c>
      <c r="P148" s="12">
        <v>50000000626</v>
      </c>
      <c r="Q148" s="12">
        <v>70000000626</v>
      </c>
      <c r="R148" s="12">
        <v>90000000626</v>
      </c>
      <c r="S148" s="12">
        <v>11000000626</v>
      </c>
      <c r="T148" s="12">
        <v>13000000626</v>
      </c>
      <c r="U148" s="24"/>
      <c r="W148" s="8">
        <f>IF(G148 = "NULL", "NULL", G148/4)</f>
        <v>0.88888888888888884</v>
      </c>
      <c r="X148" s="8">
        <f>IF(W148 = "NULL", "NULL", W148*28.35)</f>
        <v>25.2</v>
      </c>
      <c r="Y148" s="8">
        <f>IF(G148 = "NULL", "NULL", G148*4)</f>
        <v>14.222222222222221</v>
      </c>
      <c r="Z148" s="8">
        <f>IF(G148 = "NULL", "NULL", H148*4)</f>
        <v>403.2</v>
      </c>
      <c r="AA148" s="15">
        <v>15000000626</v>
      </c>
      <c r="AB148" s="8">
        <f>IF(OR(E148 = "NULL", G148 = "NULL"), "NULL", (E148+G148)/2)</f>
        <v>2.6666666666666665</v>
      </c>
      <c r="AC148" s="8">
        <f>IF(OR(F148 = "NULL", H148 = "NULL"), "NULL", (F148+H148)/2)</f>
        <v>75.599999999999994</v>
      </c>
      <c r="AD148" s="15">
        <v>17000000626</v>
      </c>
      <c r="AE148" s="15">
        <f>IF(H148 = "NULL", "NULL", AF148/28.35)</f>
        <v>8.8888888888888893</v>
      </c>
      <c r="AF148" s="15">
        <f>IF(H148 = "NULL", "NULL", J148*2)</f>
        <v>252</v>
      </c>
      <c r="AG148" s="15">
        <v>19000000626</v>
      </c>
      <c r="AH148" s="8">
        <f>IF(AB148 = "NULL", "NULL", AB148*2)</f>
        <v>5.333333333333333</v>
      </c>
      <c r="AI148" s="8">
        <f>IF(AC148 = "NULL", "NULL", AC148*2)</f>
        <v>151.19999999999999</v>
      </c>
      <c r="AJ148" s="15">
        <v>21000000626</v>
      </c>
      <c r="AK148" s="13"/>
      <c r="AL148" s="11" t="str">
        <f>SUBSTITUTE(D148,CHAR(10)&amp;"• Packed in a facility and/or equipment that produces products containing peanuts, tree nuts, soybean, milk, dairy, eggs, fish, shellfish, wheat, sesame •","")</f>
        <v>Cream of Tartar Ingredients:
cream of tartar
• Packed in a facility and/or equipment that produces products containing peanuts, tree nuts, soybean, milk, dairy, eggs, fish, shellfish, wheat, sesame. •</v>
      </c>
    </row>
    <row r="149" spans="1:38" ht="255" x14ac:dyDescent="0.3">
      <c r="A149" s="10" t="s">
        <v>637</v>
      </c>
      <c r="B149" s="10" t="s">
        <v>638</v>
      </c>
      <c r="C149" s="10" t="s">
        <v>639</v>
      </c>
      <c r="D149" s="11" t="s">
        <v>640</v>
      </c>
      <c r="E149" s="8">
        <f>IF(F149 = "NULL", "NULL", F149/28.35)</f>
        <v>1.6875</v>
      </c>
      <c r="F149" s="8">
        <v>47.840625000000003</v>
      </c>
      <c r="G149" s="8">
        <f>IF(H149 = "NULL", "NULL", H149/28.35)</f>
        <v>3.375</v>
      </c>
      <c r="H149" s="8">
        <v>95.681250000000006</v>
      </c>
      <c r="I149" s="8">
        <f>IF(G149 = "NULL", "NULL", G149*1.25)</f>
        <v>4.21875</v>
      </c>
      <c r="J149" s="8">
        <f>IF(G149 = "NULL", "NULL", H149*1.25)</f>
        <v>119.6015625</v>
      </c>
      <c r="K149" s="8">
        <f>IF(G149 = "NULL", "NULL", G149*2)</f>
        <v>6.75</v>
      </c>
      <c r="L149" s="8">
        <f>IF(G149 = "NULL", "NULL", H149*2)</f>
        <v>191.36250000000001</v>
      </c>
      <c r="M149" s="11" t="str">
        <f>CONCATENATE(D149, CHAR(10), " - NET WT. ", TEXT(E149, "0.00"), " oz (", F149, " grams)")</f>
        <v>Creamsicle Wine Slush Ingredients:
cane sugar, orange juice powder (corn syrup solids, orange juice with added orange oil), less than 2% of the following: citric acid, color/flavor powder (sugar, yellow #6, artificial flavor, red #40), vanilla powder (dextrose, natural &amp; artificial flavor, corn starch, alcohol, modified food starch, silicon dioxide), orange cream flavoring (propylene glycol, triagetin, natural &amp; artificial flavors, water, alcohol natural tocopherols)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
 - NET WT. 1.69 oz (47.840625 grams)</v>
      </c>
      <c r="N149" s="12">
        <v>10000000471</v>
      </c>
      <c r="O149" s="12">
        <v>30000000471</v>
      </c>
      <c r="P149" s="12">
        <v>50000000471</v>
      </c>
      <c r="Q149" s="12">
        <v>70000000471</v>
      </c>
      <c r="R149" s="12">
        <v>90000000471</v>
      </c>
      <c r="S149" s="12">
        <v>11000000471</v>
      </c>
      <c r="T149" s="12">
        <v>13000000471</v>
      </c>
      <c r="U149" s="10" t="s">
        <v>52</v>
      </c>
      <c r="V149" s="11" t="s">
        <v>189</v>
      </c>
      <c r="W149" s="8">
        <f>IF(G149 = "NULL", "NULL", G149/4)</f>
        <v>0.84375</v>
      </c>
      <c r="X149" s="8">
        <f>IF(W149 = "NULL", "NULL", W149*28.35)</f>
        <v>23.920312500000001</v>
      </c>
      <c r="Y149" s="8">
        <f>IF(G149 = "NULL", "NULL", G149*4)</f>
        <v>13.5</v>
      </c>
      <c r="Z149" s="8">
        <f>IF(G149 = "NULL", "NULL", H149*4)</f>
        <v>382.72500000000002</v>
      </c>
      <c r="AA149" s="15">
        <v>15000000471</v>
      </c>
      <c r="AB149" s="8">
        <f>IF(OR(E149 = "NULL", G149 = "NULL"), "NULL", (E149+G149)/2)</f>
        <v>2.53125</v>
      </c>
      <c r="AC149" s="8">
        <f>IF(OR(F149 = "NULL", H149 = "NULL"), "NULL", (F149+H149)/2)</f>
        <v>71.760937500000011</v>
      </c>
      <c r="AD149" s="15">
        <v>17000000471</v>
      </c>
      <c r="AE149" s="8">
        <f>IF(H149 = "NULL", "NULL", AF149/28.35)</f>
        <v>8.4375</v>
      </c>
      <c r="AF149" s="8">
        <f>IF(H149 = "NULL", "NULL", J149*2)</f>
        <v>239.203125</v>
      </c>
      <c r="AG149" s="15">
        <v>19000000471</v>
      </c>
      <c r="AH149" s="8">
        <f>IF(AB149 = "NULL", "NULL", AB149*2)</f>
        <v>5.0625</v>
      </c>
      <c r="AI149" s="8">
        <f>IF(AC149 = "NULL", "NULL", AC149*2)</f>
        <v>143.52187500000002</v>
      </c>
      <c r="AJ149" s="15">
        <v>21000000471</v>
      </c>
      <c r="AK149" s="13"/>
      <c r="AL149" s="11" t="str">
        <f>SUBSTITUTE(D149,CHAR(10)&amp;"• Packed in a facility and/or equipment that produces products containing peanuts, tree nuts, soybean, milk, dairy, eggs, fish, shellfish, wheat, sesame. •","")</f>
        <v>Creamsicle Wine Slush Ingredients:
cane sugar, orange juice powder (corn syrup solids, orange juice with added orange oil), less than 2% of the following: citric acid, color/flavor powder (sugar, yellow #6, artificial flavor, red #40), vanilla powder (dextrose, natural &amp; artificial flavor, corn starch, alcohol, modified food starch, silicon dioxide), orange cream flavoring (propylene glycol, triagetin, natural &amp; artificial flavors, water, alcohol natural tocopherols)
• DIRECTIONS: Just add ice, bottle of wine and pouch to a blender and mix - 10-12 drinks. Add in fresh fruit or rim your glass with fresh fruit to match the flavor. Don't drink wine? Add ice - mix and either fruit juice, 7up or sprite to blender. •</v>
      </c>
    </row>
    <row r="150" spans="1:38" ht="120" x14ac:dyDescent="0.3">
      <c r="A150" s="10" t="s">
        <v>641</v>
      </c>
      <c r="B150" s="10" t="s">
        <v>642</v>
      </c>
      <c r="C150" s="10" t="s">
        <v>643</v>
      </c>
      <c r="D150" s="11" t="s">
        <v>644</v>
      </c>
      <c r="E150" s="8">
        <f>IF(F150 = "NULL", "NULL", F150/28.35)</f>
        <v>1.2</v>
      </c>
      <c r="F150" s="8">
        <v>34.020000000000003</v>
      </c>
      <c r="G150" s="8">
        <f>IF(H150 = "NULL", "NULL", H150/28.35)</f>
        <v>2.4</v>
      </c>
      <c r="H150" s="8">
        <v>68.040000000000006</v>
      </c>
      <c r="I150" s="8">
        <f>IF(G150 = "NULL", "NULL", G150*1.25)</f>
        <v>3</v>
      </c>
      <c r="J150" s="8">
        <f>IF(G150 = "NULL", "NULL", H150*1.25)</f>
        <v>85.050000000000011</v>
      </c>
      <c r="K150" s="8">
        <f>IF(G150 = "NULL", "NULL", G150*2)</f>
        <v>4.8</v>
      </c>
      <c r="L150" s="8">
        <f>IF(G150 = "NULL", "NULL", H150*2)</f>
        <v>136.08000000000001</v>
      </c>
      <c r="M150" s="11" t="str">
        <f>CONCATENATE(D150, CHAR(10), " - NET WT. ", TEXT(E150, "0.00"), " oz (", F150, " grams)")</f>
        <v>Creamy Dill Popcorn Seasoning Ingredients:
buttermilk solids, garlic powder, salt, whey, maltodextrin, msg, citric acid, natural flavor, dill weed (may contain sunflower oil and silicon dioxide as processing aids)
• ALLERGY ALERT: buttermilk, sunflower oil •
• Packed in a facility and/or equipment that produces products containing peanuts, tree nuts, soybean, milk, dairy, eggs, fish, shellfish, wheat, sesame. •
 - NET WT. 1.20 oz (34.02 grams)</v>
      </c>
      <c r="N150" s="12">
        <v>10000000091</v>
      </c>
      <c r="O150" s="12">
        <v>30000000091</v>
      </c>
      <c r="P150" s="12">
        <v>50000000091</v>
      </c>
      <c r="Q150" s="12">
        <v>70000000091</v>
      </c>
      <c r="R150" s="12">
        <v>90000000091</v>
      </c>
      <c r="S150" s="12">
        <v>11000000091</v>
      </c>
      <c r="T150" s="12">
        <v>13000000091</v>
      </c>
      <c r="U150" s="10"/>
      <c r="V150" s="11"/>
      <c r="W150" s="8">
        <f>IF(G150 = "NULL", "NULL", G150/4)</f>
        <v>0.6</v>
      </c>
      <c r="X150" s="8">
        <f>IF(W150 = "NULL", "NULL", W150*28.35)</f>
        <v>17.010000000000002</v>
      </c>
      <c r="Y150" s="8">
        <f>IF(G150 = "NULL", "NULL", G150*4)</f>
        <v>9.6</v>
      </c>
      <c r="Z150" s="8">
        <f>IF(G150 = "NULL", "NULL", H150*4)</f>
        <v>272.16000000000003</v>
      </c>
      <c r="AA150" s="15">
        <v>15000000091</v>
      </c>
      <c r="AB150" s="8">
        <f>IF(OR(E150 = "NULL", G150 = "NULL"), "NULL", (E150+G150)/2)</f>
        <v>1.7999999999999998</v>
      </c>
      <c r="AC150" s="8">
        <f>IF(OR(F150 = "NULL", H150 = "NULL"), "NULL", (F150+H150)/2)</f>
        <v>51.03</v>
      </c>
      <c r="AD150" s="15">
        <v>17000000091</v>
      </c>
      <c r="AE150" s="8">
        <f>IF(H150 = "NULL", "NULL", AF150/28.35)</f>
        <v>6.0000000000000009</v>
      </c>
      <c r="AF150" s="8">
        <f>IF(H150 = "NULL", "NULL", J150*2)</f>
        <v>170.10000000000002</v>
      </c>
      <c r="AG150" s="15">
        <v>19000000091</v>
      </c>
      <c r="AH150" s="8">
        <f>IF(AB150 = "NULL", "NULL", AB150*2)</f>
        <v>3.5999999999999996</v>
      </c>
      <c r="AI150" s="8">
        <f>IF(AC150 = "NULL", "NULL", AC150*2)</f>
        <v>102.06</v>
      </c>
      <c r="AJ150" s="15">
        <v>21000000091</v>
      </c>
      <c r="AK150" s="13"/>
      <c r="AL150" s="11" t="str">
        <f>SUBSTITUTE(D150,CHAR(10)&amp;"• Packed in a facility and/or equipment that produces products containing peanuts, tree nuts, soybean, milk, dairy, eggs, fish, shellfish, wheat, sesame. •","")</f>
        <v>Creamy Dill Popcorn Seasoning Ingredients:
buttermilk solids, garlic powder, salt, whey, maltodextrin, msg, citric acid, natural flavor, dill weed (may contain sunflower oil and silicon dioxide as processing aids)
• ALLERGY ALERT: buttermilk, sunflower oil •</v>
      </c>
    </row>
    <row r="151" spans="1:38" ht="315" x14ac:dyDescent="0.3">
      <c r="A151" s="10" t="s">
        <v>645</v>
      </c>
      <c r="B151" s="10" t="s">
        <v>646</v>
      </c>
      <c r="C151" s="10" t="s">
        <v>647</v>
      </c>
      <c r="D151" s="11" t="s">
        <v>648</v>
      </c>
      <c r="E151" s="8">
        <f>IF(F151 = "NULL", "NULL", F151/28.35)</f>
        <v>1.3500000000000003</v>
      </c>
      <c r="F151" s="8">
        <v>38.272500000000008</v>
      </c>
      <c r="G151" s="8">
        <f>IF(H151 = "NULL", "NULL", H151/28.35)</f>
        <v>2.7000000000000006</v>
      </c>
      <c r="H151" s="8">
        <v>76.545000000000016</v>
      </c>
      <c r="I151" s="8">
        <f>IF(G151 = "NULL", "NULL", G151*1.25)</f>
        <v>3.3750000000000009</v>
      </c>
      <c r="J151" s="8">
        <f>IF(G151 = "NULL", "NULL", H151*1.25)</f>
        <v>95.68125000000002</v>
      </c>
      <c r="K151" s="8">
        <f>IF(G151 = "NULL", "NULL", G151*2)</f>
        <v>5.4000000000000012</v>
      </c>
      <c r="L151" s="8">
        <f>IF(G151 = "NULL", "NULL", H151*2)</f>
        <v>153.09000000000003</v>
      </c>
      <c r="M151" s="11" t="str">
        <f>CONCATENATE(D151, CHAR(10), " - NET WT. ", TEXT(E151, "0.00"), " oz (", F151, " grams)")</f>
        <v>Creamy Parmesan Truffle Couscous Ingredients:
couscous (wheat flour), parmesan truffle seasoning (non-fat dried milk, dried mushrooms, truffle salt (salt, truffles), salt, parmesan cheese flavor (maltodextrin, whey solids, natural parmesan cheese flavor, salt), butter flavor (whey solids, enzyme modified butter, maltodextrin, salt, dehydrated butter, guar gum, annatto, turmeric), natural cream flavor, natural mushroom flavor, truffle flavor (maltodextrin, natural &amp; artificial flavors, corn syrup solids), spices, onion, garlic, dried truffles, arrowroot, dried mushrooms, canola oil
• ALLERGY ALERT: contains wheat, milk •
• DIRECTIONS: Bring 2-1/2 cups water and 1 tablespoon butter to boil. Slowly stir in 1 package(1 cup) Creamy Parmesan Truffle Couscous. Reduce heat and simmer until water is mostly absorbed and couscous thickens slightly. Remove from heat and let stand, uncovered, for 3 minutes. Fold in 1 tablespoon grated Parmesan cheese and let stand for 3 minutes longer. Stir gently and serve immediately. •
• Packed in a facility and/or equipment that produces products containing peanuts, tree nuts, soybean, milk, dairy, eggs, fish, shellfish, wheat, sesame. •
 - NET WT. 1.35 oz (38.2725 grams)</v>
      </c>
      <c r="N151" s="12">
        <v>10000000457</v>
      </c>
      <c r="O151" s="12">
        <v>30000000457</v>
      </c>
      <c r="P151" s="12">
        <v>50000000457</v>
      </c>
      <c r="Q151" s="12">
        <v>70000000457</v>
      </c>
      <c r="R151" s="12">
        <v>90000000457</v>
      </c>
      <c r="S151" s="12">
        <v>11000000457</v>
      </c>
      <c r="T151" s="12">
        <v>13000000457</v>
      </c>
      <c r="U151" s="10" t="s">
        <v>52</v>
      </c>
      <c r="V151" s="11"/>
      <c r="W151" s="8">
        <f>IF(G151 = "NULL", "NULL", G151/4)</f>
        <v>0.67500000000000016</v>
      </c>
      <c r="X151" s="8">
        <f>IF(W151 = "NULL", "NULL", W151*28.35)</f>
        <v>19.136250000000004</v>
      </c>
      <c r="Y151" s="8">
        <f>IF(G151 = "NULL", "NULL", G151*4)</f>
        <v>10.800000000000002</v>
      </c>
      <c r="Z151" s="8">
        <f>IF(G151 = "NULL", "NULL", H151*4)</f>
        <v>306.18000000000006</v>
      </c>
      <c r="AA151" s="15">
        <v>15000000457</v>
      </c>
      <c r="AB151" s="8">
        <f>IF(OR(E151 = "NULL", G151 = "NULL"), "NULL", (E151+G151)/2)</f>
        <v>2.0250000000000004</v>
      </c>
      <c r="AC151" s="8">
        <f>IF(OR(F151 = "NULL", H151 = "NULL"), "NULL", (F151+H151)/2)</f>
        <v>57.408750000000012</v>
      </c>
      <c r="AD151" s="15">
        <v>17000000457</v>
      </c>
      <c r="AE151" s="8">
        <f>IF(H151 = "NULL", "NULL", AF151/28.35)</f>
        <v>6.7500000000000009</v>
      </c>
      <c r="AF151" s="8">
        <f>IF(H151 = "NULL", "NULL", J151*2)</f>
        <v>191.36250000000004</v>
      </c>
      <c r="AG151" s="15">
        <v>19000000457</v>
      </c>
      <c r="AH151" s="8">
        <f>IF(AB151 = "NULL", "NULL", AB151*2)</f>
        <v>4.0500000000000007</v>
      </c>
      <c r="AI151" s="8">
        <f>IF(AC151 = "NULL", "NULL", AC151*2)</f>
        <v>114.81750000000002</v>
      </c>
      <c r="AJ151" s="15">
        <v>21000000457</v>
      </c>
      <c r="AK151" s="13"/>
      <c r="AL151" s="11" t="str">
        <f>SUBSTITUTE(D151,CHAR(10)&amp;"• Packed in a facility and/or equipment that produces products containing peanuts, tree nuts, soybean, milk, dairy, eggs, fish, shellfish, wheat, sesame. •","")</f>
        <v>Creamy Parmesan Truffle Couscous Ingredients:
couscous (wheat flour), parmesan truffle seasoning (non-fat dried milk, dried mushrooms, truffle salt (salt, truffles), salt, parmesan cheese flavor (maltodextrin, whey solids, natural parmesan cheese flavor, salt), butter flavor (whey solids, enzyme modified butter, maltodextrin, salt, dehydrated butter, guar gum, annatto, turmeric), natural cream flavor, natural mushroom flavor, truffle flavor (maltodextrin, natural &amp; artificial flavors, corn syrup solids), spices, onion, garlic, dried truffles, arrowroot, dried mushrooms, canola oil
• ALLERGY ALERT: contains wheat, milk •
• DIRECTIONS: Bring 2-1/2 cups water and 1 tablespoon butter to boil. Slowly stir in 1 package(1 cup) Creamy Parmesan Truffle Couscous. Reduce heat and simmer until water is mostly absorbed and couscous thickens slightly. Remove from heat and let stand, uncovered, for 3 minutes. Fold in 1 tablespoon grated Parmesan cheese and let stand for 3 minutes longer. Stir gently and serve immediately. •</v>
      </c>
    </row>
    <row r="152" spans="1:38" ht="30" x14ac:dyDescent="0.3">
      <c r="A152" s="10" t="s">
        <v>649</v>
      </c>
      <c r="B152" s="10" t="s">
        <v>650</v>
      </c>
      <c r="C152" s="10" t="s">
        <v>650</v>
      </c>
      <c r="D152" s="11" t="s">
        <v>45</v>
      </c>
      <c r="E152" s="8">
        <f>IF(F152 = "NULL", "NULL", F152/28.35)</f>
        <v>1.3</v>
      </c>
      <c r="F152" s="8">
        <v>36.855000000000004</v>
      </c>
      <c r="G152" s="8">
        <f>IF(H152 = "NULL", "NULL", H152/28.35)</f>
        <v>2.6</v>
      </c>
      <c r="H152" s="8">
        <v>73.710000000000008</v>
      </c>
      <c r="I152" s="8">
        <f>IF(G152 = "NULL", "NULL", G152*1.25)</f>
        <v>3.25</v>
      </c>
      <c r="J152" s="8">
        <f>IF(G152 = "NULL", "NULL", H152*1.25)</f>
        <v>92.137500000000017</v>
      </c>
      <c r="K152" s="8">
        <f>IF(G152 = "NULL", "NULL", G152*2)</f>
        <v>5.2</v>
      </c>
      <c r="L152" s="8">
        <f>IF(G152 = "NULL", "NULL", H152*2)</f>
        <v>147.42000000000002</v>
      </c>
      <c r="M152" s="11" t="str">
        <f>CONCATENATE(D152, CHAR(10), " - NET WT. ", TEXT(E152, "0.00"), " oz (", F152, " grams)")</f>
        <v>NULL
 - NET WT. 1.30 oz (36.855 grams)</v>
      </c>
      <c r="N152" s="12">
        <v>10000000213</v>
      </c>
      <c r="O152" s="12">
        <v>30000000213</v>
      </c>
      <c r="P152" s="12">
        <v>50000000213</v>
      </c>
      <c r="Q152" s="12">
        <v>70000000213</v>
      </c>
      <c r="R152" s="12">
        <v>90000000213</v>
      </c>
      <c r="S152" s="12">
        <v>11000000213</v>
      </c>
      <c r="T152" s="12">
        <v>13000000213</v>
      </c>
      <c r="U152" s="10"/>
      <c r="V152" s="11"/>
      <c r="W152" s="8">
        <f>IF(G152 = "NULL", "NULL", G152/4)</f>
        <v>0.65</v>
      </c>
      <c r="X152" s="8">
        <f>IF(W152 = "NULL", "NULL", W152*28.35)</f>
        <v>18.427500000000002</v>
      </c>
      <c r="Y152" s="8">
        <f>IF(G152 = "NULL", "NULL", G152*4)</f>
        <v>10.4</v>
      </c>
      <c r="Z152" s="8">
        <f>IF(G152 = "NULL", "NULL", H152*4)</f>
        <v>294.84000000000003</v>
      </c>
      <c r="AA152" s="15">
        <v>15000000213</v>
      </c>
      <c r="AB152" s="8">
        <f>IF(OR(E152 = "NULL", G152 = "NULL"), "NULL", (E152+G152)/2)</f>
        <v>1.9500000000000002</v>
      </c>
      <c r="AC152" s="8">
        <f>IF(OR(F152 = "NULL", H152 = "NULL"), "NULL", (F152+H152)/2)</f>
        <v>55.282500000000006</v>
      </c>
      <c r="AD152" s="15">
        <v>17000000213</v>
      </c>
      <c r="AE152" s="8">
        <f>IF(H152 = "NULL", "NULL", AF152/28.35)</f>
        <v>6.5000000000000009</v>
      </c>
      <c r="AF152" s="8">
        <f>IF(H152 = "NULL", "NULL", J152*2)</f>
        <v>184.27500000000003</v>
      </c>
      <c r="AG152" s="15">
        <v>19000000213</v>
      </c>
      <c r="AH152" s="8">
        <f>IF(AB152 = "NULL", "NULL", AB152*2)</f>
        <v>3.9000000000000004</v>
      </c>
      <c r="AI152" s="8">
        <f>IF(AC152 = "NULL", "NULL", AC152*2)</f>
        <v>110.56500000000001</v>
      </c>
      <c r="AJ152" s="15">
        <v>21000000213</v>
      </c>
      <c r="AK152" s="13"/>
      <c r="AL152" s="11" t="str">
        <f>SUBSTITUTE(D152,CHAR(10)&amp;"• Packed in a facility and/or equipment that produces products containing peanuts, tree nuts, soybean, milk, dairy, eggs, fish, shellfish, wheat, sesame. •","")</f>
        <v>NULL</v>
      </c>
    </row>
    <row r="153" spans="1:38" ht="90" x14ac:dyDescent="0.3">
      <c r="A153" s="40" t="s">
        <v>651</v>
      </c>
      <c r="B153" s="10" t="s">
        <v>652</v>
      </c>
      <c r="C153" s="10" t="s">
        <v>653</v>
      </c>
      <c r="D153" s="11" t="s">
        <v>654</v>
      </c>
      <c r="E153" s="8">
        <f>IF(F153 = "NULL", "NULL", F153/28.35)</f>
        <v>2.0499999999999998</v>
      </c>
      <c r="F153" s="8">
        <v>58.1175</v>
      </c>
      <c r="G153" s="8">
        <f>IF(H153 = "NULL", "NULL", H153/28.35)</f>
        <v>4.0999999999999996</v>
      </c>
      <c r="H153" s="8">
        <v>116.235</v>
      </c>
      <c r="I153" s="8">
        <f>IF(G153 = "NULL", "NULL", G153*1.25)</f>
        <v>5.125</v>
      </c>
      <c r="J153" s="8">
        <f>IF(G153 = "NULL", "NULL", H153*1.25)</f>
        <v>145.29374999999999</v>
      </c>
      <c r="K153" s="8">
        <f>IF(G153 = "NULL", "NULL", G153*2)</f>
        <v>8.1999999999999993</v>
      </c>
      <c r="L153" s="8">
        <f>IF(G153 = "NULL", "NULL", H153*2)</f>
        <v>232.47</v>
      </c>
      <c r="M153" s="11" t="str">
        <f>CONCATENATE(D153, CHAR(10), " - NET WT. ", TEXT(E153, "0.00"), " oz (", F153, " grams)")</f>
        <v>Crestline Crustacean Sensation Seafood Seasoning Ingredients:
paprika, lemon, salt, spices
• Packed in a facility and/or equipment that produces products containing peanuts, tree nuts, soybean, milk, dairy, eggs, fish, shellfish, wheat, sesame. •
 - NET WT. 2.05 oz (58.1175 grams)</v>
      </c>
      <c r="N153" s="12">
        <v>10000000431</v>
      </c>
      <c r="O153" s="12">
        <v>30000000431</v>
      </c>
      <c r="P153" s="12">
        <v>50000000431</v>
      </c>
      <c r="Q153" s="12">
        <v>70000000431</v>
      </c>
      <c r="R153" s="12">
        <v>90000000431</v>
      </c>
      <c r="S153" s="12">
        <v>11000000431</v>
      </c>
      <c r="T153" s="12">
        <v>13000000431</v>
      </c>
      <c r="U153" s="11"/>
      <c r="V153" s="11"/>
      <c r="W153" s="8">
        <f>IF(G153 = "NULL", "NULL", G153/4)</f>
        <v>1.0249999999999999</v>
      </c>
      <c r="X153" s="8">
        <f>IF(W153 = "NULL", "NULL", W153*28.35)</f>
        <v>29.05875</v>
      </c>
      <c r="Y153" s="8">
        <f>IF(G153 = "NULL", "NULL", G153*4)</f>
        <v>16.399999999999999</v>
      </c>
      <c r="Z153" s="8">
        <f>IF(G153 = "NULL", "NULL", H153*4)</f>
        <v>464.94</v>
      </c>
      <c r="AA153" s="15">
        <v>15000000431</v>
      </c>
      <c r="AB153" s="8">
        <f>IF(OR(E153 = "NULL", G153 = "NULL"), "NULL", (E153+G153)/2)</f>
        <v>3.0749999999999997</v>
      </c>
      <c r="AC153" s="8">
        <f>IF(OR(F153 = "NULL", H153 = "NULL"), "NULL", (F153+H153)/2)</f>
        <v>87.176249999999996</v>
      </c>
      <c r="AD153" s="15">
        <v>17000000431</v>
      </c>
      <c r="AE153" s="8">
        <f>IF(H153 = "NULL", "NULL", AF153/28.35)</f>
        <v>10.249999999999998</v>
      </c>
      <c r="AF153" s="8">
        <f>IF(H153 = "NULL", "NULL", J153*2)</f>
        <v>290.58749999999998</v>
      </c>
      <c r="AG153" s="15">
        <v>19000000431</v>
      </c>
      <c r="AH153" s="8">
        <f>IF(AB153 = "NULL", "NULL", AB153*2)</f>
        <v>6.1499999999999995</v>
      </c>
      <c r="AI153" s="8">
        <f>IF(AC153 = "NULL", "NULL", AC153*2)</f>
        <v>174.35249999999999</v>
      </c>
      <c r="AJ153" s="15">
        <v>21000000431</v>
      </c>
      <c r="AK153" s="13" t="s">
        <v>655</v>
      </c>
      <c r="AL153" s="11" t="str">
        <f>SUBSTITUTE(D153,CHAR(10)&amp;"• Packed in a facility and/or equipment that produces products containing peanuts, tree nuts, soybean, milk, dairy, eggs, fish, shellfish, wheat, sesame. •","")</f>
        <v>Crestline Crustacean Sensation Seafood Seasoning Ingredients:
paprika, lemon, salt, spices</v>
      </c>
    </row>
    <row r="154" spans="1:38" ht="75" x14ac:dyDescent="0.3">
      <c r="A154" s="10" t="s">
        <v>656</v>
      </c>
      <c r="B154" s="10" t="s">
        <v>657</v>
      </c>
      <c r="C154" s="10" t="s">
        <v>657</v>
      </c>
      <c r="D154" s="11" t="s">
        <v>658</v>
      </c>
      <c r="E154" s="8">
        <f>IF(F154 = "NULL", "NULL", F154/28.35)</f>
        <v>0.85</v>
      </c>
      <c r="F154" s="8">
        <v>24.0975</v>
      </c>
      <c r="G154" s="8">
        <f>IF(H154 = "NULL", "NULL", H154/28.35)</f>
        <v>1.7</v>
      </c>
      <c r="H154" s="8">
        <v>48.195</v>
      </c>
      <c r="I154" s="8">
        <f>IF(G154 = "NULL", "NULL", G154*1.25)</f>
        <v>2.125</v>
      </c>
      <c r="J154" s="8">
        <f>IF(G154 = "NULL", "NULL", H154*1.25)</f>
        <v>60.243749999999999</v>
      </c>
      <c r="K154" s="8">
        <f>IF(G154 = "NULL", "NULL", G154*2)</f>
        <v>3.4</v>
      </c>
      <c r="L154" s="8">
        <f>IF(G154 = "NULL", "NULL", H154*2)</f>
        <v>96.39</v>
      </c>
      <c r="M154" s="11" t="str">
        <f>CONCATENATE(D154, CHAR(10), " - NET WT. ", TEXT(E154, "0.00"), " oz (", F154, " grams)")</f>
        <v>Crushed Red Pepper Ingredients:
red peppers (crushed)
• Packed in a facility and/or equipment that produces products containing peanuts, tree nuts, soybean, milk, dairy, eggs, fish, shellfish, wheat, sesame. •
 - NET WT. 0.85 oz (24.0975 grams)</v>
      </c>
      <c r="N154" s="12">
        <v>10000000092</v>
      </c>
      <c r="O154" s="12">
        <v>30000000092</v>
      </c>
      <c r="P154" s="12">
        <v>50000000092</v>
      </c>
      <c r="Q154" s="12">
        <v>70000000092</v>
      </c>
      <c r="R154" s="12">
        <v>90000000092</v>
      </c>
      <c r="S154" s="12">
        <v>11000000092</v>
      </c>
      <c r="T154" s="12">
        <v>13000000092</v>
      </c>
      <c r="U154" s="10"/>
      <c r="V154" s="11" t="s">
        <v>243</v>
      </c>
      <c r="W154" s="8">
        <f>IF(G154 = "NULL", "NULL", G154/4)</f>
        <v>0.42499999999999999</v>
      </c>
      <c r="X154" s="8">
        <f>IF(W154 = "NULL", "NULL", W154*28.35)</f>
        <v>12.04875</v>
      </c>
      <c r="Y154" s="8">
        <f>IF(G154 = "NULL", "NULL", G154*4)</f>
        <v>6.8</v>
      </c>
      <c r="Z154" s="8">
        <f>IF(G154 = "NULL", "NULL", H154*4)</f>
        <v>192.78</v>
      </c>
      <c r="AA154" s="15">
        <v>15000000092</v>
      </c>
      <c r="AB154" s="8">
        <f>IF(OR(E154 = "NULL", G154 = "NULL"), "NULL", (E154+G154)/2)</f>
        <v>1.2749999999999999</v>
      </c>
      <c r="AC154" s="8">
        <f>IF(OR(F154 = "NULL", H154 = "NULL"), "NULL", (F154+H154)/2)</f>
        <v>36.146250000000002</v>
      </c>
      <c r="AD154" s="15">
        <v>17000000092</v>
      </c>
      <c r="AE154" s="8">
        <f>IF(H154 = "NULL", "NULL", AF154/28.35)</f>
        <v>4.25</v>
      </c>
      <c r="AF154" s="8">
        <f>IF(H154 = "NULL", "NULL", J154*2)</f>
        <v>120.4875</v>
      </c>
      <c r="AG154" s="15">
        <v>19000000092</v>
      </c>
      <c r="AH154" s="8">
        <f>IF(AB154 = "NULL", "NULL", AB154*2)</f>
        <v>2.5499999999999998</v>
      </c>
      <c r="AI154" s="8">
        <f>IF(AC154 = "NULL", "NULL", AC154*2)</f>
        <v>72.292500000000004</v>
      </c>
      <c r="AJ154" s="15">
        <v>21000000092</v>
      </c>
      <c r="AK154" s="13"/>
      <c r="AL154" s="11" t="str">
        <f>SUBSTITUTE(D154,CHAR(10)&amp;"• Packed in a facility and/or equipment that produces products containing peanuts, tree nuts, soybean, milk, dairy, eggs, fish, shellfish, wheat, sesame. •","")</f>
        <v>Crushed Red Pepper Ingredients:
red peppers (crushed)</v>
      </c>
    </row>
    <row r="155" spans="1:38" ht="75" x14ac:dyDescent="0.3">
      <c r="A155" s="38" t="s">
        <v>659</v>
      </c>
      <c r="B155" s="10" t="s">
        <v>660</v>
      </c>
      <c r="C155" s="10" t="s">
        <v>660</v>
      </c>
      <c r="D155" s="11" t="s">
        <v>661</v>
      </c>
      <c r="E155" s="8">
        <f>IF(F155 = "NULL", "NULL", F155/28.35)</f>
        <v>2.0499999999999998</v>
      </c>
      <c r="F155" s="8">
        <v>58.1175</v>
      </c>
      <c r="G155" s="8">
        <f>IF(H155 = "NULL", "NULL", H155/28.35)</f>
        <v>4.0999999999999996</v>
      </c>
      <c r="H155" s="8">
        <v>116.235</v>
      </c>
      <c r="I155" s="8">
        <f>IF(G155 = "NULL", "NULL", G155*1.25)</f>
        <v>5.125</v>
      </c>
      <c r="J155" s="8">
        <f>IF(G155 = "NULL", "NULL", H155*1.25)</f>
        <v>145.29374999999999</v>
      </c>
      <c r="K155" s="8">
        <f>IF(G155 = "NULL", "NULL", G155*2)</f>
        <v>8.1999999999999993</v>
      </c>
      <c r="L155" s="8">
        <f>IF(G155 = "NULL", "NULL", H155*2)</f>
        <v>232.47</v>
      </c>
      <c r="M155" s="11" t="str">
        <f>CONCATENATE(D155, CHAR(10), " - NET WT. ", TEXT(E155, "0.00"), " oz (", F155, " grams)")</f>
        <v>Crustacean Sensation Seasoning Ingredients:
paprika, lemon, salt, spices
• Packed in a facility and/or equipment that produces products containing peanuts, tree nuts, soybean, milk, dairy, eggs, fish, shellfish, wheat, sesame. •
 - NET WT. 2.05 oz (58.1175 grams)</v>
      </c>
      <c r="N155" s="12">
        <v>10000000093</v>
      </c>
      <c r="O155" s="12">
        <v>30000000093</v>
      </c>
      <c r="P155" s="12">
        <v>50000000093</v>
      </c>
      <c r="Q155" s="12">
        <v>70000000093</v>
      </c>
      <c r="R155" s="12">
        <v>90000000093</v>
      </c>
      <c r="S155" s="12">
        <v>11000000093</v>
      </c>
      <c r="T155" s="12">
        <v>13000000093</v>
      </c>
      <c r="U155" s="10"/>
      <c r="V155" s="11"/>
      <c r="W155" s="8">
        <f>IF(G155 = "NULL", "NULL", G155/4)</f>
        <v>1.0249999999999999</v>
      </c>
      <c r="X155" s="8">
        <f>IF(W155 = "NULL", "NULL", W155*28.35)</f>
        <v>29.05875</v>
      </c>
      <c r="Y155" s="8">
        <f>IF(G155 = "NULL", "NULL", G155*4)</f>
        <v>16.399999999999999</v>
      </c>
      <c r="Z155" s="8">
        <f>IF(G155 = "NULL", "NULL", H155*4)</f>
        <v>464.94</v>
      </c>
      <c r="AA155" s="15">
        <v>15000000093</v>
      </c>
      <c r="AB155" s="8">
        <f>IF(OR(E155 = "NULL", G155 = "NULL"), "NULL", (E155+G155)/2)</f>
        <v>3.0749999999999997</v>
      </c>
      <c r="AC155" s="8">
        <f>IF(OR(F155 = "NULL", H155 = "NULL"), "NULL", (F155+H155)/2)</f>
        <v>87.176249999999996</v>
      </c>
      <c r="AD155" s="15">
        <v>17000000093</v>
      </c>
      <c r="AE155" s="8">
        <f>IF(H155 = "NULL", "NULL", AF155/28.35)</f>
        <v>10.249999999999998</v>
      </c>
      <c r="AF155" s="8">
        <f>IF(H155 = "NULL", "NULL", J155*2)</f>
        <v>290.58749999999998</v>
      </c>
      <c r="AG155" s="15">
        <v>19000000093</v>
      </c>
      <c r="AH155" s="8">
        <f>IF(AB155 = "NULL", "NULL", AB155*2)</f>
        <v>6.1499999999999995</v>
      </c>
      <c r="AI155" s="8">
        <f>IF(AC155 = "NULL", "NULL", AC155*2)</f>
        <v>174.35249999999999</v>
      </c>
      <c r="AJ155" s="15">
        <v>21000000093</v>
      </c>
      <c r="AK155" s="13"/>
      <c r="AL155" s="11" t="str">
        <f>SUBSTITUTE(D155,CHAR(10)&amp;"• Packed in a facility and/or equipment that produces products containing peanuts, tree nuts, soybean, milk, dairy, eggs, fish, shellfish, wheat, sesame. •","")</f>
        <v>Crustacean Sensation Seasoning Ingredients:
paprika, lemon, salt, spices</v>
      </c>
    </row>
    <row r="156" spans="1:38" ht="75" x14ac:dyDescent="0.3">
      <c r="A156" s="10" t="s">
        <v>662</v>
      </c>
      <c r="B156" s="10" t="s">
        <v>663</v>
      </c>
      <c r="C156" s="10" t="s">
        <v>663</v>
      </c>
      <c r="D156" s="11" t="s">
        <v>664</v>
      </c>
      <c r="E156" s="8">
        <f>IF(F156 = "NULL", "NULL", F156/28.35)</f>
        <v>1.6</v>
      </c>
      <c r="F156" s="8">
        <v>45.360000000000007</v>
      </c>
      <c r="G156" s="8">
        <f>IF(H156 = "NULL", "NULL", H156/28.35)</f>
        <v>3.2</v>
      </c>
      <c r="H156" s="8">
        <v>90.720000000000013</v>
      </c>
      <c r="I156" s="8">
        <f>IF(G156 = "NULL", "NULL", G156*1.25)</f>
        <v>4</v>
      </c>
      <c r="J156" s="8">
        <f>IF(G156 = "NULL", "NULL", H156*1.25)</f>
        <v>113.40000000000002</v>
      </c>
      <c r="K156" s="8">
        <f>IF(G156 = "NULL", "NULL", G156*2)</f>
        <v>6.4</v>
      </c>
      <c r="L156" s="8">
        <f>IF(G156 = "NULL", "NULL", H156*2)</f>
        <v>181.44000000000003</v>
      </c>
      <c r="M156" s="11" t="str">
        <f>CONCATENATE(D156, CHAR(10), " - NET WT. ", TEXT(E156, "0.00"), " oz (", F156, " grams)")</f>
        <v>Cuban Seasoning Ingredients:
garlic, cumin, black pepper, orange and lime
• Packed in a facility and/or equipment that produces products containing peanuts, tree nuts, soybean, milk, dairy, eggs, fish, shellfish, wheat, sesame. •
 - NET WT. 1.60 oz (45.36 grams)</v>
      </c>
      <c r="N156" s="12">
        <v>10000000485</v>
      </c>
      <c r="O156" s="12">
        <v>30000000485</v>
      </c>
      <c r="P156" s="12">
        <v>50000000485</v>
      </c>
      <c r="Q156" s="12">
        <v>70000000485</v>
      </c>
      <c r="R156" s="12">
        <v>90000000485</v>
      </c>
      <c r="S156" s="12">
        <v>11000000485</v>
      </c>
      <c r="T156" s="12">
        <v>13000000485</v>
      </c>
      <c r="U156" s="10" t="s">
        <v>52</v>
      </c>
      <c r="V156" s="11" t="s">
        <v>259</v>
      </c>
      <c r="W156" s="8">
        <f>IF(G156 = "NULL", "NULL", G156/4)</f>
        <v>0.8</v>
      </c>
      <c r="X156" s="8">
        <f>IF(W156 = "NULL", "NULL", W156*28.35)</f>
        <v>22.680000000000003</v>
      </c>
      <c r="Y156" s="8">
        <f>IF(G156 = "NULL", "NULL", G156*4)</f>
        <v>12.8</v>
      </c>
      <c r="Z156" s="8">
        <f>IF(G156 = "NULL", "NULL", H156*4)</f>
        <v>362.88000000000005</v>
      </c>
      <c r="AA156" s="15">
        <v>15000000485</v>
      </c>
      <c r="AB156" s="8">
        <f>IF(OR(E156 = "NULL", G156 = "NULL"), "NULL", (E156+G156)/2)</f>
        <v>2.4000000000000004</v>
      </c>
      <c r="AC156" s="8">
        <f>IF(OR(F156 = "NULL", H156 = "NULL"), "NULL", (F156+H156)/2)</f>
        <v>68.040000000000006</v>
      </c>
      <c r="AD156" s="15">
        <v>17000000485</v>
      </c>
      <c r="AE156" s="8">
        <f>IF(H156 = "NULL", "NULL", AF156/28.35)</f>
        <v>8.0000000000000018</v>
      </c>
      <c r="AF156" s="8">
        <f>IF(H156 = "NULL", "NULL", J156*2)</f>
        <v>226.80000000000004</v>
      </c>
      <c r="AG156" s="15">
        <v>19000000485</v>
      </c>
      <c r="AH156" s="8">
        <f>IF(AB156 = "NULL", "NULL", AB156*2)</f>
        <v>4.8000000000000007</v>
      </c>
      <c r="AI156" s="8">
        <f>IF(AC156 = "NULL", "NULL", AC156*2)</f>
        <v>136.08000000000001</v>
      </c>
      <c r="AJ156" s="15">
        <v>21000000485</v>
      </c>
      <c r="AK156" s="13" t="s">
        <v>665</v>
      </c>
      <c r="AL156" s="11" t="str">
        <f>SUBSTITUTE(D156,CHAR(10)&amp;"• Packed in a facility and/or equipment that produces products containing peanuts, tree nuts, soybean, milk, dairy, eggs, fish, shellfish, wheat, sesame. •","")</f>
        <v>Cuban Seasoning Ingredients:
garlic, cumin, black pepper, orange and lime</v>
      </c>
    </row>
    <row r="157" spans="1:38" ht="150" x14ac:dyDescent="0.3">
      <c r="A157" s="10" t="s">
        <v>666</v>
      </c>
      <c r="B157" s="10" t="s">
        <v>667</v>
      </c>
      <c r="C157" s="10" t="s">
        <v>668</v>
      </c>
      <c r="D157" s="11" t="s">
        <v>669</v>
      </c>
      <c r="E157" s="8">
        <f>IF(F157 = "NULL", "NULL", F157/28.35)</f>
        <v>1.6197530864197531</v>
      </c>
      <c r="F157" s="8">
        <v>45.92</v>
      </c>
      <c r="G157" s="8">
        <f>IF(H157 = "NULL", "NULL", H157/28.35)</f>
        <v>2.9597883597883596</v>
      </c>
      <c r="H157" s="8">
        <v>83.91</v>
      </c>
      <c r="I157" s="8">
        <f>IF(G157 = "NULL", "NULL", G157*1.25)</f>
        <v>3.6997354497354493</v>
      </c>
      <c r="J157" s="8">
        <f>IF(G157 = "NULL", "NULL", H157*1.25)</f>
        <v>104.88749999999999</v>
      </c>
      <c r="K157" s="8">
        <f>IF(G157 = "NULL", "NULL", G157*2)</f>
        <v>5.9195767195767193</v>
      </c>
      <c r="L157" s="8">
        <f>IF(G157 = "NULL", "NULL", H157*2)</f>
        <v>167.82</v>
      </c>
      <c r="M157" s="11" t="str">
        <f>CONCATENATE(D157, CHAR(10), " - NET WT. ", TEXT(E157, "0.00"), " oz (", F157, " grams)")</f>
        <v>Cucumber Dill Dip Mix Ingredients:
cane sugar, maltodextrin, dried onion, sea salt, citric acid (acidifier), corn starch, dill weed, salt, parsley, silicon dioxide (flow agent), dried garlic
• DIRECTIONS: 8 oz. Sour Cream, 1/4 cup Cucumber Dill Dip Mix. Mix together well. Refrigerate for 30 or more minutes. •
• Packed in a facility and/or equipment that produces products containing peanuts, tree nuts, soybean, milk, dairy, eggs, fish, shellfish, wheat, sesame. •
 - NET WT. 1.62 oz (45.92 grams)</v>
      </c>
      <c r="N157" s="12">
        <v>10000000094</v>
      </c>
      <c r="O157" s="12">
        <v>30000000094</v>
      </c>
      <c r="P157" s="12">
        <v>50000000094</v>
      </c>
      <c r="Q157" s="12">
        <v>70000000094</v>
      </c>
      <c r="R157" s="12">
        <v>90000000094</v>
      </c>
      <c r="S157" s="12">
        <v>11000000094</v>
      </c>
      <c r="T157" s="12">
        <v>13000000094</v>
      </c>
      <c r="U157" s="10"/>
      <c r="V157" s="11" t="s">
        <v>154</v>
      </c>
      <c r="W157" s="8">
        <f>IF(G157 = "NULL", "NULL", G157/4)</f>
        <v>0.73994708994708991</v>
      </c>
      <c r="X157" s="8">
        <f>IF(W157 = "NULL", "NULL", W157*28.35)</f>
        <v>20.977499999999999</v>
      </c>
      <c r="Y157" s="8">
        <f>IF(G157 = "NULL", "NULL", G157*4)</f>
        <v>11.839153439153439</v>
      </c>
      <c r="Z157" s="8">
        <f>IF(G157 = "NULL", "NULL", H157*4)</f>
        <v>335.64</v>
      </c>
      <c r="AA157" s="15">
        <v>15000000094</v>
      </c>
      <c r="AB157" s="8">
        <f>IF(OR(E157 = "NULL", G157 = "NULL"), "NULL", (E157+G157)/2)</f>
        <v>2.2897707231040565</v>
      </c>
      <c r="AC157" s="8">
        <f>IF(OR(F157 = "NULL", H157 = "NULL"), "NULL", (F157+H157)/2)</f>
        <v>64.914999999999992</v>
      </c>
      <c r="AD157" s="15">
        <v>17000000094</v>
      </c>
      <c r="AE157" s="8">
        <f>IF(H157 = "NULL", "NULL", AF157/28.35)</f>
        <v>7.3994708994708986</v>
      </c>
      <c r="AF157" s="8">
        <f>IF(H157 = "NULL", "NULL", J157*2)</f>
        <v>209.77499999999998</v>
      </c>
      <c r="AG157" s="15">
        <v>19000000094</v>
      </c>
      <c r="AH157" s="8">
        <f>IF(AB157 = "NULL", "NULL", AB157*2)</f>
        <v>4.579541446208113</v>
      </c>
      <c r="AI157" s="8">
        <f>IF(AC157 = "NULL", "NULL", AC157*2)</f>
        <v>129.82999999999998</v>
      </c>
      <c r="AJ157" s="15">
        <v>21000000094</v>
      </c>
      <c r="AK157" s="13"/>
      <c r="AL157" s="11" t="str">
        <f>SUBSTITUTE(D157,CHAR(10)&amp;"• Packed in a facility and/or equipment that produces products containing peanuts, tree nuts, soybean, milk, dairy, eggs, fish, shellfish, wheat, sesame. •","")</f>
        <v>Cucumber Dill Dip Mix Ingredients:
cane sugar, maltodextrin, dried onion, sea salt, citric acid (acidifier), corn starch, dill weed, salt, parsley, silicon dioxide (flow agent), dried garlic
• DIRECTIONS: 8 oz. Sour Cream, 1/4 cup Cucumber Dill Dip Mix. Mix together well. Refrigerate for 30 or more minutes. •</v>
      </c>
    </row>
    <row r="158" spans="1:38" ht="75" x14ac:dyDescent="0.3">
      <c r="A158" s="10" t="s">
        <v>670</v>
      </c>
      <c r="B158" s="10" t="s">
        <v>671</v>
      </c>
      <c r="C158" s="10" t="s">
        <v>671</v>
      </c>
      <c r="D158" s="11" t="s">
        <v>672</v>
      </c>
      <c r="E158" s="8">
        <f>IF(F158 = "NULL", "NULL", F158/28.35)</f>
        <v>1.1000000000000001</v>
      </c>
      <c r="F158" s="8">
        <v>31.185000000000006</v>
      </c>
      <c r="G158" s="8">
        <f>IF(H158 = "NULL", "NULL", H158/28.35)</f>
        <v>2.2000000000000002</v>
      </c>
      <c r="H158" s="8">
        <v>62.370000000000012</v>
      </c>
      <c r="I158" s="8">
        <f>IF(G158 = "NULL", "NULL", G158*1.25)</f>
        <v>2.75</v>
      </c>
      <c r="J158" s="8">
        <f>IF(G158 = "NULL", "NULL", H158*1.25)</f>
        <v>77.96250000000002</v>
      </c>
      <c r="K158" s="8">
        <f>IF(G158 = "NULL", "NULL", G158*2)</f>
        <v>4.4000000000000004</v>
      </c>
      <c r="L158" s="8">
        <f>IF(G158 = "NULL", "NULL", H158*2)</f>
        <v>124.74000000000002</v>
      </c>
      <c r="M158" s="11" t="str">
        <f>CONCATENATE(D158, CHAR(10), " - NET WT. ", TEXT(E158, "0.00"), " oz (", F158, " grams)")</f>
        <v>Cumin Ingredients:
cumin
• Packed in a facility and/or equipment that produces products containing peanuts, tree nuts, soybean, milk, dairy, eggs, fish, shellfish, wheat, sesame. •
 - NET WT. 1.10 oz (31.185 grams)</v>
      </c>
      <c r="N158" s="12">
        <v>10000000478</v>
      </c>
      <c r="O158" s="12">
        <v>30000000478</v>
      </c>
      <c r="P158" s="12">
        <v>50000000478</v>
      </c>
      <c r="Q158" s="12">
        <v>70000000478</v>
      </c>
      <c r="R158" s="12">
        <v>90000000478</v>
      </c>
      <c r="S158" s="12">
        <v>11000000478</v>
      </c>
      <c r="T158" s="12">
        <v>13000000478</v>
      </c>
      <c r="U158" s="10"/>
      <c r="V158" s="11"/>
      <c r="W158" s="8">
        <f>IF(G158 = "NULL", "NULL", G158/4)</f>
        <v>0.55000000000000004</v>
      </c>
      <c r="X158" s="8">
        <f>IF(W158 = "NULL", "NULL", W158*28.35)</f>
        <v>15.592500000000003</v>
      </c>
      <c r="Y158" s="8">
        <f>IF(G158 = "NULL", "NULL", G158*4)</f>
        <v>8.8000000000000007</v>
      </c>
      <c r="Z158" s="8">
        <f>IF(G158 = "NULL", "NULL", H158*4)</f>
        <v>249.48000000000005</v>
      </c>
      <c r="AA158" s="15">
        <v>15000000478</v>
      </c>
      <c r="AB158" s="8">
        <f>IF(OR(E158 = "NULL", G158 = "NULL"), "NULL", (E158+G158)/2)</f>
        <v>1.6500000000000001</v>
      </c>
      <c r="AC158" s="8">
        <f>IF(OR(F158 = "NULL", H158 = "NULL"), "NULL", (F158+H158)/2)</f>
        <v>46.777500000000011</v>
      </c>
      <c r="AD158" s="15">
        <v>17000000478</v>
      </c>
      <c r="AE158" s="8">
        <f>IF(H158 = "NULL", "NULL", AF158/28.35)</f>
        <v>5.5000000000000009</v>
      </c>
      <c r="AF158" s="8">
        <f>IF(H158 = "NULL", "NULL", J158*2)</f>
        <v>155.92500000000004</v>
      </c>
      <c r="AG158" s="15">
        <v>19000000478</v>
      </c>
      <c r="AH158" s="8">
        <f>IF(AB158 = "NULL", "NULL", AB158*2)</f>
        <v>3.3000000000000003</v>
      </c>
      <c r="AI158" s="8">
        <f>IF(AC158 = "NULL", "NULL", AC158*2)</f>
        <v>93.555000000000021</v>
      </c>
      <c r="AJ158" s="15">
        <v>21000000478</v>
      </c>
      <c r="AK158" s="13"/>
      <c r="AL158" s="11" t="str">
        <f>SUBSTITUTE(D158,CHAR(10)&amp;"• Packed in a facility and/or equipment that produces products containing peanuts, tree nuts, soybean, milk, dairy, eggs, fish, shellfish, wheat, sesame. •","")</f>
        <v>Cumin Ingredients:
cumin</v>
      </c>
    </row>
    <row r="159" spans="1:38" ht="75" x14ac:dyDescent="0.3">
      <c r="A159" s="10" t="s">
        <v>673</v>
      </c>
      <c r="B159" s="10" t="s">
        <v>674</v>
      </c>
      <c r="C159" s="10" t="s">
        <v>674</v>
      </c>
      <c r="D159" s="11" t="s">
        <v>675</v>
      </c>
      <c r="E159" s="8">
        <f>IF(F159 = "NULL", "NULL", F159/28.35)</f>
        <v>1.2</v>
      </c>
      <c r="F159" s="8">
        <v>34.020000000000003</v>
      </c>
      <c r="G159" s="8">
        <f>IF(H159 = "NULL", "NULL", H159/28.35)</f>
        <v>2.4</v>
      </c>
      <c r="H159" s="8">
        <v>68.040000000000006</v>
      </c>
      <c r="I159" s="8">
        <f>IF(G159 = "NULL", "NULL", G159*1.25)</f>
        <v>3</v>
      </c>
      <c r="J159" s="8">
        <f>IF(G159 = "NULL", "NULL", H159*1.25)</f>
        <v>85.050000000000011</v>
      </c>
      <c r="K159" s="8">
        <f>IF(G159 = "NULL", "NULL", G159*2)</f>
        <v>4.8</v>
      </c>
      <c r="L159" s="8">
        <f>IF(G159 = "NULL", "NULL", H159*2)</f>
        <v>136.08000000000001</v>
      </c>
      <c r="M159" s="11" t="str">
        <f>CONCATENATE(D159, CHAR(10), " - NET WT. ", TEXT(E159, "0.00"), " oz (", F159, " grams)")</f>
        <v>Curry Ingredients:
curry
• Packed in a facility and/or equipment that produces products containing peanuts, tree nuts, soybean, milk, dairy, eggs, fish, shellfish, wheat, sesame. •
 - NET WT. 1.20 oz (34.02 grams)</v>
      </c>
      <c r="N159" s="12">
        <v>10000000436</v>
      </c>
      <c r="O159" s="12">
        <v>30000000436</v>
      </c>
      <c r="P159" s="12">
        <v>50000000436</v>
      </c>
      <c r="Q159" s="12">
        <v>70000000436</v>
      </c>
      <c r="R159" s="12">
        <v>90000000436</v>
      </c>
      <c r="S159" s="12">
        <v>11000000436</v>
      </c>
      <c r="T159" s="12">
        <v>13000000436</v>
      </c>
      <c r="U159" s="10"/>
      <c r="V159" s="11"/>
      <c r="W159" s="8">
        <f>IF(G159 = "NULL", "NULL", G159/4)</f>
        <v>0.6</v>
      </c>
      <c r="X159" s="8">
        <f>IF(W159 = "NULL", "NULL", W159*28.35)</f>
        <v>17.010000000000002</v>
      </c>
      <c r="Y159" s="8">
        <f>IF(G159 = "NULL", "NULL", G159*4)</f>
        <v>9.6</v>
      </c>
      <c r="Z159" s="8">
        <f>IF(G159 = "NULL", "NULL", H159*4)</f>
        <v>272.16000000000003</v>
      </c>
      <c r="AA159" s="15">
        <v>15000000436</v>
      </c>
      <c r="AB159" s="8">
        <f>IF(OR(E159 = "NULL", G159 = "NULL"), "NULL", (E159+G159)/2)</f>
        <v>1.7999999999999998</v>
      </c>
      <c r="AC159" s="8">
        <f>IF(OR(F159 = "NULL", H159 = "NULL"), "NULL", (F159+H159)/2)</f>
        <v>51.03</v>
      </c>
      <c r="AD159" s="15">
        <v>17000000436</v>
      </c>
      <c r="AE159" s="8">
        <f>IF(H159 = "NULL", "NULL", AF159/28.35)</f>
        <v>6.0000000000000009</v>
      </c>
      <c r="AF159" s="8">
        <f>IF(H159 = "NULL", "NULL", J159*2)</f>
        <v>170.10000000000002</v>
      </c>
      <c r="AG159" s="15">
        <v>19000000436</v>
      </c>
      <c r="AH159" s="8">
        <f>IF(AB159 = "NULL", "NULL", AB159*2)</f>
        <v>3.5999999999999996</v>
      </c>
      <c r="AI159" s="8">
        <f>IF(AC159 = "NULL", "NULL", AC159*2)</f>
        <v>102.06</v>
      </c>
      <c r="AJ159" s="15">
        <v>21000000436</v>
      </c>
      <c r="AK159" s="13"/>
      <c r="AL159" s="11" t="str">
        <f>SUBSTITUTE(D159,CHAR(10)&amp;"• Packed in a facility and/or equipment that produces products containing peanuts, tree nuts, soybean, milk, dairy, eggs, fish, shellfish, wheat, sesame. •","")</f>
        <v>Curry Ingredients:
curry</v>
      </c>
    </row>
    <row r="160" spans="1:38" ht="75" x14ac:dyDescent="0.3">
      <c r="A160" s="10" t="s">
        <v>2849</v>
      </c>
      <c r="B160" s="10" t="s">
        <v>2850</v>
      </c>
      <c r="C160" s="10" t="s">
        <v>2851</v>
      </c>
      <c r="D160" s="11" t="s">
        <v>2909</v>
      </c>
      <c r="E160" s="8">
        <f>IF(F160 = "NULL", "NULL", F160/28.35)</f>
        <v>0.69841269841269837</v>
      </c>
      <c r="F160" s="8">
        <v>19.8</v>
      </c>
      <c r="G160" s="8">
        <f>IF(H160 = "NULL", "NULL", H160/28.35)</f>
        <v>1.3968253968253967</v>
      </c>
      <c r="H160" s="8">
        <v>39.6</v>
      </c>
      <c r="I160" s="8">
        <f>IF(G160 = "NULL", "NULL", G160*1.25)</f>
        <v>1.746031746031746</v>
      </c>
      <c r="J160" s="8">
        <f>IF(G160 = "NULL", "NULL", H160*1.25)</f>
        <v>49.5</v>
      </c>
      <c r="K160" s="8">
        <f>IF(G160 = "NULL", "NULL", G160*2)</f>
        <v>2.7936507936507935</v>
      </c>
      <c r="L160" s="8">
        <f>IF(G160 = "NULL", "NULL", H160*2)</f>
        <v>79.2</v>
      </c>
      <c r="M160" s="11" t="str">
        <f>CONCATENATE(D160, CHAR(10), " - NET WT. ", TEXT(E160, "0.00"), " oz (", F160, " grams)")</f>
        <v>Cut &amp; Sifted Rosemary Ingredients:
rosemary
• Packed in a facility and/or equipment that produces products containing peanuts, tree nuts, soybean, milk, dairy, eggs, fish, shellfish, wheat, sesame. •
 - NET WT. 0.70 oz (19.8 grams)</v>
      </c>
      <c r="N160" s="12">
        <v>10000000632</v>
      </c>
      <c r="O160" s="12">
        <v>30000000632</v>
      </c>
      <c r="P160" s="12">
        <v>50000000632</v>
      </c>
      <c r="Q160" s="12">
        <v>70000000632</v>
      </c>
      <c r="R160" s="12">
        <v>90000000632</v>
      </c>
      <c r="S160" s="12">
        <v>11000000632</v>
      </c>
      <c r="T160" s="12">
        <v>13000000632</v>
      </c>
      <c r="U160" s="24"/>
      <c r="W160" s="8">
        <f>IF(G160 = "NULL", "NULL", G160/4)</f>
        <v>0.34920634920634919</v>
      </c>
      <c r="X160" s="8">
        <f>IF(W160 = "NULL", "NULL", W160*28.35)</f>
        <v>9.9</v>
      </c>
      <c r="Y160" s="8">
        <f>IF(G160 = "NULL", "NULL", G160*4)</f>
        <v>5.587301587301587</v>
      </c>
      <c r="Z160" s="8">
        <f>IF(G160 = "NULL", "NULL", H160*4)</f>
        <v>158.4</v>
      </c>
      <c r="AA160" s="15">
        <v>15000000632</v>
      </c>
      <c r="AB160" s="8">
        <f>IF(OR(E160 = "NULL", G160 = "NULL"), "NULL", (E160+G160)/2)</f>
        <v>1.0476190476190474</v>
      </c>
      <c r="AC160" s="8">
        <f>IF(OR(F160 = "NULL", H160 = "NULL"), "NULL", (F160+H160)/2)</f>
        <v>29.700000000000003</v>
      </c>
      <c r="AD160" s="15">
        <v>17000000632</v>
      </c>
      <c r="AE160" s="15">
        <f>IF(H160 = "NULL", "NULL", AF160/28.35)</f>
        <v>3.4920634920634921</v>
      </c>
      <c r="AF160" s="15">
        <f>IF(H160 = "NULL", "NULL", J160*2)</f>
        <v>99</v>
      </c>
      <c r="AG160" s="15">
        <v>19000000632</v>
      </c>
      <c r="AH160" s="8">
        <f>IF(AB160 = "NULL", "NULL", AB160*2)</f>
        <v>2.0952380952380949</v>
      </c>
      <c r="AI160" s="8">
        <f>IF(AC160 = "NULL", "NULL", AC160*2)</f>
        <v>59.400000000000006</v>
      </c>
      <c r="AJ160" s="15">
        <v>21000000632</v>
      </c>
      <c r="AK160" s="13"/>
      <c r="AL160" s="11" t="str">
        <f>SUBSTITUTE(D160,CHAR(10)&amp;"• Packed in a facility and/or equipment that produces products containing peanuts, tree nuts, soybean, milk, dairy, eggs, fish, shellfish, wheat, sesame •","")</f>
        <v>Cut &amp; Sifted Rosemary Ingredients:
rosemary
• Packed in a facility and/or equipment that produces products containing peanuts, tree nuts, soybean, milk, dairy, eggs, fish, shellfish, wheat, sesame. •</v>
      </c>
    </row>
    <row r="161" spans="1:38" ht="75" x14ac:dyDescent="0.3">
      <c r="A161" s="10" t="s">
        <v>676</v>
      </c>
      <c r="B161" s="10" t="s">
        <v>677</v>
      </c>
      <c r="C161" s="10" t="s">
        <v>677</v>
      </c>
      <c r="D161" s="11" t="s">
        <v>678</v>
      </c>
      <c r="E161" s="8">
        <f>IF(F161 = "NULL", "NULL", F161/28.35)</f>
        <v>0.8</v>
      </c>
      <c r="F161" s="8">
        <v>22.680000000000003</v>
      </c>
      <c r="G161" s="8">
        <f>IF(H161 = "NULL", "NULL", H161/28.35)</f>
        <v>1.6</v>
      </c>
      <c r="H161" s="8">
        <v>45.360000000000007</v>
      </c>
      <c r="I161" s="8">
        <f>IF(G161 = "NULL", "NULL", G161*1.25)</f>
        <v>2</v>
      </c>
      <c r="J161" s="8">
        <f>IF(G161 = "NULL", "NULL", H161*1.25)</f>
        <v>56.70000000000001</v>
      </c>
      <c r="K161" s="8">
        <f>IF(G161 = "NULL", "NULL", G161*2)</f>
        <v>3.2</v>
      </c>
      <c r="L161" s="8">
        <f>IF(G161 = "NULL", "NULL", H161*2)</f>
        <v>90.720000000000013</v>
      </c>
      <c r="M161" s="11" t="str">
        <f>CONCATENATE(D161, CHAR(10), " - NET WT. ", TEXT(E161, "0.00"), " oz (", F161, " grams)")</f>
        <v>Darjeeling Tea Ingredients:
darjeeling black tea
• Packed in a facility and/or equipment that produces products containing peanuts, tree nuts, soybean, milk, dairy, eggs, fish, shellfish, wheat, sesame. •
 - NET WT. 0.80 oz (22.68 grams)</v>
      </c>
      <c r="N161" s="12">
        <v>10000000095</v>
      </c>
      <c r="O161" s="12">
        <v>30000000095</v>
      </c>
      <c r="P161" s="12">
        <v>50000000095</v>
      </c>
      <c r="Q161" s="12">
        <v>70000000095</v>
      </c>
      <c r="R161" s="12">
        <v>90000000095</v>
      </c>
      <c r="S161" s="12">
        <v>11000000095</v>
      </c>
      <c r="T161" s="12">
        <v>13000000095</v>
      </c>
      <c r="U161" s="10"/>
      <c r="V161" s="11"/>
      <c r="W161" s="8">
        <f>IF(G161 = "NULL", "NULL", G161/4)</f>
        <v>0.4</v>
      </c>
      <c r="X161" s="8">
        <f>IF(W161 = "NULL", "NULL", W161*28.35)</f>
        <v>11.340000000000002</v>
      </c>
      <c r="Y161" s="8">
        <f>IF(G161 = "NULL", "NULL", G161*4)</f>
        <v>6.4</v>
      </c>
      <c r="Z161" s="8">
        <f>IF(G161 = "NULL", "NULL", H161*4)</f>
        <v>181.44000000000003</v>
      </c>
      <c r="AA161" s="15">
        <v>15000000095</v>
      </c>
      <c r="AB161" s="8">
        <f>IF(OR(E161 = "NULL", G161 = "NULL"), "NULL", (E161+G161)/2)</f>
        <v>1.2000000000000002</v>
      </c>
      <c r="AC161" s="8">
        <f>IF(OR(F161 = "NULL", H161 = "NULL"), "NULL", (F161+H161)/2)</f>
        <v>34.020000000000003</v>
      </c>
      <c r="AD161" s="15">
        <v>17000000095</v>
      </c>
      <c r="AE161" s="8">
        <f>IF(H161 = "NULL", "NULL", AF161/28.35)</f>
        <v>4.0000000000000009</v>
      </c>
      <c r="AF161" s="8">
        <f>IF(H161 = "NULL", "NULL", J161*2)</f>
        <v>113.40000000000002</v>
      </c>
      <c r="AG161" s="15">
        <v>19000000095</v>
      </c>
      <c r="AH161" s="8">
        <f>IF(AB161 = "NULL", "NULL", AB161*2)</f>
        <v>2.4000000000000004</v>
      </c>
      <c r="AI161" s="8">
        <f>IF(AC161 = "NULL", "NULL", AC161*2)</f>
        <v>68.040000000000006</v>
      </c>
      <c r="AJ161" s="15">
        <v>21000000095</v>
      </c>
      <c r="AK161" s="13"/>
      <c r="AL161" s="11" t="str">
        <f>SUBSTITUTE(D161,CHAR(10)&amp;"• Packed in a facility and/or equipment that produces products containing peanuts, tree nuts, soybean, milk, dairy, eggs, fish, shellfish, wheat, sesame. •","")</f>
        <v>Darjeeling Tea Ingredients:
darjeeling black tea</v>
      </c>
    </row>
    <row r="162" spans="1:38" ht="75" x14ac:dyDescent="0.3">
      <c r="A162" s="10" t="s">
        <v>679</v>
      </c>
      <c r="B162" s="10" t="s">
        <v>680</v>
      </c>
      <c r="C162" s="10" t="s">
        <v>681</v>
      </c>
      <c r="D162" s="11" t="s">
        <v>682</v>
      </c>
      <c r="E162" s="8">
        <f>IF(F162 = "NULL", "NULL", F162/28.35)</f>
        <v>3.2</v>
      </c>
      <c r="F162" s="8">
        <v>90.720000000000013</v>
      </c>
      <c r="G162" s="8">
        <f>IF(H162 = "NULL", "NULL", H162/28.35)</f>
        <v>6.4</v>
      </c>
      <c r="H162" s="8">
        <v>181.44000000000003</v>
      </c>
      <c r="I162" s="8">
        <f>IF(G162 = "NULL", "NULL", G162*1.25)</f>
        <v>8</v>
      </c>
      <c r="J162" s="8">
        <f>IF(G162 = "NULL", "NULL", H162*1.25)</f>
        <v>226.80000000000004</v>
      </c>
      <c r="K162" s="8">
        <f>IF(G162 = "NULL", "NULL", G162*2)</f>
        <v>12.8</v>
      </c>
      <c r="L162" s="8">
        <f>IF(G162 = "NULL", "NULL", H162*2)</f>
        <v>362.88000000000005</v>
      </c>
      <c r="M162" s="11" t="str">
        <f>CONCATENATE(D162, CHAR(10), " - NET WT. ", TEXT(E162, "0.00"), " oz (", F162, " grams)")</f>
        <v>Dark Chocolate Sea Salt Ingredients: 
salt, cocoa powder, sugar, vanilla extract
• Packed in a facility and/or equipment that produces products containing peanuts, tree nuts, soybean, milk, dairy, eggs, fish, shellfish, wheat, sesame. •
 - NET WT. 3.20 oz (90.72 grams)</v>
      </c>
      <c r="N162" s="12">
        <v>10000000096</v>
      </c>
      <c r="O162" s="12">
        <v>30000000096</v>
      </c>
      <c r="P162" s="12">
        <v>50000000096</v>
      </c>
      <c r="Q162" s="12">
        <v>70000000096</v>
      </c>
      <c r="R162" s="12">
        <v>90000000096</v>
      </c>
      <c r="S162" s="12">
        <v>11000000096</v>
      </c>
      <c r="T162" s="12">
        <v>13000000096</v>
      </c>
      <c r="U162" s="10" t="s">
        <v>52</v>
      </c>
      <c r="V162" s="11"/>
      <c r="W162" s="8">
        <f>IF(G162 = "NULL", "NULL", G162/4)</f>
        <v>1.6</v>
      </c>
      <c r="X162" s="8">
        <f>IF(W162 = "NULL", "NULL", W162*28.35)</f>
        <v>45.360000000000007</v>
      </c>
      <c r="Y162" s="8">
        <f>IF(G162 = "NULL", "NULL", G162*4)</f>
        <v>25.6</v>
      </c>
      <c r="Z162" s="8">
        <f>IF(G162 = "NULL", "NULL", H162*4)</f>
        <v>725.7600000000001</v>
      </c>
      <c r="AA162" s="15">
        <v>15000000096</v>
      </c>
      <c r="AB162" s="8">
        <f>IF(OR(E162 = "NULL", G162 = "NULL"), "NULL", (E162+G162)/2)</f>
        <v>4.8000000000000007</v>
      </c>
      <c r="AC162" s="8">
        <f>IF(OR(F162 = "NULL", H162 = "NULL"), "NULL", (F162+H162)/2)</f>
        <v>136.08000000000001</v>
      </c>
      <c r="AD162" s="15">
        <v>17000000096</v>
      </c>
      <c r="AE162" s="8">
        <f>IF(H162 = "NULL", "NULL", AF162/28.35)</f>
        <v>16.000000000000004</v>
      </c>
      <c r="AF162" s="8">
        <f>IF(H162 = "NULL", "NULL", J162*2)</f>
        <v>453.60000000000008</v>
      </c>
      <c r="AG162" s="15">
        <v>19000000096</v>
      </c>
      <c r="AH162" s="8">
        <f>IF(AB162 = "NULL", "NULL", AB162*2)</f>
        <v>9.6000000000000014</v>
      </c>
      <c r="AI162" s="8">
        <f>IF(AC162 = "NULL", "NULL", AC162*2)</f>
        <v>272.16000000000003</v>
      </c>
      <c r="AJ162" s="15">
        <v>21000000096</v>
      </c>
      <c r="AK162" s="13"/>
      <c r="AL162" s="11" t="str">
        <f>SUBSTITUTE(D162,CHAR(10)&amp;"• Packed in a facility and/or equipment that produces products containing peanuts, tree nuts, soybean, milk, dairy, eggs, fish, shellfish, wheat, sesame. •","")</f>
        <v>Dark Chocolate Sea Salt Ingredients: 
salt, cocoa powder, sugar, vanilla extract</v>
      </c>
    </row>
    <row r="163" spans="1:38" ht="135" x14ac:dyDescent="0.3">
      <c r="A163" s="10" t="s">
        <v>683</v>
      </c>
      <c r="B163" s="10" t="s">
        <v>684</v>
      </c>
      <c r="C163" s="10" t="s">
        <v>685</v>
      </c>
      <c r="D163" s="11" t="s">
        <v>686</v>
      </c>
      <c r="E163" s="8">
        <f>IF(F163 = "NULL", "NULL", F163/28.35)</f>
        <v>2</v>
      </c>
      <c r="F163" s="8">
        <v>56.7</v>
      </c>
      <c r="G163" s="8">
        <f>IF(H163 = "NULL", "NULL", H163/28.35)</f>
        <v>4</v>
      </c>
      <c r="H163" s="8">
        <v>113.4</v>
      </c>
      <c r="I163" s="8">
        <f>IF(G163 = "NULL", "NULL", G163*1.25)</f>
        <v>5</v>
      </c>
      <c r="J163" s="8">
        <f>IF(G163 = "NULL", "NULL", H163*1.25)</f>
        <v>141.75</v>
      </c>
      <c r="K163" s="8">
        <f>IF(G163 = "NULL", "NULL", G163*2)</f>
        <v>8</v>
      </c>
      <c r="L163" s="8">
        <f>IF(G163 = "NULL", "NULL", H163*2)</f>
        <v>226.8</v>
      </c>
      <c r="M163" s="11" t="str">
        <f>CONCATENATE(D163, CHAR(10), " - NET WT. ", TEXT(E163, "0.00"), " oz (", F163, " grams)")</f>
        <v>Dark Lager Beer Seasoning Ingredients:
sugar, salt, beer extract powder (grain, yeast, hops), cocoa powder, ancho chile, onion,  caramel flavoring (propylene glycol, water, natural &amp; artificial flavors, caramel color), hops and garlic
• ALLERGY ALERT: contains wheat •
• Packed in a facility and/or equipment that produces products containing peanuts, tree nuts, soybean, milk, dairy, eggs, fish, shellfish, wheat, sesame. •
 - NET WT. 2.00 oz (56.7 grams)</v>
      </c>
      <c r="N163" s="12">
        <v>10000000548</v>
      </c>
      <c r="O163" s="12">
        <v>30000000548</v>
      </c>
      <c r="P163" s="12">
        <v>50000000548</v>
      </c>
      <c r="Q163" s="12">
        <v>70000000548</v>
      </c>
      <c r="R163" s="12">
        <v>90000000548</v>
      </c>
      <c r="S163" s="12">
        <v>11000000548</v>
      </c>
      <c r="T163" s="12">
        <v>13000000548</v>
      </c>
      <c r="U163" s="24"/>
      <c r="V163" s="8" t="s">
        <v>63</v>
      </c>
      <c r="W163" s="8">
        <f>IF(G163 = "NULL", "NULL", G163/4)</f>
        <v>1</v>
      </c>
      <c r="X163" s="8">
        <f>IF(W163 = "NULL", "NULL", W163*28.35)</f>
        <v>28.35</v>
      </c>
      <c r="Y163" s="8">
        <f>IF(G163 = "NULL", "NULL", G163*4)</f>
        <v>16</v>
      </c>
      <c r="Z163" s="8">
        <f>IF(G163 = "NULL", "NULL", H163*4)</f>
        <v>453.6</v>
      </c>
      <c r="AA163" s="15">
        <v>15000000548</v>
      </c>
      <c r="AB163" s="8">
        <f>IF(OR(E163 = "NULL", G163 = "NULL"), "NULL", (E163+G163)/2)</f>
        <v>3</v>
      </c>
      <c r="AC163" s="8">
        <f>IF(OR(F163 = "NULL", H163 = "NULL"), "NULL", (F163+H163)/2)</f>
        <v>85.050000000000011</v>
      </c>
      <c r="AD163" s="15">
        <v>17000000548</v>
      </c>
      <c r="AE163" s="15">
        <f>IF(H163 = "NULL", "NULL", AF163/28.35)</f>
        <v>10</v>
      </c>
      <c r="AF163" s="15">
        <f>IF(H163 = "NULL", "NULL", J163*2)</f>
        <v>283.5</v>
      </c>
      <c r="AG163" s="15">
        <v>19000000548</v>
      </c>
      <c r="AH163" s="8">
        <f>IF(AB163 = "NULL", "NULL", AB163*2)</f>
        <v>6</v>
      </c>
      <c r="AI163" s="8">
        <f>IF(AC163 = "NULL", "NULL", AC163*2)</f>
        <v>170.10000000000002</v>
      </c>
      <c r="AJ163" s="15">
        <v>21000000548</v>
      </c>
      <c r="AK163" s="13" t="s">
        <v>687</v>
      </c>
      <c r="AL163" s="11" t="str">
        <f>SUBSTITUTE(D163,CHAR(10)&amp;"• Packed in a facility and/or equipment that produces products containing peanuts, tree nuts, soybean, milk, dairy, eggs, fish, shellfish, wheat, sesame. •","")</f>
        <v>Dark Lager Beer Seasoning Ingredients:
sugar, salt, beer extract powder (grain, yeast, hops), cocoa powder, ancho chile, onion,  caramel flavoring (propylene glycol, water, natural &amp; artificial flavors, caramel color), hops and garlic
• ALLERGY ALERT: contains wheat •</v>
      </c>
    </row>
    <row r="164" spans="1:38" ht="90" x14ac:dyDescent="0.3">
      <c r="A164" s="10" t="s">
        <v>688</v>
      </c>
      <c r="B164" s="10" t="s">
        <v>689</v>
      </c>
      <c r="C164" s="10" t="s">
        <v>690</v>
      </c>
      <c r="D164" s="11" t="s">
        <v>691</v>
      </c>
      <c r="E164" s="8">
        <f>IF(F164 = "NULL", "NULL", F164/28.35)</f>
        <v>1.3500000000000003</v>
      </c>
      <c r="F164" s="8">
        <v>38.272500000000008</v>
      </c>
      <c r="G164" s="8">
        <f>IF(H164 = "NULL", "NULL", H164/28.35)</f>
        <v>2.7000000000000006</v>
      </c>
      <c r="H164" s="8">
        <v>76.545000000000016</v>
      </c>
      <c r="I164" s="8">
        <f>IF(G164 = "NULL", "NULL", G164*1.25)</f>
        <v>3.3750000000000009</v>
      </c>
      <c r="J164" s="8">
        <f>IF(G164 = "NULL", "NULL", H164*1.25)</f>
        <v>95.68125000000002</v>
      </c>
      <c r="K164" s="8">
        <f>IF(G164 = "NULL", "NULL", G164*2)</f>
        <v>5.4000000000000012</v>
      </c>
      <c r="L164" s="8">
        <f>IF(G164 = "NULL", "NULL", H164*2)</f>
        <v>153.09000000000003</v>
      </c>
      <c r="M164" s="11" t="str">
        <f>CONCATENATE(D164, CHAR(10), " - NET WT. ", TEXT(E164, "0.00"), " oz (", F164, " grams)")</f>
        <v>Deep Dish Pizza Seasoning Ingredients:
salt, garlic, oregano, parsley, onion, black pepper, basil, paprika
• Packed in a facility and/or equipment that produces products containing peanuts, tree nuts, soybean, milk, dairy, eggs, fish, shellfish, wheat, sesame. •
 - NET WT. 1.35 oz (38.2725 grams)</v>
      </c>
      <c r="N164" s="12">
        <v>10000000097</v>
      </c>
      <c r="O164" s="12">
        <v>30000000097</v>
      </c>
      <c r="P164" s="12">
        <v>50000000097</v>
      </c>
      <c r="Q164" s="12">
        <v>70000000097</v>
      </c>
      <c r="R164" s="12">
        <v>90000000097</v>
      </c>
      <c r="S164" s="12">
        <v>11000000097</v>
      </c>
      <c r="T164" s="12">
        <v>13000000097</v>
      </c>
      <c r="U164" s="10" t="s">
        <v>52</v>
      </c>
      <c r="V164" s="11" t="s">
        <v>692</v>
      </c>
      <c r="W164" s="8">
        <f>IF(G164 = "NULL", "NULL", G164/4)</f>
        <v>0.67500000000000016</v>
      </c>
      <c r="X164" s="8">
        <f>IF(W164 = "NULL", "NULL", W164*28.35)</f>
        <v>19.136250000000004</v>
      </c>
      <c r="Y164" s="8">
        <f>IF(G164 = "NULL", "NULL", G164*4)</f>
        <v>10.800000000000002</v>
      </c>
      <c r="Z164" s="8">
        <f>IF(G164 = "NULL", "NULL", H164*4)</f>
        <v>306.18000000000006</v>
      </c>
      <c r="AA164" s="15">
        <v>15000000097</v>
      </c>
      <c r="AB164" s="8">
        <f>IF(OR(E164 = "NULL", G164 = "NULL"), "NULL", (E164+G164)/2)</f>
        <v>2.0250000000000004</v>
      </c>
      <c r="AC164" s="8">
        <f>IF(OR(F164 = "NULL", H164 = "NULL"), "NULL", (F164+H164)/2)</f>
        <v>57.408750000000012</v>
      </c>
      <c r="AD164" s="15">
        <v>17000000097</v>
      </c>
      <c r="AE164" s="8">
        <f>IF(H164 = "NULL", "NULL", AF164/28.35)</f>
        <v>6.7500000000000009</v>
      </c>
      <c r="AF164" s="8">
        <f>IF(H164 = "NULL", "NULL", J164*2)</f>
        <v>191.36250000000004</v>
      </c>
      <c r="AG164" s="15">
        <v>19000000097</v>
      </c>
      <c r="AH164" s="8">
        <f>IF(AB164 = "NULL", "NULL", AB164*2)</f>
        <v>4.0500000000000007</v>
      </c>
      <c r="AI164" s="8">
        <f>IF(AC164 = "NULL", "NULL", AC164*2)</f>
        <v>114.81750000000002</v>
      </c>
      <c r="AJ164" s="15">
        <v>21000000097</v>
      </c>
      <c r="AK164" s="13"/>
      <c r="AL164" s="11" t="str">
        <f>SUBSTITUTE(D164,CHAR(10)&amp;"• Packed in a facility and/or equipment that produces products containing peanuts, tree nuts, soybean, milk, dairy, eggs, fish, shellfish, wheat, sesame. •","")</f>
        <v>Deep Dish Pizza Seasoning Ingredients:
salt, garlic, oregano, parsley, onion, black pepper, basil, paprika</v>
      </c>
    </row>
    <row r="165" spans="1:38" ht="90" x14ac:dyDescent="0.3">
      <c r="A165" s="10" t="s">
        <v>693</v>
      </c>
      <c r="B165" s="10" t="s">
        <v>694</v>
      </c>
      <c r="C165" s="10" t="s">
        <v>694</v>
      </c>
      <c r="D165" s="11" t="s">
        <v>695</v>
      </c>
      <c r="E165" s="8">
        <f>IF(F165 = "NULL", "NULL", F165/28.35)</f>
        <v>1.9</v>
      </c>
      <c r="F165" s="8">
        <v>53.865000000000002</v>
      </c>
      <c r="G165" s="8">
        <f>IF(H165 = "NULL", "NULL", H165/28.35)</f>
        <v>3.8</v>
      </c>
      <c r="H165" s="8">
        <v>107.73</v>
      </c>
      <c r="I165" s="8">
        <f>IF(G165 = "NULL", "NULL", G165*1.25)</f>
        <v>4.75</v>
      </c>
      <c r="J165" s="8">
        <f>IF(G165 = "NULL", "NULL", H165*1.25)</f>
        <v>134.66249999999999</v>
      </c>
      <c r="K165" s="8">
        <f>IF(G165 = "NULL", "NULL", G165*2)</f>
        <v>7.6</v>
      </c>
      <c r="L165" s="8">
        <f>IF(G165 = "NULL", "NULL", H165*2)</f>
        <v>215.46</v>
      </c>
      <c r="M165" s="11" t="str">
        <f>CONCATENATE(D165, CHAR(10), " - NET WT. ", TEXT(E165, "0.00"), " oz (", F165, " grams)")</f>
        <v>Deli BBQ Seasoning Ingredients:
salt, paprika, spices, sugar, msg, onion, garlic, spice extract, and &lt;2% tricalcium phosphate
• Packed in a facility and/or equipment that produces products containing peanuts, tree nuts, soybean, milk, dairy, eggs, fish, shellfish, wheat, sesame. •
 - NET WT. 1.90 oz (53.865 grams)</v>
      </c>
      <c r="N165" s="12">
        <v>10000000098</v>
      </c>
      <c r="O165" s="12">
        <v>30000000098</v>
      </c>
      <c r="P165" s="12">
        <v>50000000098</v>
      </c>
      <c r="Q165" s="12">
        <v>70000000098</v>
      </c>
      <c r="R165" s="12">
        <v>90000000098</v>
      </c>
      <c r="S165" s="12">
        <v>11000000098</v>
      </c>
      <c r="T165" s="12">
        <v>13000000098</v>
      </c>
      <c r="U165" s="10" t="s">
        <v>52</v>
      </c>
      <c r="V165" s="11" t="s">
        <v>53</v>
      </c>
      <c r="W165" s="8">
        <f>IF(G165 = "NULL", "NULL", G165/4)</f>
        <v>0.95</v>
      </c>
      <c r="X165" s="8">
        <f>IF(W165 = "NULL", "NULL", W165*28.35)</f>
        <v>26.932500000000001</v>
      </c>
      <c r="Y165" s="8">
        <f>IF(G165 = "NULL", "NULL", G165*4)</f>
        <v>15.2</v>
      </c>
      <c r="Z165" s="8">
        <f>IF(G165 = "NULL", "NULL", H165*4)</f>
        <v>430.92</v>
      </c>
      <c r="AA165" s="15">
        <v>15000000098</v>
      </c>
      <c r="AB165" s="8">
        <f>IF(OR(E165 = "NULL", G165 = "NULL"), "NULL", (E165+G165)/2)</f>
        <v>2.8499999999999996</v>
      </c>
      <c r="AC165" s="8">
        <f>IF(OR(F165 = "NULL", H165 = "NULL"), "NULL", (F165+H165)/2)</f>
        <v>80.797499999999999</v>
      </c>
      <c r="AD165" s="15">
        <v>17000000098</v>
      </c>
      <c r="AE165" s="8">
        <f>IF(H165 = "NULL", "NULL", AF165/28.35)</f>
        <v>9.5</v>
      </c>
      <c r="AF165" s="8">
        <f>IF(H165 = "NULL", "NULL", J165*2)</f>
        <v>269.32499999999999</v>
      </c>
      <c r="AG165" s="15">
        <v>19000000098</v>
      </c>
      <c r="AH165" s="8">
        <f>IF(AB165 = "NULL", "NULL", AB165*2)</f>
        <v>5.6999999999999993</v>
      </c>
      <c r="AI165" s="8">
        <f>IF(AC165 = "NULL", "NULL", AC165*2)</f>
        <v>161.595</v>
      </c>
      <c r="AJ165" s="15">
        <v>21000000098</v>
      </c>
      <c r="AK165" s="13"/>
      <c r="AL165" s="11" t="str">
        <f>SUBSTITUTE(D165,CHAR(10)&amp;"• Packed in a facility and/or equipment that produces products containing peanuts, tree nuts, soybean, milk, dairy, eggs, fish, shellfish, wheat, sesame. •","")</f>
        <v>Deli BBQ Seasoning Ingredients:
salt, paprika, spices, sugar, msg, onion, garlic, spice extract, and &lt;2% tricalcium phosphate</v>
      </c>
    </row>
    <row r="166" spans="1:38" ht="120" x14ac:dyDescent="0.3">
      <c r="A166" s="10" t="s">
        <v>696</v>
      </c>
      <c r="B166" s="10" t="s">
        <v>697</v>
      </c>
      <c r="C166" s="10" t="s">
        <v>698</v>
      </c>
      <c r="D166" s="11" t="s">
        <v>699</v>
      </c>
      <c r="E166" s="8">
        <f>IF(F166 = "NULL", "NULL", F166/28.35)</f>
        <v>2</v>
      </c>
      <c r="F166" s="8">
        <v>56.7</v>
      </c>
      <c r="G166" s="8">
        <f>IF(H166 = "NULL", "NULL", H166/28.35)</f>
        <v>4</v>
      </c>
      <c r="H166" s="8">
        <v>113.4</v>
      </c>
      <c r="I166" s="8">
        <f>IF(G166 = "NULL", "NULL", G166*1.25)</f>
        <v>5</v>
      </c>
      <c r="J166" s="8">
        <f>IF(G166 = "NULL", "NULL", H166*1.25)</f>
        <v>141.75</v>
      </c>
      <c r="K166" s="8">
        <f>IF(G166 = "NULL", "NULL", G166*2)</f>
        <v>8</v>
      </c>
      <c r="L166" s="8">
        <f>IF(G166 = "NULL", "NULL", H166*2)</f>
        <v>226.8</v>
      </c>
      <c r="M166" s="11" t="str">
        <f>CONCATENATE(D166, CHAR(10), " - NET WT. ", TEXT(E166, "0.00"), " oz (", F166, " grams)")</f>
        <v>Dill Pickle Popcorn Seasoning Ingredients:
whey, sodium diacetate, salt, msg, garlic powder, citric acid, malic acid, spice, onion, spice extractive, less than 2% silicon dioxide to prevent caking
• ALLERGY ALERT: contains milk •
• Packed in a facility and/or equipment that produces products containing peanuts, tree nuts, soybean, milk, dairy, eggs, fish, shellfish, wheat, sesame. •
 - NET WT. 2.00 oz (56.7 grams)</v>
      </c>
      <c r="N166" s="12">
        <v>10000000099</v>
      </c>
      <c r="O166" s="12">
        <v>30000000099</v>
      </c>
      <c r="P166" s="12">
        <v>50000000099</v>
      </c>
      <c r="Q166" s="12">
        <v>70000000099</v>
      </c>
      <c r="R166" s="12">
        <v>90000000099</v>
      </c>
      <c r="S166" s="12">
        <v>11000000099</v>
      </c>
      <c r="T166" s="12">
        <v>13000000099</v>
      </c>
      <c r="U166" s="10" t="s">
        <v>52</v>
      </c>
      <c r="V166" s="11"/>
      <c r="W166" s="8">
        <f>IF(G166 = "NULL", "NULL", G166/4)</f>
        <v>1</v>
      </c>
      <c r="X166" s="8">
        <f>IF(W166 = "NULL", "NULL", W166*28.35)</f>
        <v>28.35</v>
      </c>
      <c r="Y166" s="8">
        <f>IF(G166 = "NULL", "NULL", G166*4)</f>
        <v>16</v>
      </c>
      <c r="Z166" s="8">
        <f>IF(G166 = "NULL", "NULL", H166*4)</f>
        <v>453.6</v>
      </c>
      <c r="AA166" s="15">
        <v>15000000099</v>
      </c>
      <c r="AB166" s="8">
        <f>IF(OR(E166 = "NULL", G166 = "NULL"), "NULL", (E166+G166)/2)</f>
        <v>3</v>
      </c>
      <c r="AC166" s="8">
        <f>IF(OR(F166 = "NULL", H166 = "NULL"), "NULL", (F166+H166)/2)</f>
        <v>85.050000000000011</v>
      </c>
      <c r="AD166" s="15">
        <v>17000000099</v>
      </c>
      <c r="AE166" s="8">
        <f>IF(H166 = "NULL", "NULL", AF166/28.35)</f>
        <v>10</v>
      </c>
      <c r="AF166" s="8">
        <f>IF(H166 = "NULL", "NULL", J166*2)</f>
        <v>283.5</v>
      </c>
      <c r="AG166" s="15">
        <v>19000000099</v>
      </c>
      <c r="AH166" s="8">
        <f>IF(AB166 = "NULL", "NULL", AB166*2)</f>
        <v>6</v>
      </c>
      <c r="AI166" s="8">
        <f>IF(AC166 = "NULL", "NULL", AC166*2)</f>
        <v>170.10000000000002</v>
      </c>
      <c r="AJ166" s="15">
        <v>21000000099</v>
      </c>
      <c r="AK166" s="13"/>
      <c r="AL166" s="11" t="str">
        <f>SUBSTITUTE(D166,CHAR(10)&amp;"• Packed in a facility and/or equipment that produces products containing peanuts, tree nuts, soybean, milk, dairy, eggs, fish, shellfish, wheat, sesame. •","")</f>
        <v>Dill Pickle Popcorn Seasoning Ingredients:
whey, sodium diacetate, salt, msg, garlic powder, citric acid, malic acid, spice, onion, spice extractive, less than 2% silicon dioxide to prevent caking
• ALLERGY ALERT: contains milk •</v>
      </c>
    </row>
    <row r="167" spans="1:38" ht="75" x14ac:dyDescent="0.3">
      <c r="A167" s="10" t="s">
        <v>700</v>
      </c>
      <c r="B167" s="10" t="s">
        <v>701</v>
      </c>
      <c r="C167" s="10" t="s">
        <v>701</v>
      </c>
      <c r="D167" s="11" t="s">
        <v>702</v>
      </c>
      <c r="E167" s="8">
        <f>IF(F167 = "NULL", "NULL", F167/28.35)</f>
        <v>0.9</v>
      </c>
      <c r="F167" s="8">
        <v>25.515000000000001</v>
      </c>
      <c r="G167" s="8">
        <f>IF(H167 = "NULL", "NULL", H167/28.35)</f>
        <v>1.8</v>
      </c>
      <c r="H167" s="8">
        <v>51.03</v>
      </c>
      <c r="I167" s="8">
        <f>IF(G167 = "NULL", "NULL", G167*1.25)</f>
        <v>2.25</v>
      </c>
      <c r="J167" s="8">
        <f>IF(G167 = "NULL", "NULL", H167*1.25)</f>
        <v>63.787500000000001</v>
      </c>
      <c r="K167" s="8">
        <f>IF(G167 = "NULL", "NULL", G167*2)</f>
        <v>3.6</v>
      </c>
      <c r="L167" s="8">
        <f>IF(G167 = "NULL", "NULL", H167*2)</f>
        <v>102.06</v>
      </c>
      <c r="M167" s="11" t="str">
        <f>CONCATENATE(D167, CHAR(10), " - NET WT. ", TEXT(E167, "0.00"), " oz (", F167, " grams)")</f>
        <v>Dilly Dilly Ingredients:
vinegar powder, sea salt, garlic, herbs, spices
• Packed in a facility and/or equipment that produces products containing peanuts, tree nuts, soybean, milk, dairy, eggs, fish, shellfish, wheat, sesame. •
 - NET WT. 0.90 oz (25.515 grams)</v>
      </c>
      <c r="N167" s="12">
        <v>10000000405</v>
      </c>
      <c r="O167" s="12">
        <v>30000000405</v>
      </c>
      <c r="P167" s="12">
        <v>50000000405</v>
      </c>
      <c r="Q167" s="12">
        <v>70000000405</v>
      </c>
      <c r="R167" s="12">
        <v>90000000405</v>
      </c>
      <c r="S167" s="12">
        <v>11000000405</v>
      </c>
      <c r="T167" s="12">
        <v>13000000405</v>
      </c>
      <c r="U167" s="10"/>
      <c r="V167" s="11"/>
      <c r="W167" s="8">
        <f>IF(G167 = "NULL", "NULL", G167/4)</f>
        <v>0.45</v>
      </c>
      <c r="X167" s="8">
        <f>IF(W167 = "NULL", "NULL", W167*28.35)</f>
        <v>12.7575</v>
      </c>
      <c r="Y167" s="8">
        <f>IF(G167 = "NULL", "NULL", G167*4)</f>
        <v>7.2</v>
      </c>
      <c r="Z167" s="8">
        <f>IF(G167 = "NULL", "NULL", H167*4)</f>
        <v>204.12</v>
      </c>
      <c r="AA167" s="15">
        <v>15000000405</v>
      </c>
      <c r="AB167" s="8">
        <f>IF(OR(E167 = "NULL", G167 = "NULL"), "NULL", (E167+G167)/2)</f>
        <v>1.35</v>
      </c>
      <c r="AC167" s="8">
        <f>IF(OR(F167 = "NULL", H167 = "NULL"), "NULL", (F167+H167)/2)</f>
        <v>38.272500000000001</v>
      </c>
      <c r="AD167" s="15">
        <v>17000000405</v>
      </c>
      <c r="AE167" s="8">
        <f>IF(H167 = "NULL", "NULL", AF167/28.35)</f>
        <v>4.5</v>
      </c>
      <c r="AF167" s="8">
        <f>IF(H167 = "NULL", "NULL", J167*2)</f>
        <v>127.575</v>
      </c>
      <c r="AG167" s="15">
        <v>19000000405</v>
      </c>
      <c r="AH167" s="8">
        <f>IF(AB167 = "NULL", "NULL", AB167*2)</f>
        <v>2.7</v>
      </c>
      <c r="AI167" s="8">
        <f>IF(AC167 = "NULL", "NULL", AC167*2)</f>
        <v>76.545000000000002</v>
      </c>
      <c r="AJ167" s="15">
        <v>21000000405</v>
      </c>
      <c r="AK167" s="13"/>
      <c r="AL167" s="11" t="str">
        <f>SUBSTITUTE(D167,CHAR(10)&amp;"• Packed in a facility and/or equipment that produces products containing peanuts, tree nuts, soybean, milk, dairy, eggs, fish, shellfish, wheat, sesame. •","")</f>
        <v>Dilly Dilly Ingredients:
vinegar powder, sea salt, garlic, herbs, spices</v>
      </c>
    </row>
    <row r="168" spans="1:38" ht="75" x14ac:dyDescent="0.3">
      <c r="A168" s="40" t="s">
        <v>703</v>
      </c>
      <c r="B168" s="10" t="s">
        <v>704</v>
      </c>
      <c r="C168" s="10" t="s">
        <v>705</v>
      </c>
      <c r="D168" s="11" t="s">
        <v>706</v>
      </c>
      <c r="E168" s="8">
        <f>IF(F168 = "NULL", "NULL", F168/28.35)</f>
        <v>1.75</v>
      </c>
      <c r="F168" s="8">
        <v>49.612500000000004</v>
      </c>
      <c r="G168" s="8">
        <f>IF(H168 = "NULL", "NULL", H168/28.35)</f>
        <v>3.5</v>
      </c>
      <c r="H168" s="8">
        <v>99.225000000000009</v>
      </c>
      <c r="I168" s="8">
        <f>IF(G168 = "NULL", "NULL", G168*1.25)</f>
        <v>4.375</v>
      </c>
      <c r="J168" s="8">
        <f>IF(G168 = "NULL", "NULL", H168*1.25)</f>
        <v>124.03125000000001</v>
      </c>
      <c r="K168" s="8">
        <f>IF(G168 = "NULL", "NULL", G168*2)</f>
        <v>7</v>
      </c>
      <c r="L168" s="8">
        <f>IF(G168 = "NULL", "NULL", H168*2)</f>
        <v>198.45000000000002</v>
      </c>
      <c r="M168" s="11" t="str">
        <f>CONCATENATE(D168, CHAR(10), " - NET WT. ", TEXT(E168, "0.00"), " oz (", F168, " grams)")</f>
        <v>Double Double Popcorn Trouble Ingredients:
mushroom popcorn kernels (NON GMO)
• Packed in a facility and/or equipment that produces products containing peanuts, tree nuts, soybean, milk, dairy, eggs, fish, shellfish, wheat, sesame. •
 - NET WT. 1.75 oz (49.6125 grams)</v>
      </c>
      <c r="N168" s="12">
        <v>10000000593</v>
      </c>
      <c r="O168" s="12">
        <v>30000000593</v>
      </c>
      <c r="P168" s="12">
        <v>50000000593</v>
      </c>
      <c r="Q168" s="12">
        <v>70000000593</v>
      </c>
      <c r="R168" s="12">
        <v>90000000593</v>
      </c>
      <c r="S168" s="12">
        <v>11000000593</v>
      </c>
      <c r="T168" s="12">
        <v>13000000593</v>
      </c>
      <c r="U168" s="10"/>
      <c r="V168" s="11"/>
      <c r="W168" s="8">
        <f>IF(G168 = "NULL", "NULL", G168/4)</f>
        <v>0.875</v>
      </c>
      <c r="X168" s="8">
        <f>IF(W168 = "NULL", "NULL", W168*28.35)</f>
        <v>24.806250000000002</v>
      </c>
      <c r="Y168" s="8">
        <f>IF(G168 = "NULL", "NULL", G168*4)</f>
        <v>14</v>
      </c>
      <c r="Z168" s="8">
        <f>IF(G168 = "NULL", "NULL", H168*4)</f>
        <v>396.90000000000003</v>
      </c>
      <c r="AA168" s="15">
        <v>15000000593</v>
      </c>
      <c r="AB168" s="8">
        <f>IF(OR(E168 = "NULL", G168 = "NULL"), "NULL", (E168+G168)/2)</f>
        <v>2.625</v>
      </c>
      <c r="AC168" s="8">
        <f>IF(OR(F168 = "NULL", H168 = "NULL"), "NULL", (F168+H168)/2)</f>
        <v>74.418750000000003</v>
      </c>
      <c r="AD168" s="15">
        <v>17000000593</v>
      </c>
      <c r="AE168" s="8">
        <f>IF(H168 = "NULL", "NULL", AF168/28.35)</f>
        <v>8.75</v>
      </c>
      <c r="AF168" s="8">
        <f>IF(H168 = "NULL", "NULL", J168*2)</f>
        <v>248.06250000000003</v>
      </c>
      <c r="AG168" s="15">
        <v>19000000593</v>
      </c>
      <c r="AH168" s="8">
        <f>IF(AB168 = "NULL", "NULL", AB168*2)</f>
        <v>5.25</v>
      </c>
      <c r="AI168" s="8">
        <f>IF(AC168 = "NULL", "NULL", AC168*2)</f>
        <v>148.83750000000001</v>
      </c>
      <c r="AJ168" s="15">
        <v>21000000593</v>
      </c>
      <c r="AK168" s="13" t="s">
        <v>707</v>
      </c>
      <c r="AL168" s="11" t="str">
        <f>SUBSTITUTE(D168,CHAR(10)&amp;"• Packed in a facility and/or equipment that produces products containing peanuts, tree nuts, soybean, milk, dairy, eggs, fish, shellfish, wheat, sesame •","")</f>
        <v>Double Double Popcorn Trouble Ingredients:
mushroom popcorn kernels (NON GMO)
• Packed in a facility and/or equipment that produces products containing peanuts, tree nuts, soybean, milk, dairy, eggs, fish, shellfish, wheat, sesame. •</v>
      </c>
    </row>
    <row r="169" spans="1:38" ht="120" x14ac:dyDescent="0.3">
      <c r="A169" s="10" t="s">
        <v>708</v>
      </c>
      <c r="B169" s="10" t="s">
        <v>709</v>
      </c>
      <c r="C169" s="10" t="s">
        <v>709</v>
      </c>
      <c r="D169" s="11" t="s">
        <v>710</v>
      </c>
      <c r="E169" s="8">
        <f>IF(F169 = "NULL", "NULL", F169/28.35)</f>
        <v>1.95</v>
      </c>
      <c r="F169" s="8">
        <v>55.282499999999999</v>
      </c>
      <c r="G169" s="8">
        <f>IF(H169 = "NULL", "NULL", H169/28.35)</f>
        <v>3.9</v>
      </c>
      <c r="H169" s="8">
        <v>110.565</v>
      </c>
      <c r="I169" s="8">
        <f>IF(G169 = "NULL", "NULL", G169*1.25)</f>
        <v>4.875</v>
      </c>
      <c r="J169" s="8">
        <f>IF(G169 = "NULL", "NULL", H169*1.25)</f>
        <v>138.20625000000001</v>
      </c>
      <c r="K169" s="8">
        <f>IF(G169 = "NULL", "NULL", G169*2)</f>
        <v>7.8</v>
      </c>
      <c r="L169" s="8">
        <f>IF(G169 = "NULL", "NULL", H169*2)</f>
        <v>221.13</v>
      </c>
      <c r="M169" s="11" t="str">
        <f>CONCATENATE(D169, CHAR(10), " - NET WT. ", TEXT(E169, "0.00"), " oz (", F169, " grams)")</f>
        <v>Down By The Bay Seafood Ingredients:
brown sugar, salt, dry honey(refinery syrup, honey) dehydrated peach, sugar, paprika, spices, dehydrated garlic, onion, oleoresin paprika, turmeric, &lt;2%silicon dioxide to prevent caking
• Packed in a facility and/or equipment that produces products containing peanuts, tree nuts, soybean, milk, dairy, eggs, fish, shellfish, wheat, sesame. •
 - NET WT. 1.95 oz (55.2825 grams)</v>
      </c>
      <c r="N169" s="12">
        <v>10000000100</v>
      </c>
      <c r="O169" s="12">
        <v>30000000100</v>
      </c>
      <c r="P169" s="12">
        <v>50000000100</v>
      </c>
      <c r="Q169" s="12">
        <v>70000000100</v>
      </c>
      <c r="R169" s="12">
        <v>90000000100</v>
      </c>
      <c r="S169" s="12">
        <v>11000000100</v>
      </c>
      <c r="T169" s="12">
        <v>13000000100</v>
      </c>
      <c r="U169" s="10"/>
      <c r="V169" s="11"/>
      <c r="W169" s="8">
        <f>IF(G169 = "NULL", "NULL", G169/4)</f>
        <v>0.97499999999999998</v>
      </c>
      <c r="X169" s="8">
        <f>IF(W169 = "NULL", "NULL", W169*28.35)</f>
        <v>27.641249999999999</v>
      </c>
      <c r="Y169" s="8">
        <f>IF(G169 = "NULL", "NULL", G169*4)</f>
        <v>15.6</v>
      </c>
      <c r="Z169" s="8">
        <f>IF(G169 = "NULL", "NULL", H169*4)</f>
        <v>442.26</v>
      </c>
      <c r="AA169" s="15">
        <v>15000000100</v>
      </c>
      <c r="AB169" s="8">
        <f>IF(OR(E169 = "NULL", G169 = "NULL"), "NULL", (E169+G169)/2)</f>
        <v>2.9249999999999998</v>
      </c>
      <c r="AC169" s="8">
        <f>IF(OR(F169 = "NULL", H169 = "NULL"), "NULL", (F169+H169)/2)</f>
        <v>82.923749999999998</v>
      </c>
      <c r="AD169" s="15">
        <v>17000000100</v>
      </c>
      <c r="AE169" s="8">
        <f>IF(H169 = "NULL", "NULL", AF169/28.35)</f>
        <v>9.75</v>
      </c>
      <c r="AF169" s="8">
        <f>IF(H169 = "NULL", "NULL", J169*2)</f>
        <v>276.41250000000002</v>
      </c>
      <c r="AG169" s="15">
        <v>19000000100</v>
      </c>
      <c r="AH169" s="8">
        <f>IF(AB169 = "NULL", "NULL", AB169*2)</f>
        <v>5.85</v>
      </c>
      <c r="AI169" s="8">
        <f>IF(AC169 = "NULL", "NULL", AC169*2)</f>
        <v>165.8475</v>
      </c>
      <c r="AJ169" s="15">
        <v>21000000100</v>
      </c>
      <c r="AK169" s="13"/>
      <c r="AL169" s="11" t="str">
        <f>SUBSTITUTE(D169,CHAR(10)&amp;"• Packed in a facility and/or equipment that produces products containing peanuts, tree nuts, soybean, milk, dairy, eggs, fish, shellfish, wheat, sesame. •","")</f>
        <v>Down By The Bay Seafood Ingredients:
brown sugar, salt, dry honey(refinery syrup, honey) dehydrated peach, sugar, paprika, spices, dehydrated garlic, onion, oleoresin paprika, turmeric, &lt;2%silicon dioxide to prevent caking</v>
      </c>
    </row>
    <row r="170" spans="1:38" ht="90" x14ac:dyDescent="0.3">
      <c r="A170" s="10" t="s">
        <v>711</v>
      </c>
      <c r="B170" s="10" t="s">
        <v>712</v>
      </c>
      <c r="C170" s="10" t="s">
        <v>713</v>
      </c>
      <c r="D170" s="11" t="s">
        <v>714</v>
      </c>
      <c r="E170" s="8">
        <f>IF(F170 = "NULL", "NULL", F170/28.35)</f>
        <v>1.0582010582010581</v>
      </c>
      <c r="F170" s="8">
        <v>30</v>
      </c>
      <c r="G170" s="8">
        <f>IF(H170 = "NULL", "NULL", H170/28.35)</f>
        <v>2.3280423280423279</v>
      </c>
      <c r="H170" s="8">
        <v>66</v>
      </c>
      <c r="I170" s="8">
        <f>IF(G170 = "NULL", "NULL", G170*1.25)</f>
        <v>2.9100529100529098</v>
      </c>
      <c r="J170" s="8">
        <f>IF(G170 = "NULL", "NULL", H170*1.25)</f>
        <v>82.5</v>
      </c>
      <c r="K170" s="8">
        <f>IF(G170 = "NULL", "NULL", G170*2)</f>
        <v>4.6560846560846558</v>
      </c>
      <c r="L170" s="8">
        <f>IF(G170 = "NULL", "NULL", H170*2)</f>
        <v>132</v>
      </c>
      <c r="M170" s="11" t="str">
        <f>CONCATENATE(D170, CHAR(10), " - NET WT. ", TEXT(E170, "0.00"), " oz (", F170, " grams)")</f>
        <v>Down Home Beef &amp; Chop Ingredients:
paprika, garlic, sea salt, sugar, coriander, cumin, mustard, black pepper, celery, thyme, sage, clove, and oregano
• Packed in a facility and/or equipment that produces products containing peanuts, tree nuts, soybean, milk, dairy, eggs, fish, shellfish, wheat, sesame. •
 - NET WT. 1.06 oz (30 grams)</v>
      </c>
      <c r="N170" s="12">
        <v>10000000101</v>
      </c>
      <c r="O170" s="12">
        <v>30000000101</v>
      </c>
      <c r="P170" s="12">
        <v>50000000101</v>
      </c>
      <c r="Q170" s="12">
        <v>70000000101</v>
      </c>
      <c r="R170" s="12">
        <v>90000000101</v>
      </c>
      <c r="S170" s="12">
        <v>11000000101</v>
      </c>
      <c r="T170" s="12">
        <v>13000000101</v>
      </c>
      <c r="U170" s="10" t="s">
        <v>52</v>
      </c>
      <c r="V170" s="11" t="s">
        <v>259</v>
      </c>
      <c r="W170" s="8">
        <f>IF(G170 = "NULL", "NULL", G170/4)</f>
        <v>0.58201058201058198</v>
      </c>
      <c r="X170" s="8">
        <f>IF(W170 = "NULL", "NULL", W170*28.35)</f>
        <v>16.5</v>
      </c>
      <c r="Y170" s="8">
        <f>IF(G170 = "NULL", "NULL", G170*4)</f>
        <v>9.3121693121693117</v>
      </c>
      <c r="Z170" s="8">
        <f>IF(G170 = "NULL", "NULL", H170*4)</f>
        <v>264</v>
      </c>
      <c r="AA170" s="15">
        <v>15000000101</v>
      </c>
      <c r="AB170" s="8">
        <f>IF(OR(E170 = "NULL", G170 = "NULL"), "NULL", (E170+G170)/2)</f>
        <v>1.693121693121693</v>
      </c>
      <c r="AC170" s="8">
        <v>45</v>
      </c>
      <c r="AD170" s="15">
        <v>17000000101</v>
      </c>
      <c r="AE170" s="8">
        <f>IF(H170 = "NULL", "NULL", AF170/28.35)</f>
        <v>5.8201058201058196</v>
      </c>
      <c r="AF170" s="8">
        <f>IF(H170 = "NULL", "NULL", J170*2)</f>
        <v>165</v>
      </c>
      <c r="AG170" s="15">
        <v>19000000101</v>
      </c>
      <c r="AH170" s="8">
        <f>IF(AB170 = "NULL", "NULL", AB170*2)</f>
        <v>3.3862433862433861</v>
      </c>
      <c r="AI170" s="8">
        <f>IF(AC170 = "NULL", "NULL", AC170*2)</f>
        <v>90</v>
      </c>
      <c r="AJ170" s="15">
        <v>21000000101</v>
      </c>
      <c r="AK170" s="13" t="s">
        <v>715</v>
      </c>
      <c r="AL170" s="11" t="str">
        <f>SUBSTITUTE(D170,CHAR(10)&amp;"• Packed in a facility and/or equipment that produces products containing peanuts, tree nuts, soybean, milk, dairy, eggs, fish, shellfish, wheat, sesame. •","")</f>
        <v>Down Home Beef &amp; Chop Ingredients:
paprika, garlic, sea salt, sugar, coriander, cumin, mustard, black pepper, celery, thyme, sage, clove, and oregano</v>
      </c>
    </row>
    <row r="171" spans="1:38" ht="135" x14ac:dyDescent="0.3">
      <c r="A171" s="10" t="s">
        <v>716</v>
      </c>
      <c r="B171" s="10" t="s">
        <v>717</v>
      </c>
      <c r="C171" s="10" t="s">
        <v>717</v>
      </c>
      <c r="D171" s="11" t="s">
        <v>718</v>
      </c>
      <c r="E171" s="8">
        <f>IF(F171 = "NULL", "NULL", F171/28.35)</f>
        <v>1.75</v>
      </c>
      <c r="F171" s="8">
        <v>49.612500000000004</v>
      </c>
      <c r="G171" s="8">
        <f>IF(H171 = "NULL", "NULL", H171/28.35)</f>
        <v>3.5</v>
      </c>
      <c r="H171" s="8">
        <v>99.225000000000009</v>
      </c>
      <c r="I171" s="8">
        <f>IF(G171 = "NULL", "NULL", G171*1.25)</f>
        <v>4.375</v>
      </c>
      <c r="J171" s="8">
        <f>IF(G171 = "NULL", "NULL", H171*1.25)</f>
        <v>124.03125000000001</v>
      </c>
      <c r="K171" s="8">
        <f>IF(G171 = "NULL", "NULL", G171*2)</f>
        <v>7</v>
      </c>
      <c r="L171" s="8">
        <f>IF(G171 = "NULL", "NULL", H171*2)</f>
        <v>198.45000000000002</v>
      </c>
      <c r="M171" s="11" t="str">
        <f>CONCATENATE(D171, CHAR(10), " - NET WT. ", TEXT(E171, "0.00"), " oz (", F171, " grams)")</f>
        <v>Dragon Fire Infuser Ingredients:
sugar, black, white, green and pink peppercorns, de arbol peppers, spices
• DIRECTIONS: Take off lid and add your favorite alcohol - return lid and place in fridge overnight. Strain spices and enjoy your infused alcohol. Drink right out of the mug jar. •
• Packed in a facility and/or equipment that produces products containing peanuts, tree nuts, soybean, milk, dairy, eggs, fish, shellfish, wheat, sesame. •
 - NET WT. 1.75 oz (49.6125 grams)</v>
      </c>
      <c r="N171" s="12">
        <v>10000000102</v>
      </c>
      <c r="O171" s="12">
        <v>30000000102</v>
      </c>
      <c r="P171" s="12">
        <v>50000000102</v>
      </c>
      <c r="Q171" s="12">
        <v>70000000102</v>
      </c>
      <c r="R171" s="12">
        <v>90000000102</v>
      </c>
      <c r="S171" s="12">
        <v>11000000102</v>
      </c>
      <c r="T171" s="12">
        <v>13000000102</v>
      </c>
      <c r="U171" s="10" t="s">
        <v>52</v>
      </c>
      <c r="V171" s="11" t="s">
        <v>276</v>
      </c>
      <c r="W171" s="8">
        <f>IF(G171 = "NULL", "NULL", G171/4)</f>
        <v>0.875</v>
      </c>
      <c r="X171" s="8">
        <f>IF(W171 = "NULL", "NULL", W171*28.35)</f>
        <v>24.806250000000002</v>
      </c>
      <c r="Y171" s="8">
        <f>IF(G171 = "NULL", "NULL", G171*4)</f>
        <v>14</v>
      </c>
      <c r="Z171" s="8">
        <f>IF(G171 = "NULL", "NULL", H171*4)</f>
        <v>396.90000000000003</v>
      </c>
      <c r="AA171" s="15">
        <v>15000000102</v>
      </c>
      <c r="AB171" s="8">
        <f>IF(OR(E171 = "NULL", G171 = "NULL"), "NULL", (E171+G171)/2)</f>
        <v>2.625</v>
      </c>
      <c r="AC171" s="8">
        <f>IF(OR(F171 = "NULL", H171 = "NULL"), "NULL", (F171+H171)/2)</f>
        <v>74.418750000000003</v>
      </c>
      <c r="AD171" s="15">
        <v>17000000102</v>
      </c>
      <c r="AE171" s="8">
        <f>IF(H171 = "NULL", "NULL", AF171/28.35)</f>
        <v>8.75</v>
      </c>
      <c r="AF171" s="8">
        <f>IF(H171 = "NULL", "NULL", J171*2)</f>
        <v>248.06250000000003</v>
      </c>
      <c r="AG171" s="15">
        <v>19000000102</v>
      </c>
      <c r="AH171" s="8">
        <f>IF(AB171 = "NULL", "NULL", AB171*2)</f>
        <v>5.25</v>
      </c>
      <c r="AI171" s="8">
        <f>IF(AC171 = "NULL", "NULL", AC171*2)</f>
        <v>148.83750000000001</v>
      </c>
      <c r="AJ171" s="15">
        <v>21000000102</v>
      </c>
      <c r="AK171" s="13"/>
      <c r="AL171" s="11" t="str">
        <f>SUBSTITUTE(D171,CHAR(10)&amp;"• Packed in a facility and/or equipment that produces products containing peanuts, tree nuts, soybean, milk, dairy, eggs, fish, shellfish, wheat, sesame. •","")</f>
        <v>Dragon Fire Infuser Ingredients:
sugar, black, white, green and pink peppercorns, de arbol peppers, spices
• DIRECTIONS: Take off lid and add your favorite alcohol - return lid and place in fridge overnight. Strain spices and enjoy your infused alcohol. Drink right out of the mug jar. •</v>
      </c>
    </row>
    <row r="172" spans="1:38" ht="90" x14ac:dyDescent="0.3">
      <c r="A172" s="10" t="s">
        <v>719</v>
      </c>
      <c r="B172" s="10" t="s">
        <v>720</v>
      </c>
      <c r="C172" s="10" t="s">
        <v>720</v>
      </c>
      <c r="D172" s="11" t="s">
        <v>721</v>
      </c>
      <c r="E172" s="8">
        <f>IF(F172 = "NULL", "NULL", F172/28.35)</f>
        <v>1.5520282186948853</v>
      </c>
      <c r="F172" s="8">
        <v>44</v>
      </c>
      <c r="G172" s="8">
        <f>IF(H172 = "NULL", "NULL", H172/28.35)</f>
        <v>3.5273368606701938</v>
      </c>
      <c r="H172" s="8">
        <v>100</v>
      </c>
      <c r="I172" s="8">
        <f>IF(G172 = "NULL", "NULL", G172*1.25)</f>
        <v>4.409171075837742</v>
      </c>
      <c r="J172" s="8">
        <f>IF(G172 = "NULL", "NULL", H172*1.25)</f>
        <v>125</v>
      </c>
      <c r="K172" s="8">
        <f>IF(G172 = "NULL", "NULL", G172*2)</f>
        <v>7.0546737213403876</v>
      </c>
      <c r="L172" s="8">
        <f>IF(G172 = "NULL", "NULL", H172*2)</f>
        <v>200</v>
      </c>
      <c r="M172" s="11" t="str">
        <f>CONCATENATE(D172, CHAR(10), " - NET WT. ", TEXT(E172, "0.00"), " oz (", F172, " grams)")</f>
        <v>Dragon Fruit Sugar Ingredients:
turbinado, dragon fruit, dragon fruit extract (ethyl alcohol, glycerin, natural flavors)
• Packed in a facility and/or equipment that produces products containing peanuts, tree nuts, soybean, milk, dairy, eggs, fish, shellfish, wheat, sesame. •
 - NET WT. 1.55 oz (44 grams)</v>
      </c>
      <c r="N172" s="12">
        <v>10000000565</v>
      </c>
      <c r="O172" s="12">
        <v>30000000565</v>
      </c>
      <c r="P172" s="12">
        <v>50000000565</v>
      </c>
      <c r="Q172" s="12">
        <v>70000000565</v>
      </c>
      <c r="R172" s="12">
        <v>90000000565</v>
      </c>
      <c r="S172" s="12">
        <v>11000000565</v>
      </c>
      <c r="T172" s="12">
        <v>13000000565</v>
      </c>
      <c r="U172" s="24"/>
      <c r="W172" s="8">
        <f>IF(G172 = "NULL", "NULL", G172/4)</f>
        <v>0.88183421516754845</v>
      </c>
      <c r="X172" s="8">
        <f>IF(W172 = "NULL", "NULL", W172*28.35)</f>
        <v>25</v>
      </c>
      <c r="Y172" s="8">
        <f>IF(G172 = "NULL", "NULL", G172*4)</f>
        <v>14.109347442680775</v>
      </c>
      <c r="Z172" s="8">
        <f>IF(G172 = "NULL", "NULL", H172*4)</f>
        <v>400</v>
      </c>
      <c r="AA172" s="15">
        <v>15000000565</v>
      </c>
      <c r="AB172" s="8">
        <f>IF(OR(E172 = "NULL", G172 = "NULL"), "NULL", (E172+G172)/2)</f>
        <v>2.5396825396825395</v>
      </c>
      <c r="AC172" s="8">
        <f>IF(OR(F172 = "NULL", H172 = "NULL"), "NULL", (F172+H172)/2)</f>
        <v>72</v>
      </c>
      <c r="AD172" s="15">
        <v>17000000565</v>
      </c>
      <c r="AE172" s="15">
        <f>IF(H172 = "NULL", "NULL", AF172/28.35)</f>
        <v>8.8183421516754841</v>
      </c>
      <c r="AF172" s="15">
        <f>IF(H172 = "NULL", "NULL", J172*2)</f>
        <v>250</v>
      </c>
      <c r="AG172" s="15">
        <v>19000000565</v>
      </c>
      <c r="AH172" s="8">
        <f>IF(AB172 = "NULL", "NULL", AB172*2)</f>
        <v>5.0793650793650791</v>
      </c>
      <c r="AI172" s="8">
        <f>IF(AC172 = "NULL", "NULL", AC172*2)</f>
        <v>144</v>
      </c>
      <c r="AJ172" s="15">
        <v>21000000565</v>
      </c>
      <c r="AK172" s="13"/>
      <c r="AL172" s="11" t="str">
        <f>SUBSTITUTE(D172,CHAR(10)&amp;"• Packed in a facility and/or equipment that produces products containing peanuts, tree nuts, soybean, milk, dairy, eggs, fish, shellfish, wheat, sesame. •","")</f>
        <v>Dragon Fruit Sugar Ingredients:
turbinado, dragon fruit, dragon fruit extract (ethyl alcohol, glycerin, natural flavors)</v>
      </c>
    </row>
    <row r="173" spans="1:38" ht="75" x14ac:dyDescent="0.3">
      <c r="A173" s="10" t="s">
        <v>722</v>
      </c>
      <c r="B173" s="10" t="s">
        <v>723</v>
      </c>
      <c r="C173" s="10" t="s">
        <v>723</v>
      </c>
      <c r="D173" s="11" t="s">
        <v>724</v>
      </c>
      <c r="E173" s="8">
        <f>IF(F173 = "NULL", "NULL", F173/28.35)</f>
        <v>1.75</v>
      </c>
      <c r="F173" s="8">
        <v>49.612500000000004</v>
      </c>
      <c r="G173" s="8">
        <f>IF(H173 = "NULL", "NULL", H173/28.35)</f>
        <v>3.5</v>
      </c>
      <c r="H173" s="8">
        <v>99.225000000000009</v>
      </c>
      <c r="I173" s="8">
        <f>IF(G173 = "NULL", "NULL", G173*1.25)</f>
        <v>4.375</v>
      </c>
      <c r="J173" s="8">
        <f>IF(G173 = "NULL", "NULL", H173*1.25)</f>
        <v>124.03125000000001</v>
      </c>
      <c r="K173" s="8">
        <f>IF(G173 = "NULL", "NULL", G173*2)</f>
        <v>7</v>
      </c>
      <c r="L173" s="8">
        <f>IF(G173 = "NULL", "NULL", H173*2)</f>
        <v>198.45000000000002</v>
      </c>
      <c r="M173" s="11" t="str">
        <f>CONCATENATE(D173, CHAR(10), " - NET WT. ", TEXT(E173, "0.00"), " oz (", F173, " grams)")</f>
        <v>Dukkah Spice Ingredients:
cinnamon, coriander, cumin, pepper, salt, sesame
• Packed in a facility and/or equipment that produces products containing peanuts, tree nuts, soybean, milk, dairy, eggs, fish, shellfish, wheat, sesame. •
 - NET WT. 1.75 oz (49.6125 grams)</v>
      </c>
      <c r="N173" s="12">
        <v>10000000103</v>
      </c>
      <c r="O173" s="12">
        <v>30000000103</v>
      </c>
      <c r="P173" s="12">
        <v>50000000103</v>
      </c>
      <c r="Q173" s="12">
        <v>70000000103</v>
      </c>
      <c r="R173" s="12">
        <v>90000000103</v>
      </c>
      <c r="S173" s="12">
        <v>11000000103</v>
      </c>
      <c r="T173" s="12">
        <v>13000000103</v>
      </c>
      <c r="U173" s="10" t="s">
        <v>52</v>
      </c>
      <c r="V173" s="11"/>
      <c r="W173" s="8">
        <f>IF(G173 = "NULL", "NULL", G173/4)</f>
        <v>0.875</v>
      </c>
      <c r="X173" s="8">
        <f>IF(W173 = "NULL", "NULL", W173*28.35)</f>
        <v>24.806250000000002</v>
      </c>
      <c r="Y173" s="8">
        <f>IF(G173 = "NULL", "NULL", G173*4)</f>
        <v>14</v>
      </c>
      <c r="Z173" s="8">
        <f>IF(G173 = "NULL", "NULL", H173*4)</f>
        <v>396.90000000000003</v>
      </c>
      <c r="AA173" s="15">
        <v>15000000103</v>
      </c>
      <c r="AB173" s="8">
        <f>IF(OR(E173 = "NULL", G173 = "NULL"), "NULL", (E173+G173)/2)</f>
        <v>2.625</v>
      </c>
      <c r="AC173" s="8">
        <f>IF(OR(F173 = "NULL", H173 = "NULL"), "NULL", (F173+H173)/2)</f>
        <v>74.418750000000003</v>
      </c>
      <c r="AD173" s="15">
        <v>17000000103</v>
      </c>
      <c r="AE173" s="8">
        <f>IF(H173 = "NULL", "NULL", AF173/28.35)</f>
        <v>8.75</v>
      </c>
      <c r="AF173" s="8">
        <f>IF(H173 = "NULL", "NULL", J173*2)</f>
        <v>248.06250000000003</v>
      </c>
      <c r="AG173" s="15">
        <v>19000000103</v>
      </c>
      <c r="AH173" s="8">
        <f>IF(AB173 = "NULL", "NULL", AB173*2)</f>
        <v>5.25</v>
      </c>
      <c r="AI173" s="8">
        <f>IF(AC173 = "NULL", "NULL", AC173*2)</f>
        <v>148.83750000000001</v>
      </c>
      <c r="AJ173" s="15">
        <v>21000000103</v>
      </c>
      <c r="AK173" s="13"/>
      <c r="AL173" s="11" t="str">
        <f>SUBSTITUTE(D173,CHAR(10)&amp;"• Packed in a facility and/or equipment that produces products containing peanuts, tree nuts, soybean, milk, dairy, eggs, fish, shellfish, wheat, sesame. •","")</f>
        <v>Dukkah Spice Ingredients:
cinnamon, coriander, cumin, pepper, salt, sesame</v>
      </c>
    </row>
    <row r="174" spans="1:38" ht="75" x14ac:dyDescent="0.3">
      <c r="A174" s="10" t="s">
        <v>725</v>
      </c>
      <c r="B174" s="10" t="s">
        <v>726</v>
      </c>
      <c r="C174" s="10" t="s">
        <v>727</v>
      </c>
      <c r="D174" s="11" t="s">
        <v>728</v>
      </c>
      <c r="E174" s="8">
        <f>IF(F174 = "NULL", "NULL", F174/28.35)</f>
        <v>0.8</v>
      </c>
      <c r="F174" s="8">
        <v>22.680000000000003</v>
      </c>
      <c r="G174" s="8">
        <f>IF(H174 = "NULL", "NULL", H174/28.35)</f>
        <v>1.6</v>
      </c>
      <c r="H174" s="8">
        <v>45.360000000000007</v>
      </c>
      <c r="I174" s="8">
        <f>IF(G174 = "NULL", "NULL", G174*1.25)</f>
        <v>2</v>
      </c>
      <c r="J174" s="8">
        <f>IF(G174 = "NULL", "NULL", H174*1.25)</f>
        <v>56.70000000000001</v>
      </c>
      <c r="K174" s="8">
        <f>IF(G174 = "NULL", "NULL", G174*2)</f>
        <v>3.2</v>
      </c>
      <c r="L174" s="8">
        <f>IF(G174 = "NULL", "NULL", H174*2)</f>
        <v>90.720000000000013</v>
      </c>
      <c r="M174" s="11" t="str">
        <f>CONCATENATE(D174, CHAR(10), " - NET WT. ", TEXT(E174, "0.00"), " oz (", F174, " grams)")</f>
        <v>Earl Grey Black Tea Ingredients:
black tea
• Packed in a facility and/or equipment that produces products containing peanuts, tree nuts, soybean, milk, dairy, eggs, fish, shellfish, wheat, sesame. •
 - NET WT. 0.80 oz (22.68 grams)</v>
      </c>
      <c r="N174" s="12">
        <v>10000000104</v>
      </c>
      <c r="O174" s="12">
        <v>30000000104</v>
      </c>
      <c r="P174" s="12">
        <v>50000000104</v>
      </c>
      <c r="Q174" s="12">
        <v>70000000104</v>
      </c>
      <c r="R174" s="12">
        <v>90000000104</v>
      </c>
      <c r="S174" s="12">
        <v>11000000104</v>
      </c>
      <c r="T174" s="12">
        <v>13000000104</v>
      </c>
      <c r="U174" s="10"/>
      <c r="V174" s="11"/>
      <c r="W174" s="8">
        <f>IF(G174 = "NULL", "NULL", G174/4)</f>
        <v>0.4</v>
      </c>
      <c r="X174" s="8">
        <f>IF(W174 = "NULL", "NULL", W174*28.35)</f>
        <v>11.340000000000002</v>
      </c>
      <c r="Y174" s="8">
        <f>IF(G174 = "NULL", "NULL", G174*4)</f>
        <v>6.4</v>
      </c>
      <c r="Z174" s="8">
        <f>IF(G174 = "NULL", "NULL", H174*4)</f>
        <v>181.44000000000003</v>
      </c>
      <c r="AA174" s="15">
        <v>15000000104</v>
      </c>
      <c r="AB174" s="8">
        <f>IF(OR(E174 = "NULL", G174 = "NULL"), "NULL", (E174+G174)/2)</f>
        <v>1.2000000000000002</v>
      </c>
      <c r="AC174" s="8">
        <f>IF(OR(F174 = "NULL", H174 = "NULL"), "NULL", (F174+H174)/2)</f>
        <v>34.020000000000003</v>
      </c>
      <c r="AD174" s="15">
        <v>17000000104</v>
      </c>
      <c r="AE174" s="8">
        <f>IF(H174 = "NULL", "NULL", AF174/28.35)</f>
        <v>4.0000000000000009</v>
      </c>
      <c r="AF174" s="8">
        <f>IF(H174 = "NULL", "NULL", J174*2)</f>
        <v>113.40000000000002</v>
      </c>
      <c r="AG174" s="15">
        <v>19000000104</v>
      </c>
      <c r="AH174" s="8">
        <f>IF(AB174 = "NULL", "NULL", AB174*2)</f>
        <v>2.4000000000000004</v>
      </c>
      <c r="AI174" s="8">
        <f>IF(AC174 = "NULL", "NULL", AC174*2)</f>
        <v>68.040000000000006</v>
      </c>
      <c r="AJ174" s="15">
        <v>21000000104</v>
      </c>
      <c r="AK174" s="13"/>
      <c r="AL174" s="11" t="str">
        <f>SUBSTITUTE(D174,CHAR(10)&amp;"• Packed in a facility and/or equipment that produces products containing peanuts, tree nuts, soybean, milk, dairy, eggs, fish, shellfish, wheat, sesame. •","")</f>
        <v>Earl Grey Black Tea Ingredients:
black tea</v>
      </c>
    </row>
    <row r="175" spans="1:38" ht="75" x14ac:dyDescent="0.3">
      <c r="A175" s="10" t="s">
        <v>729</v>
      </c>
      <c r="B175" s="10" t="s">
        <v>730</v>
      </c>
      <c r="C175" s="10" t="s">
        <v>731</v>
      </c>
      <c r="D175" s="11" t="s">
        <v>732</v>
      </c>
      <c r="E175" s="8">
        <f>IF(F175 = "NULL", "NULL", F175/28.35)</f>
        <v>1.1000000000000001</v>
      </c>
      <c r="F175" s="8">
        <v>31.185000000000006</v>
      </c>
      <c r="G175" s="8">
        <f>IF(H175 = "NULL", "NULL", H175/28.35)</f>
        <v>2.2000000000000002</v>
      </c>
      <c r="H175" s="8">
        <v>62.370000000000012</v>
      </c>
      <c r="I175" s="8">
        <f>IF(G175 = "NULL", "NULL", G175*1.25)</f>
        <v>2.75</v>
      </c>
      <c r="J175" s="8">
        <f>IF(G175 = "NULL", "NULL", H175*1.25)</f>
        <v>77.96250000000002</v>
      </c>
      <c r="K175" s="8">
        <f>IF(G175 = "NULL", "NULL", G175*2)</f>
        <v>4.4000000000000004</v>
      </c>
      <c r="L175" s="8">
        <f>IF(G175 = "NULL", "NULL", H175*2)</f>
        <v>124.74000000000002</v>
      </c>
      <c r="M175" s="11" t="str">
        <f>CONCATENATE(D175, CHAR(10), " - NET WT. ", TEXT(E175, "0.00"), " oz (", F175, " grams)")</f>
        <v>Earth &amp; Garden Bread Dip Ingredients:
rosemary, grains of paradise, sea salt, garlic
• Packed in a facility and/or equipment that produces products containing peanuts, tree nuts, soybean, milk, dairy, eggs, fish, shellfish, wheat, sesame. •
 - NET WT. 1.10 oz (31.185 grams)</v>
      </c>
      <c r="N175" s="12">
        <v>10000000105</v>
      </c>
      <c r="O175" s="12">
        <v>30000000105</v>
      </c>
      <c r="P175" s="12">
        <v>50000000105</v>
      </c>
      <c r="Q175" s="12">
        <v>70000000105</v>
      </c>
      <c r="R175" s="12">
        <v>90000000105</v>
      </c>
      <c r="S175" s="12">
        <v>11000000105</v>
      </c>
      <c r="T175" s="12">
        <v>13000000105</v>
      </c>
      <c r="U175" s="10"/>
      <c r="V175" s="11"/>
      <c r="W175" s="8">
        <f>IF(G175 = "NULL", "NULL", G175/4)</f>
        <v>0.55000000000000004</v>
      </c>
      <c r="X175" s="8">
        <f>IF(W175 = "NULL", "NULL", W175*28.35)</f>
        <v>15.592500000000003</v>
      </c>
      <c r="Y175" s="8">
        <f>IF(G175 = "NULL", "NULL", G175*4)</f>
        <v>8.8000000000000007</v>
      </c>
      <c r="Z175" s="8">
        <f>IF(G175 = "NULL", "NULL", H175*4)</f>
        <v>249.48000000000005</v>
      </c>
      <c r="AA175" s="15">
        <v>15000000105</v>
      </c>
      <c r="AB175" s="8">
        <f>IF(OR(E175 = "NULL", G175 = "NULL"), "NULL", (E175+G175)/2)</f>
        <v>1.6500000000000001</v>
      </c>
      <c r="AC175" s="8">
        <f>IF(OR(F175 = "NULL", H175 = "NULL"), "NULL", (F175+H175)/2)</f>
        <v>46.777500000000011</v>
      </c>
      <c r="AD175" s="15">
        <v>17000000105</v>
      </c>
      <c r="AE175" s="8">
        <f>IF(H175 = "NULL", "NULL", AF175/28.35)</f>
        <v>5.5000000000000009</v>
      </c>
      <c r="AF175" s="8">
        <f>IF(H175 = "NULL", "NULL", J175*2)</f>
        <v>155.92500000000004</v>
      </c>
      <c r="AG175" s="15">
        <v>19000000105</v>
      </c>
      <c r="AH175" s="8">
        <f>IF(AB175 = "NULL", "NULL", AB175*2)</f>
        <v>3.3000000000000003</v>
      </c>
      <c r="AI175" s="8">
        <f>IF(AC175 = "NULL", "NULL", AC175*2)</f>
        <v>93.555000000000021</v>
      </c>
      <c r="AJ175" s="15">
        <v>21000000105</v>
      </c>
      <c r="AK175" s="13"/>
      <c r="AL175" s="11" t="str">
        <f>SUBSTITUTE(D175,CHAR(10)&amp;"• Packed in a facility and/or equipment that produces products containing peanuts, tree nuts, soybean, milk, dairy, eggs, fish, shellfish, wheat, sesame. •","")</f>
        <v>Earth &amp; Garden Bread Dip Ingredients:
rosemary, grains of paradise, sea salt, garlic</v>
      </c>
    </row>
    <row r="176" spans="1:38" ht="90" x14ac:dyDescent="0.3">
      <c r="A176" s="10" t="s">
        <v>733</v>
      </c>
      <c r="B176" s="10" t="s">
        <v>734</v>
      </c>
      <c r="C176" s="10" t="s">
        <v>735</v>
      </c>
      <c r="D176" s="11" t="s">
        <v>736</v>
      </c>
      <c r="E176" s="8">
        <f>IF(F176 = "NULL", "NULL", F176/28.35)</f>
        <v>1.375</v>
      </c>
      <c r="F176" s="8">
        <v>38.981250000000003</v>
      </c>
      <c r="G176" s="8">
        <f>IF(H176 = "NULL", "NULL", H176/28.35)</f>
        <v>2.75</v>
      </c>
      <c r="H176" s="8">
        <v>77.962500000000006</v>
      </c>
      <c r="I176" s="8">
        <f>IF(G176 = "NULL", "NULL", G176*1.25)</f>
        <v>3.4375</v>
      </c>
      <c r="J176" s="8">
        <f>IF(G176 = "NULL", "NULL", H176*1.25)</f>
        <v>97.453125</v>
      </c>
      <c r="K176" s="8">
        <f>IF(G176 = "NULL", "NULL", G176*2)</f>
        <v>5.5</v>
      </c>
      <c r="L176" s="8">
        <f>IF(G176 = "NULL", "NULL", H176*2)</f>
        <v>155.92500000000001</v>
      </c>
      <c r="M176" s="11" t="str">
        <f>CONCATENATE(D176, CHAR(10), " - NET WT. ", TEXT(E176, "0.00"), " oz (", F176, " grams)")</f>
        <v>Eastern Shore Crab Boil Ingredients:
salt, celery, coriander, mustard, spices, chiles, black pepper, silicon dioxide (to prevent caking)
• Packed in a facility and/or equipment that produces products containing peanuts, tree nuts, soybean, milk, dairy, eggs, fish, shellfish, wheat, sesame. •
 - NET WT. 1.38 oz (38.98125 grams)</v>
      </c>
      <c r="N176" s="12">
        <v>10000000106</v>
      </c>
      <c r="O176" s="12">
        <v>30000000106</v>
      </c>
      <c r="P176" s="12">
        <v>50000000106</v>
      </c>
      <c r="Q176" s="12">
        <v>70000000106</v>
      </c>
      <c r="R176" s="12">
        <v>90000000106</v>
      </c>
      <c r="S176" s="12">
        <v>11000000106</v>
      </c>
      <c r="T176" s="12">
        <v>13000000106</v>
      </c>
      <c r="U176" s="10" t="s">
        <v>52</v>
      </c>
      <c r="V176" s="11" t="s">
        <v>268</v>
      </c>
      <c r="W176" s="8">
        <f>IF(G176 = "NULL", "NULL", G176/4)</f>
        <v>0.6875</v>
      </c>
      <c r="X176" s="8">
        <f>IF(W176 = "NULL", "NULL", W176*28.35)</f>
        <v>19.490625000000001</v>
      </c>
      <c r="Y176" s="8">
        <f>IF(G176 = "NULL", "NULL", G176*4)</f>
        <v>11</v>
      </c>
      <c r="Z176" s="8">
        <f>IF(G176 = "NULL", "NULL", H176*4)</f>
        <v>311.85000000000002</v>
      </c>
      <c r="AA176" s="15">
        <v>15000000106</v>
      </c>
      <c r="AB176" s="8">
        <f>IF(OR(E176 = "NULL", G176 = "NULL"), "NULL", (E176+G176)/2)</f>
        <v>2.0625</v>
      </c>
      <c r="AC176" s="8">
        <f>IF(OR(F176 = "NULL", H176 = "NULL"), "NULL", (F176+H176)/2)</f>
        <v>58.471875000000004</v>
      </c>
      <c r="AD176" s="15">
        <v>17000000106</v>
      </c>
      <c r="AE176" s="8">
        <f>IF(H176 = "NULL", "NULL", AF176/28.35)</f>
        <v>6.875</v>
      </c>
      <c r="AF176" s="8">
        <f>IF(H176 = "NULL", "NULL", J176*2)</f>
        <v>194.90625</v>
      </c>
      <c r="AG176" s="15">
        <v>19000000106</v>
      </c>
      <c r="AH176" s="8">
        <f>IF(AB176 = "NULL", "NULL", AB176*2)</f>
        <v>4.125</v>
      </c>
      <c r="AI176" s="8">
        <f>IF(AC176 = "NULL", "NULL", AC176*2)</f>
        <v>116.94375000000001</v>
      </c>
      <c r="AJ176" s="15">
        <v>21000000106</v>
      </c>
      <c r="AK176" s="13"/>
      <c r="AL176" s="11" t="str">
        <f>SUBSTITUTE(D176,CHAR(10)&amp;"• Packed in a facility and/or equipment that produces products containing peanuts, tree nuts, soybean, milk, dairy, eggs, fish, shellfish, wheat, sesame. •","")</f>
        <v>Eastern Shore Crab Boil Ingredients:
salt, celery, coriander, mustard, spices, chiles, black pepper, silicon dioxide (to prevent caking)</v>
      </c>
    </row>
    <row r="177" spans="1:38" ht="90" x14ac:dyDescent="0.3">
      <c r="A177" s="10" t="s">
        <v>737</v>
      </c>
      <c r="B177" s="10" t="s">
        <v>738</v>
      </c>
      <c r="C177" s="10" t="s">
        <v>739</v>
      </c>
      <c r="D177" s="11" t="s">
        <v>740</v>
      </c>
      <c r="E177" s="8">
        <f>IF(F177 = "NULL", "NULL", F177/28.35)</f>
        <v>2.0499999999999998</v>
      </c>
      <c r="F177" s="8">
        <v>58.1175</v>
      </c>
      <c r="G177" s="8">
        <f>IF(H177 = "NULL", "NULL", H177/28.35)</f>
        <v>4.0999999999999996</v>
      </c>
      <c r="H177" s="8">
        <v>116.235</v>
      </c>
      <c r="I177" s="8">
        <f>IF(G177 = "NULL", "NULL", G177*1.25)</f>
        <v>5.125</v>
      </c>
      <c r="J177" s="8">
        <f>IF(G177 = "NULL", "NULL", H177*1.25)</f>
        <v>145.29374999999999</v>
      </c>
      <c r="K177" s="8">
        <f>IF(G177 = "NULL", "NULL", G177*2)</f>
        <v>8.1999999999999993</v>
      </c>
      <c r="L177" s="8">
        <f>IF(G177 = "NULL", "NULL", H177*2)</f>
        <v>232.47</v>
      </c>
      <c r="M177" s="11" t="str">
        <f>CONCATENATE(D177, CHAR(10), " - NET WT. ", TEXT(E177, "0.00"), " oz (", F177, " grams)")</f>
        <v>Eastern Shore Seafood Seasoning Ingredients:
celery salt (salt, ground celery), spices (including chili pepper), paprika, silicon dioxide (a free flow agent)
• Packed in a facility and/or equipment that produces products containing peanuts, tree nuts, soybean, milk, dairy, eggs, fish, shellfish, wheat, sesame. •
 - NET WT. 2.05 oz (58.1175 grams)</v>
      </c>
      <c r="N177" s="12">
        <v>10000000107</v>
      </c>
      <c r="O177" s="12">
        <v>30000000107</v>
      </c>
      <c r="P177" s="12">
        <v>50000000107</v>
      </c>
      <c r="Q177" s="12">
        <v>70000000107</v>
      </c>
      <c r="R177" s="12">
        <v>90000000107</v>
      </c>
      <c r="S177" s="12">
        <v>11000000107</v>
      </c>
      <c r="T177" s="12">
        <v>13000000107</v>
      </c>
      <c r="U177" s="10" t="s">
        <v>52</v>
      </c>
      <c r="V177" s="11" t="s">
        <v>268</v>
      </c>
      <c r="W177" s="8">
        <f>IF(G177 = "NULL", "NULL", G177/4)</f>
        <v>1.0249999999999999</v>
      </c>
      <c r="X177" s="8">
        <f>IF(W177 = "NULL", "NULL", W177*28.35)</f>
        <v>29.05875</v>
      </c>
      <c r="Y177" s="8">
        <f>IF(G177 = "NULL", "NULL", G177*4)</f>
        <v>16.399999999999999</v>
      </c>
      <c r="Z177" s="8">
        <f>IF(G177 = "NULL", "NULL", H177*4)</f>
        <v>464.94</v>
      </c>
      <c r="AA177" s="15">
        <v>15000000107</v>
      </c>
      <c r="AB177" s="8">
        <f>IF(OR(E177 = "NULL", G177 = "NULL"), "NULL", (E177+G177)/2)</f>
        <v>3.0749999999999997</v>
      </c>
      <c r="AC177" s="8">
        <f>IF(OR(F177 = "NULL", H177 = "NULL"), "NULL", (F177+H177)/2)</f>
        <v>87.176249999999996</v>
      </c>
      <c r="AD177" s="15">
        <v>17000000107</v>
      </c>
      <c r="AE177" s="8">
        <f>IF(H177 = "NULL", "NULL", AF177/28.35)</f>
        <v>10.249999999999998</v>
      </c>
      <c r="AF177" s="8">
        <f>IF(H177 = "NULL", "NULL", J177*2)</f>
        <v>290.58749999999998</v>
      </c>
      <c r="AG177" s="15">
        <v>19000000107</v>
      </c>
      <c r="AH177" s="8">
        <f>IF(AB177 = "NULL", "NULL", AB177*2)</f>
        <v>6.1499999999999995</v>
      </c>
      <c r="AI177" s="8">
        <f>IF(AC177 = "NULL", "NULL", AC177*2)</f>
        <v>174.35249999999999</v>
      </c>
      <c r="AJ177" s="15">
        <v>21000000107</v>
      </c>
      <c r="AK177" s="13"/>
      <c r="AL177" s="11" t="str">
        <f>SUBSTITUTE(D177,CHAR(10)&amp;"• Packed in a facility and/or equipment that produces products containing peanuts, tree nuts, soybean, milk, dairy, eggs, fish, shellfish, wheat, sesame. •","")</f>
        <v>Eastern Shore Seafood Seasoning Ingredients:
celery salt (salt, ground celery), spices (including chili pepper), paprika, silicon dioxide (a free flow agent)</v>
      </c>
    </row>
    <row r="178" spans="1:38" ht="75" x14ac:dyDescent="0.3">
      <c r="A178" s="10" t="s">
        <v>741</v>
      </c>
      <c r="B178" s="10" t="s">
        <v>742</v>
      </c>
      <c r="C178" s="10" t="s">
        <v>743</v>
      </c>
      <c r="D178" s="11" t="s">
        <v>744</v>
      </c>
      <c r="E178" s="8">
        <f>IF(F178 = "NULL", "NULL", F178/28.35)</f>
        <v>0.8</v>
      </c>
      <c r="F178" s="8">
        <v>22.680000000000003</v>
      </c>
      <c r="G178" s="8">
        <f>IF(H178 = "NULL", "NULL", H178/28.35)</f>
        <v>1.6</v>
      </c>
      <c r="H178" s="8">
        <v>45.360000000000007</v>
      </c>
      <c r="I178" s="8">
        <f>IF(G178 = "NULL", "NULL", G178*1.25)</f>
        <v>2</v>
      </c>
      <c r="J178" s="8">
        <f>IF(G178 = "NULL", "NULL", H178*1.25)</f>
        <v>56.70000000000001</v>
      </c>
      <c r="K178" s="8">
        <f>IF(G178 = "NULL", "NULL", G178*2)</f>
        <v>3.2</v>
      </c>
      <c r="L178" s="8">
        <f>IF(G178 = "NULL", "NULL", H178*2)</f>
        <v>90.720000000000013</v>
      </c>
      <c r="M178" s="11" t="str">
        <f>CONCATENATE(D178, CHAR(10), " - NET WT. ", TEXT(E178, "0.00"), " oz (", F178, " grams)")</f>
        <v>English Breakfast Tea Ingredients:
ceylon bop tea, kalgar bop tea
• Packed in a facility and/or equipment that produces products containing peanuts, tree nuts, soybean, milk, dairy, eggs, fish, shellfish, wheat, sesame. •
 - NET WT. 0.80 oz (22.68 grams)</v>
      </c>
      <c r="N178" s="12">
        <v>10000000108</v>
      </c>
      <c r="O178" s="12">
        <v>30000000108</v>
      </c>
      <c r="P178" s="12">
        <v>50000000108</v>
      </c>
      <c r="Q178" s="12">
        <v>70000000108</v>
      </c>
      <c r="R178" s="12">
        <v>90000000108</v>
      </c>
      <c r="S178" s="12">
        <v>11000000108</v>
      </c>
      <c r="T178" s="12">
        <v>13000000108</v>
      </c>
      <c r="U178" s="10" t="s">
        <v>52</v>
      </c>
      <c r="V178" s="11" t="s">
        <v>130</v>
      </c>
      <c r="W178" s="8">
        <f>IF(G178 = "NULL", "NULL", G178/4)</f>
        <v>0.4</v>
      </c>
      <c r="X178" s="8">
        <f>IF(W178 = "NULL", "NULL", W178*28.35)</f>
        <v>11.340000000000002</v>
      </c>
      <c r="Y178" s="8">
        <f>IF(G178 = "NULL", "NULL", G178*4)</f>
        <v>6.4</v>
      </c>
      <c r="Z178" s="8">
        <f>IF(G178 = "NULL", "NULL", H178*4)</f>
        <v>181.44000000000003</v>
      </c>
      <c r="AA178" s="15">
        <v>15000000108</v>
      </c>
      <c r="AB178" s="8">
        <f>IF(OR(E178 = "NULL", G178 = "NULL"), "NULL", (E178+G178)/2)</f>
        <v>1.2000000000000002</v>
      </c>
      <c r="AC178" s="8">
        <f>IF(OR(F178 = "NULL", H178 = "NULL"), "NULL", (F178+H178)/2)</f>
        <v>34.020000000000003</v>
      </c>
      <c r="AD178" s="15">
        <v>17000000108</v>
      </c>
      <c r="AE178" s="8">
        <f>IF(H178 = "NULL", "NULL", AF178/28.35)</f>
        <v>4.0000000000000009</v>
      </c>
      <c r="AF178" s="8">
        <f>IF(H178 = "NULL", "NULL", J178*2)</f>
        <v>113.40000000000002</v>
      </c>
      <c r="AG178" s="15">
        <v>19000000108</v>
      </c>
      <c r="AH178" s="8">
        <f>IF(AB178 = "NULL", "NULL", AB178*2)</f>
        <v>2.4000000000000004</v>
      </c>
      <c r="AI178" s="8">
        <f>IF(AC178 = "NULL", "NULL", AC178*2)</f>
        <v>68.040000000000006</v>
      </c>
      <c r="AJ178" s="15">
        <v>21000000108</v>
      </c>
      <c r="AK178" s="13"/>
      <c r="AL178" s="11" t="str">
        <f>SUBSTITUTE(D178,CHAR(10)&amp;"• Packed in a facility and/or equipment that produces products containing peanuts, tree nuts, soybean, milk, dairy, eggs, fish, shellfish, wheat, sesame. •","")</f>
        <v>English Breakfast Tea Ingredients:
ceylon bop tea, kalgar bop tea</v>
      </c>
    </row>
    <row r="179" spans="1:38" ht="120" x14ac:dyDescent="0.3">
      <c r="A179" s="10" t="s">
        <v>745</v>
      </c>
      <c r="B179" s="10" t="s">
        <v>746</v>
      </c>
      <c r="C179" s="10" t="s">
        <v>746</v>
      </c>
      <c r="D179" s="11" t="s">
        <v>747</v>
      </c>
      <c r="E179" s="8">
        <f>IF(F179 = "NULL", "NULL", F179/28.35)</f>
        <v>1.75</v>
      </c>
      <c r="F179" s="8">
        <v>49.612500000000004</v>
      </c>
      <c r="G179" s="8">
        <f>IF(H179 = "NULL", "NULL", H179/28.35)</f>
        <v>3.5</v>
      </c>
      <c r="H179" s="8">
        <v>99.225000000000009</v>
      </c>
      <c r="I179" s="8">
        <f>IF(G179 = "NULL", "NULL", G179*1.25)</f>
        <v>4.375</v>
      </c>
      <c r="J179" s="8">
        <f>IF(G179 = "NULL", "NULL", H179*1.25)</f>
        <v>124.03125000000001</v>
      </c>
      <c r="K179" s="8">
        <f>IF(G179 = "NULL", "NULL", G179*2)</f>
        <v>7</v>
      </c>
      <c r="L179" s="8">
        <f>IF(G179 = "NULL", "NULL", H179*2)</f>
        <v>198.45000000000002</v>
      </c>
      <c r="M179" s="11" t="str">
        <f>CONCATENATE(D179, CHAR(10), " - NET WT. ", TEXT(E179, "0.00"), " oz (", F179, " grams)")</f>
        <v>Espresso Bean Infuser Ingredients:
sugar, dark roast coffee beans, natural flavor, spices
• DIRECTIONS: Take off lid and add your favorite alcohol - return lid and place in fridge overnight. Strain spices and enjoy your infused alcohol. Drink right out of the mug jar. • 
• Packed in a facility and/or equipment that produces products containing peanuts, tree nuts, soybean, milk, dairy, eggs, fish, shellfish, wheat, sesame. •
 - NET WT. 1.75 oz (49.6125 grams)</v>
      </c>
      <c r="N179" s="12">
        <v>10000000249</v>
      </c>
      <c r="O179" s="12">
        <v>30000000249</v>
      </c>
      <c r="P179" s="12">
        <v>50000000249</v>
      </c>
      <c r="Q179" s="12">
        <v>70000000249</v>
      </c>
      <c r="R179" s="12">
        <v>90000000249</v>
      </c>
      <c r="S179" s="12">
        <v>11000000249</v>
      </c>
      <c r="T179" s="12">
        <v>13000000249</v>
      </c>
      <c r="U179" s="10" t="s">
        <v>52</v>
      </c>
      <c r="V179" s="11" t="s">
        <v>276</v>
      </c>
      <c r="W179" s="8">
        <f>IF(G179 = "NULL", "NULL", G179/4)</f>
        <v>0.875</v>
      </c>
      <c r="X179" s="8">
        <f>IF(W179 = "NULL", "NULL", W179*28.35)</f>
        <v>24.806250000000002</v>
      </c>
      <c r="Y179" s="8">
        <f>IF(G179 = "NULL", "NULL", G179*4)</f>
        <v>14</v>
      </c>
      <c r="Z179" s="8">
        <f>IF(G179 = "NULL", "NULL", H179*4)</f>
        <v>396.90000000000003</v>
      </c>
      <c r="AA179" s="15">
        <v>15000000249</v>
      </c>
      <c r="AB179" s="8">
        <f>IF(OR(E179 = "NULL", G179 = "NULL"), "NULL", (E179+G179)/2)</f>
        <v>2.625</v>
      </c>
      <c r="AC179" s="8">
        <f>IF(OR(F179 = "NULL", H179 = "NULL"), "NULL", (F179+H179)/2)</f>
        <v>74.418750000000003</v>
      </c>
      <c r="AD179" s="15">
        <v>17000000249</v>
      </c>
      <c r="AE179" s="8">
        <f>IF(H179 = "NULL", "NULL", AF179/28.35)</f>
        <v>8.75</v>
      </c>
      <c r="AF179" s="8">
        <f>IF(H179 = "NULL", "NULL", J179*2)</f>
        <v>248.06250000000003</v>
      </c>
      <c r="AG179" s="15">
        <v>19000000249</v>
      </c>
      <c r="AH179" s="8">
        <f>IF(AB179 = "NULL", "NULL", AB179*2)</f>
        <v>5.25</v>
      </c>
      <c r="AI179" s="8">
        <f>IF(AC179 = "NULL", "NULL", AC179*2)</f>
        <v>148.83750000000001</v>
      </c>
      <c r="AJ179" s="15">
        <v>21000000249</v>
      </c>
      <c r="AK179" s="13"/>
      <c r="AL179" s="11" t="str">
        <f>SUBSTITUTE(D179,CHAR(10)&amp;"• Packed in a facility and/or equipment that produces products containing peanuts, tree nuts, soybean, milk, dairy, eggs, fish, shellfish, wheat, sesame. •","")</f>
        <v xml:space="preserve">Espresso Bean Infuser Ingredients:
sugar, dark roast coffee beans, natural flavor, spices
• DIRECTIONS: Take off lid and add your favorite alcohol - return lid and place in fridge overnight. Strain spices and enjoy your infused alcohol. Drink right out of the mug jar. • </v>
      </c>
    </row>
    <row r="180" spans="1:38" ht="90" x14ac:dyDescent="0.3">
      <c r="A180" s="10" t="s">
        <v>748</v>
      </c>
      <c r="B180" s="10" t="s">
        <v>749</v>
      </c>
      <c r="C180" s="10" t="s">
        <v>749</v>
      </c>
      <c r="D180" s="11" t="s">
        <v>750</v>
      </c>
      <c r="E180" s="8">
        <f>IF(F180 = "NULL", "NULL", F180/28.35)</f>
        <v>2.4</v>
      </c>
      <c r="F180" s="8">
        <v>68.040000000000006</v>
      </c>
      <c r="G180" s="8">
        <f>IF(H180 = "NULL", "NULL", H180/28.35)</f>
        <v>4.8</v>
      </c>
      <c r="H180" s="8">
        <v>136.08000000000001</v>
      </c>
      <c r="I180" s="8">
        <f>IF(G180 = "NULL", "NULL", G180*1.25)</f>
        <v>6</v>
      </c>
      <c r="J180" s="8">
        <f>IF(G180 = "NULL", "NULL", H180*1.25)</f>
        <v>170.10000000000002</v>
      </c>
      <c r="K180" s="8">
        <f>IF(G180 = "NULL", "NULL", G180*2)</f>
        <v>9.6</v>
      </c>
      <c r="L180" s="8">
        <f>IF(G180 = "NULL", "NULL", H180*2)</f>
        <v>272.16000000000003</v>
      </c>
      <c r="M180" s="11" t="str">
        <f>CONCATENATE(D180, CHAR(10), " - NET WT. ", TEXT(E180, "0.00"), " oz (", F180, " grams)")</f>
        <v>Espresso Coffee Rub Ingredients:
harbinger coffee, kosher salt, garlic, pink peppercorns, brown sugar, cayenne, clove, cinnamon, mace
• Packed in a facility and/or equipment that produces products containing peanuts, tree nuts, soybean, milk, dairy, eggs, fish, shellfish, wheat, sesame. •
 - NET WT. 2.40 oz (68.04 grams)</v>
      </c>
      <c r="N180" s="12">
        <v>10000000410</v>
      </c>
      <c r="O180" s="12">
        <v>30000000410</v>
      </c>
      <c r="P180" s="12">
        <v>50000000410</v>
      </c>
      <c r="Q180" s="12">
        <v>70000000410</v>
      </c>
      <c r="R180" s="12">
        <v>90000000410</v>
      </c>
      <c r="S180" s="12">
        <v>11000000410</v>
      </c>
      <c r="T180" s="12">
        <v>13000000410</v>
      </c>
      <c r="U180" s="10"/>
      <c r="V180" s="11"/>
      <c r="W180" s="8">
        <f>IF(G180 = "NULL", "NULL", G180/4)</f>
        <v>1.2</v>
      </c>
      <c r="X180" s="8">
        <f>IF(W180 = "NULL", "NULL", W180*28.35)</f>
        <v>34.020000000000003</v>
      </c>
      <c r="Y180" s="8">
        <f>IF(G180 = "NULL", "NULL", G180*4)</f>
        <v>19.2</v>
      </c>
      <c r="Z180" s="8">
        <f>IF(G180 = "NULL", "NULL", H180*4)</f>
        <v>544.32000000000005</v>
      </c>
      <c r="AA180" s="15">
        <v>15000000410</v>
      </c>
      <c r="AB180" s="8">
        <f>IF(OR(E180 = "NULL", G180 = "NULL"), "NULL", (E180+G180)/2)</f>
        <v>3.5999999999999996</v>
      </c>
      <c r="AC180" s="8">
        <f>IF(OR(F180 = "NULL", H180 = "NULL"), "NULL", (F180+H180)/2)</f>
        <v>102.06</v>
      </c>
      <c r="AD180" s="15">
        <v>17000000410</v>
      </c>
      <c r="AE180" s="8">
        <f>IF(H180 = "NULL", "NULL", AF180/28.35)</f>
        <v>12.000000000000002</v>
      </c>
      <c r="AF180" s="8">
        <f>IF(H180 = "NULL", "NULL", J180*2)</f>
        <v>340.20000000000005</v>
      </c>
      <c r="AG180" s="15">
        <v>19000000410</v>
      </c>
      <c r="AH180" s="8">
        <f>IF(AB180 = "NULL", "NULL", AB180*2)</f>
        <v>7.1999999999999993</v>
      </c>
      <c r="AI180" s="8">
        <f>IF(AC180 = "NULL", "NULL", AC180*2)</f>
        <v>204.12</v>
      </c>
      <c r="AJ180" s="15">
        <v>21000000410</v>
      </c>
      <c r="AK180" s="13"/>
      <c r="AL180" s="11" t="str">
        <f>SUBSTITUTE(D180,CHAR(10)&amp;"• Packed in a facility and/or equipment that produces products containing peanuts, tree nuts, soybean, milk, dairy, eggs, fish, shellfish, wheat, sesame. •","")</f>
        <v>Espresso Coffee Rub Ingredients:
harbinger coffee, kosher salt, garlic, pink peppercorns, brown sugar, cayenne, clove, cinnamon, mace</v>
      </c>
    </row>
    <row r="181" spans="1:38" ht="75" x14ac:dyDescent="0.3">
      <c r="A181" s="10" t="s">
        <v>751</v>
      </c>
      <c r="B181" s="10" t="s">
        <v>752</v>
      </c>
      <c r="C181" s="10" t="s">
        <v>753</v>
      </c>
      <c r="D181" s="11" t="s">
        <v>754</v>
      </c>
      <c r="E181" s="8">
        <f>IF(F181 = "NULL", "NULL", F181/28.35)</f>
        <v>1.3051146384479717</v>
      </c>
      <c r="F181" s="8">
        <v>37</v>
      </c>
      <c r="G181" s="8">
        <f>IF(H181 = "NULL", "NULL", H181/28.35)</f>
        <v>2.998236331569665</v>
      </c>
      <c r="H181" s="8">
        <v>85</v>
      </c>
      <c r="I181" s="8">
        <f>IF(G181 = "NULL", "NULL", G181*1.25)</f>
        <v>3.7477954144620811</v>
      </c>
      <c r="J181" s="8">
        <f>IF(G181 = "NULL", "NULL", H181*1.25)</f>
        <v>106.25</v>
      </c>
      <c r="K181" s="8">
        <f>IF(G181 = "NULL", "NULL", G181*2)</f>
        <v>5.9964726631393299</v>
      </c>
      <c r="L181" s="8">
        <f>IF(G181 = "NULL", "NULL", H181*2)</f>
        <v>170</v>
      </c>
      <c r="M181" s="11" t="str">
        <f>CONCATENATE(D181, CHAR(10), " - NET WT. ", TEXT(E181, "0.00"), " oz (", F181, " grams)")</f>
        <v>Espresso Sea Salt Ingredients:
sea salt, roasted Italian espresso beans
• Packed in a facility and/or equipment that produces products containing peanuts, tree nuts, soybean, milk, dairy, eggs, fish, shellfish, wheat, sesame. •
 - NET WT. 1.31 oz (37 grams)</v>
      </c>
      <c r="N181" s="12">
        <v>10000000110</v>
      </c>
      <c r="O181" s="12">
        <v>30000000110</v>
      </c>
      <c r="P181" s="12">
        <v>50000000110</v>
      </c>
      <c r="Q181" s="12">
        <v>70000000110</v>
      </c>
      <c r="R181" s="12">
        <v>90000000110</v>
      </c>
      <c r="S181" s="12">
        <v>11000000110</v>
      </c>
      <c r="T181" s="12">
        <v>13000000110</v>
      </c>
      <c r="U181" s="10" t="s">
        <v>52</v>
      </c>
      <c r="V181" s="11" t="s">
        <v>755</v>
      </c>
      <c r="W181" s="8">
        <f>IF(G181 = "NULL", "NULL", G181/4)</f>
        <v>0.74955908289241624</v>
      </c>
      <c r="X181" s="8">
        <f>IF(W181 = "NULL", "NULL", W181*28.35)</f>
        <v>21.25</v>
      </c>
      <c r="Y181" s="8">
        <f>IF(G181 = "NULL", "NULL", G181*4)</f>
        <v>11.99294532627866</v>
      </c>
      <c r="Z181" s="8">
        <f>IF(G181 = "NULL", "NULL", H181*4)</f>
        <v>340</v>
      </c>
      <c r="AA181" s="15">
        <v>15000000110</v>
      </c>
      <c r="AB181" s="8">
        <f>IF(OR(E181 = "NULL", G181 = "NULL"), "NULL", (E181+G181)/2)</f>
        <v>2.1516754850088184</v>
      </c>
      <c r="AC181" s="8">
        <f>IF(OR(F181 = "NULL", H181 = "NULL"), "NULL", (F181+H181)/2)</f>
        <v>61</v>
      </c>
      <c r="AD181" s="15">
        <v>17000000110</v>
      </c>
      <c r="AE181" s="8">
        <f>IF(H181 = "NULL", "NULL", AF181/28.35)</f>
        <v>7.4955908289241622</v>
      </c>
      <c r="AF181" s="8">
        <f>IF(H181 = "NULL", "NULL", J181*2)</f>
        <v>212.5</v>
      </c>
      <c r="AG181" s="15">
        <v>19000000110</v>
      </c>
      <c r="AH181" s="8">
        <f>IF(AB181 = "NULL", "NULL", AB181*2)</f>
        <v>4.3033509700176369</v>
      </c>
      <c r="AI181" s="8">
        <f>IF(AC181 = "NULL", "NULL", AC181*2)</f>
        <v>122</v>
      </c>
      <c r="AJ181" s="15">
        <v>21000000110</v>
      </c>
      <c r="AK181" s="13"/>
      <c r="AL181" s="11" t="str">
        <f>SUBSTITUTE(D181,CHAR(10)&amp;"• Packed in a facility and/or equipment that produces products containing peanuts, tree nuts, soybean, milk, dairy, eggs, fish, shellfish, wheat, sesame. •","")</f>
        <v>Espresso Sea Salt Ingredients:
sea salt, roasted Italian espresso beans</v>
      </c>
    </row>
    <row r="182" spans="1:38" ht="75" x14ac:dyDescent="0.3">
      <c r="A182" s="38" t="s">
        <v>756</v>
      </c>
      <c r="B182" s="10" t="s">
        <v>757</v>
      </c>
      <c r="C182" s="10" t="s">
        <v>757</v>
      </c>
      <c r="D182" s="11" t="s">
        <v>758</v>
      </c>
      <c r="E182" s="8">
        <f>IF(F182 = "NULL", "NULL", F182/28.35)</f>
        <v>1.8342151675485008</v>
      </c>
      <c r="F182" s="8">
        <v>52</v>
      </c>
      <c r="G182" s="8">
        <f>IF(H182 = "NULL", "NULL", H182/28.35)</f>
        <v>3.6684303350970016</v>
      </c>
      <c r="H182" s="8">
        <v>104</v>
      </c>
      <c r="I182" s="8">
        <f>IF(G182 = "NULL", "NULL", G182*1.25)</f>
        <v>4.5855379188712515</v>
      </c>
      <c r="J182" s="8">
        <f>IF(G182 = "NULL", "NULL", H182*1.25)</f>
        <v>130</v>
      </c>
      <c r="K182" s="8">
        <f>IF(G182 = "NULL", "NULL", G182*2)</f>
        <v>7.3368606701940031</v>
      </c>
      <c r="L182" s="8">
        <f>IF(G182 = "NULL", "NULL", H182*2)</f>
        <v>208</v>
      </c>
      <c r="M182" s="11" t="str">
        <f>CONCATENATE(D182, CHAR(10), " - NET WT. ", TEXT(E182, "0.00"), " oz (", F182, " grams)")</f>
        <v>Espresso Sugar Ingredients:
cane sugar, ground espresso powder
• Packed in a facility and/or equipment that produces products containing peanuts, tree nuts, soybean, milk, dairy, eggs, fish, shellfish, wheat, sesame. •
 - NET WT. 1.83 oz (52 grams)</v>
      </c>
      <c r="N182" s="12">
        <v>10000000109</v>
      </c>
      <c r="O182" s="12">
        <v>30000000109</v>
      </c>
      <c r="P182" s="12">
        <v>50000000109</v>
      </c>
      <c r="Q182" s="12">
        <v>70000000109</v>
      </c>
      <c r="R182" s="12">
        <v>90000000109</v>
      </c>
      <c r="S182" s="12">
        <v>11000000109</v>
      </c>
      <c r="T182" s="12">
        <v>13000000109</v>
      </c>
      <c r="U182" s="10" t="s">
        <v>52</v>
      </c>
      <c r="V182" s="11" t="s">
        <v>755</v>
      </c>
      <c r="W182" s="8">
        <f>IF(G182 = "NULL", "NULL", G182/4)</f>
        <v>0.91710758377425039</v>
      </c>
      <c r="X182" s="8">
        <f>IF(W182 = "NULL", "NULL", W182*28.35)</f>
        <v>26</v>
      </c>
      <c r="Y182" s="8">
        <f>IF(G182 = "NULL", "NULL", G182*4)</f>
        <v>14.673721340388006</v>
      </c>
      <c r="Z182" s="8">
        <f>IF(G182 = "NULL", "NULL", H182*4)</f>
        <v>416</v>
      </c>
      <c r="AA182" s="15">
        <v>15000000109</v>
      </c>
      <c r="AB182" s="8">
        <f>IF(OR(E182 = "NULL", G182 = "NULL"), "NULL", (E182+G182)/2)</f>
        <v>2.7513227513227512</v>
      </c>
      <c r="AC182" s="8">
        <f>IF(OR(F182 = "NULL", H182 = "NULL"), "NULL", (F182+H182)/2)</f>
        <v>78</v>
      </c>
      <c r="AD182" s="15">
        <v>17000000109</v>
      </c>
      <c r="AE182" s="8">
        <f>IF(H182 = "NULL", "NULL", AF182/28.35)</f>
        <v>9.1710758377425048</v>
      </c>
      <c r="AF182" s="8">
        <f>IF(H182 = "NULL", "NULL", J182*2)</f>
        <v>260</v>
      </c>
      <c r="AG182" s="15">
        <v>19000000109</v>
      </c>
      <c r="AH182" s="8">
        <f>IF(AB182 = "NULL", "NULL", AB182*2)</f>
        <v>5.5026455026455023</v>
      </c>
      <c r="AI182" s="8">
        <f>IF(AC182 = "NULL", "NULL", AC182*2)</f>
        <v>156</v>
      </c>
      <c r="AJ182" s="15">
        <v>21000000109</v>
      </c>
      <c r="AK182" s="13"/>
      <c r="AL182" s="11" t="str">
        <f>SUBSTITUTE(D182,CHAR(10)&amp;"• Packed in a facility and/or equipment that produces products containing peanuts, tree nuts, soybean, milk, dairy, eggs, fish, shellfish, wheat, sesame. •","")</f>
        <v>Espresso Sugar Ingredients:
cane sugar, ground espresso powder</v>
      </c>
    </row>
    <row r="183" spans="1:38" ht="90" x14ac:dyDescent="0.3">
      <c r="A183" s="10" t="s">
        <v>759</v>
      </c>
      <c r="B183" s="10" t="s">
        <v>760</v>
      </c>
      <c r="C183" s="10" t="s">
        <v>760</v>
      </c>
      <c r="D183" s="11" t="s">
        <v>761</v>
      </c>
      <c r="E183" s="8">
        <f>IF(F183 = "NULL", "NULL", F183/28.35)</f>
        <v>1.95</v>
      </c>
      <c r="F183" s="8">
        <v>55.282499999999999</v>
      </c>
      <c r="G183" s="8">
        <f>IF(H183 = "NULL", "NULL", H183/28.35)</f>
        <v>3.9</v>
      </c>
      <c r="H183" s="8">
        <v>110.565</v>
      </c>
      <c r="I183" s="8">
        <f>IF(G183 = "NULL", "NULL", G183*1.25)</f>
        <v>4.875</v>
      </c>
      <c r="J183" s="8">
        <f>IF(G183 = "NULL", "NULL", H183*1.25)</f>
        <v>138.20625000000001</v>
      </c>
      <c r="K183" s="8">
        <f>IF(G183 = "NULL", "NULL", G183*2)</f>
        <v>7.8</v>
      </c>
      <c r="L183" s="8">
        <f>IF(G183 = "NULL", "NULL", H183*2)</f>
        <v>221.13</v>
      </c>
      <c r="M183" s="11" t="str">
        <f>CONCATENATE(D183, CHAR(10), " - NET WT. ", TEXT(E183, "0.00"), " oz (", F183, " grams)")</f>
        <v>Every Veggie Seasoning Ingredients:
spices, salt, dehydrated garlic, dehydrated onion, corn oil, herbs 
• Packed in a facility and/or equipment that produces products containing peanuts, tree nuts, soybean, milk, dairy, eggs, fish, shellfish, wheat, sesame. •
 - NET WT. 1.95 oz (55.2825 grams)</v>
      </c>
      <c r="N183" s="12">
        <v>10000000389</v>
      </c>
      <c r="O183" s="12">
        <v>30000000389</v>
      </c>
      <c r="P183" s="12">
        <v>50000000389</v>
      </c>
      <c r="Q183" s="12">
        <v>70000000389</v>
      </c>
      <c r="R183" s="12">
        <v>90000000389</v>
      </c>
      <c r="S183" s="12">
        <v>11000000389</v>
      </c>
      <c r="T183" s="12">
        <v>13000000389</v>
      </c>
      <c r="U183" s="10"/>
      <c r="V183" s="11"/>
      <c r="W183" s="8">
        <f>IF(G183 = "NULL", "NULL", G183/4)</f>
        <v>0.97499999999999998</v>
      </c>
      <c r="X183" s="8">
        <f>IF(W183 = "NULL", "NULL", W183*28.35)</f>
        <v>27.641249999999999</v>
      </c>
      <c r="Y183" s="8">
        <f>IF(G183 = "NULL", "NULL", G183*4)</f>
        <v>15.6</v>
      </c>
      <c r="Z183" s="8">
        <f>IF(G183 = "NULL", "NULL", H183*4)</f>
        <v>442.26</v>
      </c>
      <c r="AA183" s="15">
        <v>15000000389</v>
      </c>
      <c r="AB183" s="8">
        <f>IF(OR(E183 = "NULL", G183 = "NULL"), "NULL", (E183+G183)/2)</f>
        <v>2.9249999999999998</v>
      </c>
      <c r="AC183" s="8">
        <f>IF(OR(F183 = "NULL", H183 = "NULL"), "NULL", (F183+H183)/2)</f>
        <v>82.923749999999998</v>
      </c>
      <c r="AD183" s="15">
        <v>17000000389</v>
      </c>
      <c r="AE183" s="8">
        <f>IF(H183 = "NULL", "NULL", AF183/28.35)</f>
        <v>9.75</v>
      </c>
      <c r="AF183" s="8">
        <f>IF(H183 = "NULL", "NULL", J183*2)</f>
        <v>276.41250000000002</v>
      </c>
      <c r="AG183" s="15">
        <v>19000000389</v>
      </c>
      <c r="AH183" s="8">
        <f>IF(AB183 = "NULL", "NULL", AB183*2)</f>
        <v>5.85</v>
      </c>
      <c r="AI183" s="8">
        <f>IF(AC183 = "NULL", "NULL", AC183*2)</f>
        <v>165.8475</v>
      </c>
      <c r="AJ183" s="15">
        <v>21000000389</v>
      </c>
      <c r="AK183" s="13"/>
      <c r="AL183" s="11" t="str">
        <f>SUBSTITUTE(D183,CHAR(10)&amp;"• Packed in a facility and/or equipment that produces products containing peanuts, tree nuts, soybean, milk, dairy, eggs, fish, shellfish, wheat, sesame. •","")</f>
        <v xml:space="preserve">Every Veggie Seasoning Ingredients:
spices, salt, dehydrated garlic, dehydrated onion, corn oil, herbs </v>
      </c>
    </row>
    <row r="184" spans="1:38" ht="90" x14ac:dyDescent="0.3">
      <c r="A184" s="10" t="s">
        <v>762</v>
      </c>
      <c r="B184" s="10" t="s">
        <v>763</v>
      </c>
      <c r="C184" s="10" t="s">
        <v>764</v>
      </c>
      <c r="D184" s="11" t="s">
        <v>765</v>
      </c>
      <c r="E184" s="8">
        <f>IF(F184 = "NULL", "NULL", F184/28.35)</f>
        <v>1.0229276895943562</v>
      </c>
      <c r="F184" s="8">
        <v>29</v>
      </c>
      <c r="G184" s="8">
        <f>IF(H184 = "NULL", "NULL", H184/28.35)</f>
        <v>2.1164021164021163</v>
      </c>
      <c r="H184" s="8">
        <v>60</v>
      </c>
      <c r="I184" s="8">
        <f>IF(G184 = "NULL", "NULL", G184*1.25)</f>
        <v>2.6455026455026456</v>
      </c>
      <c r="J184" s="8">
        <f>IF(G184 = "NULL", "NULL", H184*1.25)</f>
        <v>75</v>
      </c>
      <c r="K184" s="8">
        <f>IF(G184 = "NULL", "NULL", G184*2)</f>
        <v>4.2328042328042326</v>
      </c>
      <c r="L184" s="8">
        <f>IF(G184 = "NULL", "NULL", H184*2)</f>
        <v>120</v>
      </c>
      <c r="M184" s="11" t="str">
        <f>CONCATENATE(D184, CHAR(10), " - NET WT. ", TEXT(E184, "0.00"), " oz (", F184, " grams)")</f>
        <v>Everything Louisiana No Salt Seasoning Ingredients:
garlic, paprika, onion, black pepper, coriander, california chili pepper, basil, oregano, thyme, parsely
• Packed in a facility and/or equipment that produces products containing peanuts, tree nuts, soybean, milk, dairy, eggs, fish, shellfish, wheat, sesame. •
 - NET WT. 1.02 oz (29 grams)</v>
      </c>
      <c r="N184" s="12">
        <v>10000000616</v>
      </c>
      <c r="O184" s="12">
        <v>30000000616</v>
      </c>
      <c r="P184" s="12">
        <v>50000000616</v>
      </c>
      <c r="Q184" s="12">
        <v>70000000616</v>
      </c>
      <c r="R184" s="12">
        <v>90000000616</v>
      </c>
      <c r="S184" s="12">
        <v>11000000616</v>
      </c>
      <c r="T184" s="12">
        <v>13000000616</v>
      </c>
      <c r="U184" s="24"/>
      <c r="W184" s="8">
        <f>IF(G184 = "NULL", "NULL", G184/4)</f>
        <v>0.52910052910052907</v>
      </c>
      <c r="X184" s="8">
        <f>IF(W184 = "NULL", "NULL", W184*28.35)</f>
        <v>15</v>
      </c>
      <c r="Y184" s="8">
        <f>IF(G184 = "NULL", "NULL", G184*4)</f>
        <v>8.4656084656084651</v>
      </c>
      <c r="Z184" s="8">
        <f>IF(G184 = "NULL", "NULL", H184*4)</f>
        <v>240</v>
      </c>
      <c r="AA184" s="15">
        <v>15000000616</v>
      </c>
      <c r="AB184" s="8">
        <f>IF(OR(E184 = "NULL", G184 = "NULL"), "NULL", (E184+G184)/2)</f>
        <v>1.5696649029982361</v>
      </c>
      <c r="AC184" s="8">
        <f>IF(OR(F184 = "NULL", H184 = "NULL"), "NULL", (F184+H184)/2)</f>
        <v>44.5</v>
      </c>
      <c r="AD184" s="15">
        <v>17000000616</v>
      </c>
      <c r="AE184" s="15">
        <f>IF(H184 = "NULL", "NULL", AF184/28.35)</f>
        <v>5.2910052910052912</v>
      </c>
      <c r="AF184" s="15">
        <f>IF(H184 = "NULL", "NULL", J184*2)</f>
        <v>150</v>
      </c>
      <c r="AG184" s="15">
        <v>19000000616</v>
      </c>
      <c r="AH184" s="8">
        <f>IF(AB184 = "NULL", "NULL", AB184*2)</f>
        <v>3.1393298059964723</v>
      </c>
      <c r="AI184" s="8">
        <f>IF(AC184 = "NULL", "NULL", AC184*2)</f>
        <v>89</v>
      </c>
      <c r="AJ184" s="15">
        <v>21000000616</v>
      </c>
      <c r="AK184" s="13" t="s">
        <v>766</v>
      </c>
      <c r="AL184" s="11" t="str">
        <f>SUBSTITUTE(D184,CHAR(10)&amp;"• Packed in a facility and/or equipment that produces products containing peanuts, tree nuts, soybean, milk, dairy, eggs, fish, shellfish, wheat, sesame •","")</f>
        <v>Everything Louisiana No Salt Seasoning Ingredients:
garlic, paprika, onion, black pepper, coriander, california chili pepper, basil, oregano, thyme, parsely
• Packed in a facility and/or equipment that produces products containing peanuts, tree nuts, soybean, milk, dairy, eggs, fish, shellfish, wheat, sesame. •</v>
      </c>
    </row>
    <row r="185" spans="1:38" ht="105" x14ac:dyDescent="0.3">
      <c r="A185" s="10" t="s">
        <v>767</v>
      </c>
      <c r="B185" s="10" t="s">
        <v>768</v>
      </c>
      <c r="C185" s="10" t="s">
        <v>769</v>
      </c>
      <c r="D185" s="11" t="s">
        <v>770</v>
      </c>
      <c r="E185" s="8">
        <f>IF(F185 = "NULL", "NULL", F185/28.35)</f>
        <v>1.0229276895943562</v>
      </c>
      <c r="F185" s="8">
        <v>29</v>
      </c>
      <c r="G185" s="8">
        <f>IF(H185 = "NULL", "NULL", H185/28.35)</f>
        <v>2.1164021164021163</v>
      </c>
      <c r="H185" s="8">
        <v>60</v>
      </c>
      <c r="I185" s="8">
        <f>IF(G185 = "NULL", "NULL", G185*1.25)</f>
        <v>2.6455026455026456</v>
      </c>
      <c r="J185" s="8">
        <f>IF(G185 = "NULL", "NULL", H185*1.25)</f>
        <v>75</v>
      </c>
      <c r="K185" s="8">
        <f>IF(G185 = "NULL", "NULL", G185*2)</f>
        <v>4.2328042328042326</v>
      </c>
      <c r="L185" s="8">
        <f>IF(G185 = "NULL", "NULL", H185*2)</f>
        <v>120</v>
      </c>
      <c r="M185" s="11" t="str">
        <f>CONCATENATE(D185, CHAR(10), " - NET WT. ", TEXT(E185, "0.00"), " oz (", F185, " grams)")</f>
        <v>Everything Louisiana Seasoning Ingredients:
onion, garlic, sea salt, california chili pepper, cumin, coriander, paprika, black pepper, basil leaves, parsley flakes
• Packed in a facility and/or equipment that produces products containing peanuts, tree nuts, soybean, milk, dairy, eggs, fish, shellfish, wheat, sesame. •
 - NET WT. 1.02 oz (29 grams)</v>
      </c>
      <c r="N185" s="12">
        <v>10000000617</v>
      </c>
      <c r="O185" s="12">
        <v>30000000617</v>
      </c>
      <c r="P185" s="12">
        <v>50000000617</v>
      </c>
      <c r="Q185" s="12">
        <v>70000000617</v>
      </c>
      <c r="R185" s="12">
        <v>90000000617</v>
      </c>
      <c r="S185" s="12">
        <v>11000000617</v>
      </c>
      <c r="T185" s="12">
        <v>13000000617</v>
      </c>
      <c r="U185" s="24"/>
      <c r="W185" s="8">
        <f>IF(G185 = "NULL", "NULL", G185/4)</f>
        <v>0.52910052910052907</v>
      </c>
      <c r="X185" s="8">
        <f>IF(W185 = "NULL", "NULL", W185*28.35)</f>
        <v>15</v>
      </c>
      <c r="Y185" s="8">
        <f>IF(G185 = "NULL", "NULL", G185*4)</f>
        <v>8.4656084656084651</v>
      </c>
      <c r="Z185" s="8">
        <f>IF(G185 = "NULL", "NULL", H185*4)</f>
        <v>240</v>
      </c>
      <c r="AA185" s="15">
        <v>15000000617</v>
      </c>
      <c r="AB185" s="8">
        <f>IF(OR(E185 = "NULL", G185 = "NULL"), "NULL", (E185+G185)/2)</f>
        <v>1.5696649029982361</v>
      </c>
      <c r="AC185" s="8">
        <f>IF(OR(F185 = "NULL", H185 = "NULL"), "NULL", (F185+H185)/2)</f>
        <v>44.5</v>
      </c>
      <c r="AD185" s="15">
        <v>17000000617</v>
      </c>
      <c r="AE185" s="15">
        <f>IF(H185 = "NULL", "NULL", AF185/28.35)</f>
        <v>5.2910052910052912</v>
      </c>
      <c r="AF185" s="15">
        <f>IF(H185 = "NULL", "NULL", J185*2)</f>
        <v>150</v>
      </c>
      <c r="AG185" s="15">
        <v>19000000617</v>
      </c>
      <c r="AH185" s="8">
        <f>IF(AB185 = "NULL", "NULL", AB185*2)</f>
        <v>3.1393298059964723</v>
      </c>
      <c r="AI185" s="8">
        <f>IF(AC185 = "NULL", "NULL", AC185*2)</f>
        <v>89</v>
      </c>
      <c r="AJ185" s="15">
        <v>21000000617</v>
      </c>
      <c r="AK185" s="13" t="s">
        <v>771</v>
      </c>
      <c r="AL185" s="11" t="str">
        <f>SUBSTITUTE(D185,CHAR(10)&amp;"• Packed in a facility and/or equipment that produces products containing peanuts, tree nuts, soybean, milk, dairy, eggs, fish, shellfish, wheat, sesame •","")</f>
        <v>Everything Louisiana Seasoning Ingredients:
onion, garlic, sea salt, california chili pepper, cumin, coriander, paprika, black pepper, basil leaves, parsley flakes
• Packed in a facility and/or equipment that produces products containing peanuts, tree nuts, soybean, milk, dairy, eggs, fish, shellfish, wheat, sesame. •</v>
      </c>
    </row>
    <row r="186" spans="1:38" ht="105" x14ac:dyDescent="0.3">
      <c r="A186" s="10" t="s">
        <v>772</v>
      </c>
      <c r="B186" s="10" t="s">
        <v>773</v>
      </c>
      <c r="C186" s="10" t="s">
        <v>774</v>
      </c>
      <c r="D186" s="11" t="s">
        <v>775</v>
      </c>
      <c r="E186" s="8">
        <f>IF(F186 = "NULL", "NULL", F186/28.35)</f>
        <v>1.0229276895943562</v>
      </c>
      <c r="F186" s="8">
        <v>29</v>
      </c>
      <c r="G186" s="8">
        <f>IF(H186 = "NULL", "NULL", H186/28.35)</f>
        <v>2.1164021164021163</v>
      </c>
      <c r="H186" s="8">
        <v>60</v>
      </c>
      <c r="I186" s="8">
        <f>IF(G186 = "NULL", "NULL", G186*1.25)</f>
        <v>2.6455026455026456</v>
      </c>
      <c r="J186" s="8">
        <f>IF(G186 = "NULL", "NULL", H186*1.25)</f>
        <v>75</v>
      </c>
      <c r="K186" s="8">
        <f>IF(G186 = "NULL", "NULL", G186*2)</f>
        <v>4.2328042328042326</v>
      </c>
      <c r="L186" s="8">
        <f>IF(G186 = "NULL", "NULL", H186*2)</f>
        <v>120</v>
      </c>
      <c r="M186" s="11" t="str">
        <f>CONCATENATE(D186, CHAR(10), " - NET WT. ", TEXT(E186, "0.00"), " oz (", F186, " grams)")</f>
        <v>Everything Louisiana Spicy Seasoning Ingredients:
onion, garlic, sea salt, california chili pepper, cayenne pepper, cumin, coriander, paprika, black pepper, basil leaves, parsley flakes
• Packed in a facility and/or equipment that produces products containing peanuts, tree nuts, soybean, milk, dairy, eggs, fish, shellfish, wheat, sesame. •
 - NET WT. 1.02 oz (29 grams)</v>
      </c>
      <c r="N186" s="12">
        <v>10000000618</v>
      </c>
      <c r="O186" s="12">
        <v>30000000618</v>
      </c>
      <c r="P186" s="12">
        <v>50000000618</v>
      </c>
      <c r="Q186" s="12">
        <v>70000000618</v>
      </c>
      <c r="R186" s="12">
        <v>90000000618</v>
      </c>
      <c r="S186" s="12">
        <v>11000000618</v>
      </c>
      <c r="T186" s="12">
        <v>13000000618</v>
      </c>
      <c r="U186" s="24"/>
      <c r="W186" s="8">
        <f>IF(G186 = "NULL", "NULL", G186/4)</f>
        <v>0.52910052910052907</v>
      </c>
      <c r="X186" s="8">
        <f>IF(W186 = "NULL", "NULL", W186*28.35)</f>
        <v>15</v>
      </c>
      <c r="Y186" s="8">
        <f>IF(G186 = "NULL", "NULL", G186*4)</f>
        <v>8.4656084656084651</v>
      </c>
      <c r="Z186" s="8">
        <f>IF(G186 = "NULL", "NULL", H186*4)</f>
        <v>240</v>
      </c>
      <c r="AA186" s="15">
        <v>15000000618</v>
      </c>
      <c r="AB186" s="8">
        <f>IF(OR(E186 = "NULL", G186 = "NULL"), "NULL", (E186+G186)/2)</f>
        <v>1.5696649029982361</v>
      </c>
      <c r="AC186" s="8">
        <f>IF(OR(F186 = "NULL", H186 = "NULL"), "NULL", (F186+H186)/2)</f>
        <v>44.5</v>
      </c>
      <c r="AD186" s="15">
        <v>17000000618</v>
      </c>
      <c r="AE186" s="15">
        <f>IF(H186 = "NULL", "NULL", AF186/28.35)</f>
        <v>5.2910052910052912</v>
      </c>
      <c r="AF186" s="15">
        <f>IF(H186 = "NULL", "NULL", J186*2)</f>
        <v>150</v>
      </c>
      <c r="AG186" s="15">
        <v>19000000618</v>
      </c>
      <c r="AH186" s="8">
        <f>IF(AB186 = "NULL", "NULL", AB186*2)</f>
        <v>3.1393298059964723</v>
      </c>
      <c r="AI186" s="8">
        <f>IF(AC186 = "NULL", "NULL", AC186*2)</f>
        <v>89</v>
      </c>
      <c r="AJ186" s="15">
        <v>21000000618</v>
      </c>
      <c r="AK186" s="13" t="s">
        <v>776</v>
      </c>
      <c r="AL186" s="11" t="str">
        <f>SUBSTITUTE(D186,CHAR(10)&amp;"• Packed in a facility and/or equipment that produces products containing peanuts, tree nuts, soybean, milk, dairy, eggs, fish, shellfish, wheat, sesame •","")</f>
        <v>Everything Louisiana Spicy Seasoning Ingredients:
onion, garlic, sea salt, california chili pepper, cayenne pepper, cumin, coriander, paprika, black pepper, basil leaves, parsley flakes
• Packed in a facility and/or equipment that produces products containing peanuts, tree nuts, soybean, milk, dairy, eggs, fish, shellfish, wheat, sesame. •</v>
      </c>
    </row>
    <row r="187" spans="1:38" ht="165" x14ac:dyDescent="0.3">
      <c r="A187" s="10" t="s">
        <v>777</v>
      </c>
      <c r="B187" s="10" t="s">
        <v>778</v>
      </c>
      <c r="C187" s="10" t="s">
        <v>779</v>
      </c>
      <c r="D187" s="11" t="s">
        <v>780</v>
      </c>
      <c r="E187" s="8">
        <f>IF(F187 = "NULL", "NULL", F187/28.35)</f>
        <v>1.1000000000000001</v>
      </c>
      <c r="F187" s="8">
        <v>31.185000000000006</v>
      </c>
      <c r="G187" s="8">
        <f>IF(H187 = "NULL", "NULL", H187/28.35)</f>
        <v>2.2000000000000002</v>
      </c>
      <c r="H187" s="8">
        <v>62.370000000000012</v>
      </c>
      <c r="I187" s="8">
        <f>IF(G187 = "NULL", "NULL", G187*1.25)</f>
        <v>2.75</v>
      </c>
      <c r="J187" s="8">
        <f>IF(G187 = "NULL", "NULL", H187*1.25)</f>
        <v>77.96250000000002</v>
      </c>
      <c r="K187" s="8">
        <f>IF(G187 = "NULL", "NULL", G187*2)</f>
        <v>4.4000000000000004</v>
      </c>
      <c r="L187" s="8">
        <f>IF(G187 = "NULL", "NULL", H187*2)</f>
        <v>124.74000000000002</v>
      </c>
      <c r="M187" s="11" t="str">
        <f>CONCATENATE(D187, CHAR(10), " - NET WT. ", TEXT(E187, "0.00"), " oz (", F187, " grams)")</f>
        <v>Extra Buttery Cheddar Cheese Powder Ingredients:
whey (from milk), buttermilk solids, whey protein concentrate, granular cheese (milk, cheese culture, salt, enzymes), cheddar cheese (milk, cheese culture, salt, enzymes), salt, sodium phosphate, butter ((sweet cream, salt, annatto color), and nonfat milk solids), contains less than 2% of citric acid, paprika oleoresin (color), lactic acid, annatto (color)
• Packed in a facility and/or equipment that produces products containing peanuts, tree nuts, soybean, milk, dairy, eggs, fish, shellfish, wheat, sesame. •
 - NET WT. 1.10 oz (31.185 grams)</v>
      </c>
      <c r="N187" s="12">
        <v>10000000111</v>
      </c>
      <c r="O187" s="12">
        <v>30000000111</v>
      </c>
      <c r="P187" s="12">
        <v>50000000111</v>
      </c>
      <c r="Q187" s="12">
        <v>70000000111</v>
      </c>
      <c r="R187" s="12">
        <v>90000000111</v>
      </c>
      <c r="S187" s="12">
        <v>11000000111</v>
      </c>
      <c r="T187" s="12">
        <v>13000000111</v>
      </c>
      <c r="U187" s="10" t="s">
        <v>52</v>
      </c>
      <c r="V187" s="11"/>
      <c r="W187" s="8">
        <f>IF(G187 = "NULL", "NULL", G187/4)</f>
        <v>0.55000000000000004</v>
      </c>
      <c r="X187" s="8">
        <f>IF(W187 = "NULL", "NULL", W187*28.35)</f>
        <v>15.592500000000003</v>
      </c>
      <c r="Y187" s="8">
        <f>IF(G187 = "NULL", "NULL", G187*4)</f>
        <v>8.8000000000000007</v>
      </c>
      <c r="Z187" s="8">
        <f>IF(G187 = "NULL", "NULL", H187*4)</f>
        <v>249.48000000000005</v>
      </c>
      <c r="AA187" s="15">
        <v>15000000111</v>
      </c>
      <c r="AB187" s="8">
        <f>IF(OR(E187 = "NULL", G187 = "NULL"), "NULL", (E187+G187)/2)</f>
        <v>1.6500000000000001</v>
      </c>
      <c r="AC187" s="8">
        <f>IF(OR(F187 = "NULL", H187 = "NULL"), "NULL", (F187+H187)/2)</f>
        <v>46.777500000000011</v>
      </c>
      <c r="AD187" s="15">
        <v>17000000111</v>
      </c>
      <c r="AE187" s="8">
        <f>IF(H187 = "NULL", "NULL", AF187/28.35)</f>
        <v>5.5000000000000009</v>
      </c>
      <c r="AF187" s="8">
        <f>IF(H187 = "NULL", "NULL", J187*2)</f>
        <v>155.92500000000004</v>
      </c>
      <c r="AG187" s="15">
        <v>19000000111</v>
      </c>
      <c r="AH187" s="8">
        <f>IF(AB187 = "NULL", "NULL", AB187*2)</f>
        <v>3.3000000000000003</v>
      </c>
      <c r="AI187" s="8">
        <f>IF(AC187 = "NULL", "NULL", AC187*2)</f>
        <v>93.555000000000021</v>
      </c>
      <c r="AJ187" s="15">
        <v>21000000111</v>
      </c>
      <c r="AK187" s="13"/>
      <c r="AL187" s="11" t="str">
        <f>SUBSTITUTE(D187,CHAR(10)&amp;"• Packed in a facility and/or equipment that produces products containing peanuts, tree nuts, soybean, milk, dairy, eggs, fish, shellfish, wheat, sesame. •","")</f>
        <v>Extra Buttery Cheddar Cheese Powder Ingredients:
whey (from milk), buttermilk solids, whey protein concentrate, granular cheese (milk, cheese culture, salt, enzymes), cheddar cheese (milk, cheese culture, salt, enzymes), salt, sodium phosphate, butter ((sweet cream, salt, annatto color), and nonfat milk solids), contains less than 2% of citric acid, paprika oleoresin (color), lactic acid, annatto (color)</v>
      </c>
    </row>
    <row r="188" spans="1:38" ht="255" x14ac:dyDescent="0.3">
      <c r="A188" s="10" t="s">
        <v>781</v>
      </c>
      <c r="B188" s="10" t="s">
        <v>782</v>
      </c>
      <c r="C188" s="10" t="s">
        <v>783</v>
      </c>
      <c r="D188" s="11" t="s">
        <v>784</v>
      </c>
      <c r="E188" s="8">
        <f>IF(F188 = "NULL", "NULL", F188/28.35)</f>
        <v>1.6875</v>
      </c>
      <c r="F188" s="8">
        <v>47.840625000000003</v>
      </c>
      <c r="G188" s="8">
        <f>IF(H188 = "NULL", "NULL", H188/28.35)</f>
        <v>3.375</v>
      </c>
      <c r="H188" s="8">
        <v>95.681250000000006</v>
      </c>
      <c r="I188" s="8">
        <f>IF(G188 = "NULL", "NULL", G188*1.25)</f>
        <v>4.21875</v>
      </c>
      <c r="J188" s="8">
        <f>IF(G188 = "NULL", "NULL", H188*1.25)</f>
        <v>119.6015625</v>
      </c>
      <c r="K188" s="8">
        <f>IF(G188 = "NULL", "NULL", G188*2)</f>
        <v>6.75</v>
      </c>
      <c r="L188" s="8">
        <f>IF(G188 = "NULL", "NULL", H188*2)</f>
        <v>191.36250000000001</v>
      </c>
      <c r="M188" s="11" t="str">
        <f>CONCATENATE(D188, CHAR(10), " - NET WT. ", TEXT(E188, "0.00"), " oz (", F188, " grams)")</f>
        <v>Fall Apple Harvest Wine Slush Ingredients: 
cane sugar, apple powder (northern spy apples, rice flour, sunflower lecithin) &lt;2% vanilla powder (dextrose, natural &amp; artificial flavor, corn starch, alcohol, modified food starch, silicon dioxide) colored/flavored powder (sugar, artificial flavor, yellow #5 blue #1) red hot cinnamon powder (sugar, artificial &amp; natural cinnamon flavor, red #40) flavored oil (natural &amp; artificial flavors, carprylic/capric triglycerides, propylene glycol, triacetin)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
 - NET WT. 1.69 oz (47.840625 grams)</v>
      </c>
      <c r="N188" s="12">
        <v>10000000112</v>
      </c>
      <c r="O188" s="12">
        <v>30000000112</v>
      </c>
      <c r="P188" s="12">
        <v>50000000112</v>
      </c>
      <c r="Q188" s="12">
        <v>70000000112</v>
      </c>
      <c r="R188" s="12">
        <v>90000000112</v>
      </c>
      <c r="S188" s="12">
        <v>11000000112</v>
      </c>
      <c r="T188" s="12">
        <v>13000000112</v>
      </c>
      <c r="U188" s="10"/>
      <c r="V188" s="11" t="s">
        <v>189</v>
      </c>
      <c r="W188" s="8">
        <f>IF(G188 = "NULL", "NULL", G188/4)</f>
        <v>0.84375</v>
      </c>
      <c r="X188" s="8">
        <f>IF(W188 = "NULL", "NULL", W188*28.35)</f>
        <v>23.920312500000001</v>
      </c>
      <c r="Y188" s="8">
        <f>IF(G188 = "NULL", "NULL", G188*4)</f>
        <v>13.5</v>
      </c>
      <c r="Z188" s="8">
        <f>IF(G188 = "NULL", "NULL", H188*4)</f>
        <v>382.72500000000002</v>
      </c>
      <c r="AA188" s="15">
        <v>15000000112</v>
      </c>
      <c r="AB188" s="8">
        <f>IF(OR(E188 = "NULL", G188 = "NULL"), "NULL", (E188+G188)/2)</f>
        <v>2.53125</v>
      </c>
      <c r="AC188" s="8">
        <f>IF(OR(F188 = "NULL", H188 = "NULL"), "NULL", (F188+H188)/2)</f>
        <v>71.760937500000011</v>
      </c>
      <c r="AD188" s="15">
        <v>17000000112</v>
      </c>
      <c r="AE188" s="8">
        <f>IF(H188 = "NULL", "NULL", AF188/28.35)</f>
        <v>8.4375</v>
      </c>
      <c r="AF188" s="8">
        <f>IF(H188 = "NULL", "NULL", J188*2)</f>
        <v>239.203125</v>
      </c>
      <c r="AG188" s="15">
        <v>19000000112</v>
      </c>
      <c r="AH188" s="8">
        <f>IF(AB188 = "NULL", "NULL", AB188*2)</f>
        <v>5.0625</v>
      </c>
      <c r="AI188" s="8">
        <f>IF(AC188 = "NULL", "NULL", AC188*2)</f>
        <v>143.52187500000002</v>
      </c>
      <c r="AJ188" s="15">
        <v>21000000112</v>
      </c>
      <c r="AK188" s="13"/>
      <c r="AL188" s="11" t="str">
        <f>SUBSTITUTE(D188,CHAR(10)&amp;"• Packed in a facility and/or equipment that produces products containing peanuts, tree nuts, soybean, milk, dairy, eggs, fish, shellfish, wheat, sesame. •","")</f>
        <v>Fall Apple Harvest Wine Slush Ingredients: 
cane sugar, apple powder (northern spy apples, rice flour, sunflower lecithin) &lt;2% vanilla powder (dextrose, natural &amp; artificial flavor, corn starch, alcohol, modified food starch, silicon dioxide) colored/flavored powder (sugar, artificial flavor, yellow #5 blue #1) red hot cinnamon powder (sugar, artificial &amp; natural cinnamon flavor, red #40) flavored oil (natural &amp; artificial flavors, carprylic/capric triglycerides, propylene glycol, triacetin)
• DIRECTIONS: Just add ice, bottle of wine and pouch to a blender and mix - 10-12 drinks. Add in fresh fruit or rim your glass with fresh fruit to match the flavor. Don't drink wine? Add ice - mix and either fruit juice, 7up or sprite to blender. •</v>
      </c>
    </row>
    <row r="189" spans="1:38" ht="90" x14ac:dyDescent="0.3">
      <c r="A189" s="38" t="s">
        <v>785</v>
      </c>
      <c r="B189" s="10" t="s">
        <v>786</v>
      </c>
      <c r="C189" s="10" t="s">
        <v>787</v>
      </c>
      <c r="D189" s="11" t="s">
        <v>788</v>
      </c>
      <c r="E189" s="8">
        <f>IF(F189 = "NULL", "NULL", F189/28.35)</f>
        <v>2.0499999999999998</v>
      </c>
      <c r="F189" s="8">
        <v>58.1175</v>
      </c>
      <c r="G189" s="8">
        <f>IF(H189 = "NULL", "NULL", H189/28.35)</f>
        <v>4.0999999999999996</v>
      </c>
      <c r="H189" s="8">
        <v>116.235</v>
      </c>
      <c r="I189" s="8">
        <f>IF(G189 = "NULL", "NULL", G189*1.25)</f>
        <v>5.125</v>
      </c>
      <c r="J189" s="8">
        <f>IF(G189 = "NULL", "NULL", H189*1.25)</f>
        <v>145.29374999999999</v>
      </c>
      <c r="K189" s="8">
        <f>IF(G189 = "NULL", "NULL", G189*2)</f>
        <v>8.1999999999999993</v>
      </c>
      <c r="L189" s="8">
        <f>IF(G189 = "NULL", "NULL", H189*2)</f>
        <v>232.47</v>
      </c>
      <c r="M189" s="11" t="str">
        <f>CONCATENATE(D189, CHAR(10), " - NET WT. ", TEXT(E189, "0.00"), " oz (", F189, " grams)")</f>
        <v>Farm Market Bread Dip Ingredients:
sea salt, dehydrated garlic, spices, dehydrated red bell pepper, dehydrated lemon peel
• Packed in a facility and/or equipment that produces products containing peanuts, tree nuts, soybean, milk, dairy, eggs, fish, shellfish, wheat, sesame. •
 - NET WT. 2.05 oz (58.1175 grams)</v>
      </c>
      <c r="N189" s="12">
        <v>10000000113</v>
      </c>
      <c r="O189" s="12">
        <v>30000000113</v>
      </c>
      <c r="P189" s="12">
        <v>50000000113</v>
      </c>
      <c r="Q189" s="12">
        <v>70000000113</v>
      </c>
      <c r="R189" s="12">
        <v>90000000113</v>
      </c>
      <c r="S189" s="12">
        <v>11000000113</v>
      </c>
      <c r="T189" s="12">
        <v>13000000113</v>
      </c>
      <c r="U189" s="10" t="s">
        <v>52</v>
      </c>
      <c r="V189" s="11" t="s">
        <v>268</v>
      </c>
      <c r="W189" s="8">
        <f>IF(G189 = "NULL", "NULL", G189/4)</f>
        <v>1.0249999999999999</v>
      </c>
      <c r="X189" s="8">
        <f>IF(W189 = "NULL", "NULL", W189*28.35)</f>
        <v>29.05875</v>
      </c>
      <c r="Y189" s="8">
        <f>IF(G189 = "NULL", "NULL", G189*4)</f>
        <v>16.399999999999999</v>
      </c>
      <c r="Z189" s="8">
        <f>IF(G189 = "NULL", "NULL", H189*4)</f>
        <v>464.94</v>
      </c>
      <c r="AA189" s="15">
        <v>15000000113</v>
      </c>
      <c r="AB189" s="8">
        <f>IF(OR(E189 = "NULL", G189 = "NULL"), "NULL", (E189+G189)/2)</f>
        <v>3.0749999999999997</v>
      </c>
      <c r="AC189" s="8">
        <f>IF(OR(F189 = "NULL", H189 = "NULL"), "NULL", (F189+H189)/2)</f>
        <v>87.176249999999996</v>
      </c>
      <c r="AD189" s="15">
        <v>17000000113</v>
      </c>
      <c r="AE189" s="8">
        <f>IF(H189 = "NULL", "NULL", AF189/28.35)</f>
        <v>10.249999999999998</v>
      </c>
      <c r="AF189" s="8">
        <f>IF(H189 = "NULL", "NULL", J189*2)</f>
        <v>290.58749999999998</v>
      </c>
      <c r="AG189" s="15">
        <v>19000000113</v>
      </c>
      <c r="AH189" s="8">
        <f>IF(AB189 = "NULL", "NULL", AB189*2)</f>
        <v>6.1499999999999995</v>
      </c>
      <c r="AI189" s="8">
        <f>IF(AC189 = "NULL", "NULL", AC189*2)</f>
        <v>174.35249999999999</v>
      </c>
      <c r="AJ189" s="15">
        <v>21000000113</v>
      </c>
      <c r="AK189" s="13" t="s">
        <v>789</v>
      </c>
      <c r="AL189" s="11" t="str">
        <f>SUBSTITUTE(D189,CHAR(10)&amp;"• Packed in a facility and/or equipment that produces products containing peanuts, tree nuts, soybean, milk, dairy, eggs, fish, shellfish, wheat, sesame. •","")</f>
        <v>Farm Market Bread Dip Ingredients:
sea salt, dehydrated garlic, spices, dehydrated red bell pepper, dehydrated lemon peel</v>
      </c>
    </row>
    <row r="190" spans="1:38" ht="75" x14ac:dyDescent="0.3">
      <c r="A190" s="10" t="s">
        <v>2881</v>
      </c>
      <c r="B190" s="10" t="s">
        <v>2882</v>
      </c>
      <c r="C190" s="10" t="s">
        <v>2882</v>
      </c>
      <c r="D190" s="11" t="s">
        <v>2905</v>
      </c>
      <c r="E190" s="8">
        <f>IF(F190 = "NULL", "NULL", F190/28.35)</f>
        <v>0.88888888888888884</v>
      </c>
      <c r="F190" s="8">
        <v>25.2</v>
      </c>
      <c r="G190" s="8">
        <f>IF(H190 = "NULL", "NULL", H190/28.35)</f>
        <v>1.7777777777777777</v>
      </c>
      <c r="H190" s="8">
        <v>50.4</v>
      </c>
      <c r="I190" s="8">
        <f>IF(G190 = "NULL", "NULL", G190*1.25)</f>
        <v>2.2222222222222223</v>
      </c>
      <c r="J190" s="8">
        <f>IF(G190 = "NULL", "NULL", H190*1.25)</f>
        <v>63</v>
      </c>
      <c r="K190" s="8">
        <f>IF(G190 = "NULL", "NULL", G190*2)</f>
        <v>3.5555555555555554</v>
      </c>
      <c r="L190" s="8">
        <f>IF(G190 = "NULL", "NULL", H190*2)</f>
        <v>100.8</v>
      </c>
      <c r="M190" s="11" t="str">
        <f>CONCATENATE(D190, CHAR(10), " - NET WT. ", TEXT(E190, "0.00"), " oz (", F190, " grams)")</f>
        <v>Fennel Seeds Ingredients:
fennel
• Packed in a facility and/or equipment that produces products containing peanuts, tree nuts, soybean, milk, dairy, eggs, fish, shellfish, wheat, sesame. •
 - NET WT. 0.89 oz (25.2 grams)</v>
      </c>
      <c r="N190" s="12">
        <v>10000000627</v>
      </c>
      <c r="O190" s="12">
        <v>30000000627</v>
      </c>
      <c r="P190" s="12">
        <v>50000000627</v>
      </c>
      <c r="Q190" s="12">
        <v>70000000627</v>
      </c>
      <c r="R190" s="12">
        <v>90000000627</v>
      </c>
      <c r="S190" s="12">
        <v>11000000627</v>
      </c>
      <c r="T190" s="12">
        <v>13000000627</v>
      </c>
      <c r="U190" s="24"/>
      <c r="W190" s="8">
        <f>IF(G190 = "NULL", "NULL", G190/4)</f>
        <v>0.44444444444444442</v>
      </c>
      <c r="X190" s="8">
        <f>IF(W190 = "NULL", "NULL", W190*28.35)</f>
        <v>12.6</v>
      </c>
      <c r="Y190" s="8">
        <f>IF(G190 = "NULL", "NULL", G190*4)</f>
        <v>7.1111111111111107</v>
      </c>
      <c r="Z190" s="8">
        <f>IF(G190 = "NULL", "NULL", H190*4)</f>
        <v>201.6</v>
      </c>
      <c r="AA190" s="15">
        <v>15000000627</v>
      </c>
      <c r="AB190" s="8">
        <f>IF(OR(E190 = "NULL", G190 = "NULL"), "NULL", (E190+G190)/2)</f>
        <v>1.3333333333333333</v>
      </c>
      <c r="AC190" s="8">
        <f>IF(OR(F190 = "NULL", H190 = "NULL"), "NULL", (F190+H190)/2)</f>
        <v>37.799999999999997</v>
      </c>
      <c r="AD190" s="15">
        <v>17000000627</v>
      </c>
      <c r="AE190" s="15">
        <f>IF(H190 = "NULL", "NULL", AF190/28.35)</f>
        <v>4.4444444444444446</v>
      </c>
      <c r="AF190" s="15">
        <f>IF(H190 = "NULL", "NULL", J190*2)</f>
        <v>126</v>
      </c>
      <c r="AG190" s="15">
        <v>19000000627</v>
      </c>
      <c r="AH190" s="8">
        <f>IF(AB190 = "NULL", "NULL", AB190*2)</f>
        <v>2.6666666666666665</v>
      </c>
      <c r="AI190" s="8">
        <f>IF(AC190 = "NULL", "NULL", AC190*2)</f>
        <v>75.599999999999994</v>
      </c>
      <c r="AJ190" s="15">
        <v>21000000627</v>
      </c>
      <c r="AK190" s="13"/>
      <c r="AL190" s="11" t="str">
        <f>SUBSTITUTE(D190,CHAR(10)&amp;"• Packed in a facility and/or equipment that produces products containing peanuts, tree nuts, soybean, milk, dairy, eggs, fish, shellfish, wheat, sesame •","")</f>
        <v>Fennel Seeds Ingredients:
fennel
• Packed in a facility and/or equipment that produces products containing peanuts, tree nuts, soybean, milk, dairy, eggs, fish, shellfish, wheat, sesame. •</v>
      </c>
    </row>
    <row r="191" spans="1:38" ht="75" x14ac:dyDescent="0.3">
      <c r="A191" s="38" t="s">
        <v>790</v>
      </c>
      <c r="B191" s="10" t="s">
        <v>791</v>
      </c>
      <c r="C191" s="10" t="s">
        <v>792</v>
      </c>
      <c r="D191" s="11" t="s">
        <v>793</v>
      </c>
      <c r="E191" s="8">
        <f>IF(F191 = "NULL", "NULL", F191/28.35)</f>
        <v>1.1000000000000001</v>
      </c>
      <c r="F191" s="8">
        <v>31.185000000000006</v>
      </c>
      <c r="G191" s="8">
        <f>IF(H191 = "NULL", "NULL", H191/28.35)</f>
        <v>2.2000000000000002</v>
      </c>
      <c r="H191" s="8">
        <v>62.370000000000012</v>
      </c>
      <c r="I191" s="8">
        <f>IF(G191 = "NULL", "NULL", G191*1.25)</f>
        <v>2.75</v>
      </c>
      <c r="J191" s="8">
        <f>IF(G191 = "NULL", "NULL", H191*1.25)</f>
        <v>77.96250000000002</v>
      </c>
      <c r="K191" s="8">
        <f>IF(G191 = "NULL", "NULL", G191*2)</f>
        <v>4.4000000000000004</v>
      </c>
      <c r="L191" s="8">
        <f>IF(G191 = "NULL", "NULL", H191*2)</f>
        <v>124.74000000000002</v>
      </c>
      <c r="M191" s="11" t="str">
        <f>CONCATENATE(D191, CHAR(10), " - NET WT. ", TEXT(E191, "0.00"), " oz (", F191, " grams)")</f>
        <v>Festival of Herbs Bread Dip Ingredients:
dehydrated garlic, spices, lemon oil
• Packed in a facility and/or equipment that produces products containing peanuts, tree nuts, soybean, milk, dairy, eggs, fish, shellfish, wheat, sesame. •
 - NET WT. 1.10 oz (31.185 grams)</v>
      </c>
      <c r="N191" s="12">
        <v>10000000114</v>
      </c>
      <c r="O191" s="12">
        <v>30000000114</v>
      </c>
      <c r="P191" s="12">
        <v>50000000114</v>
      </c>
      <c r="Q191" s="12">
        <v>70000000114</v>
      </c>
      <c r="R191" s="12">
        <v>90000000114</v>
      </c>
      <c r="S191" s="12">
        <v>11000000114</v>
      </c>
      <c r="T191" s="12">
        <v>13000000114</v>
      </c>
      <c r="U191" s="10" t="s">
        <v>52</v>
      </c>
      <c r="V191" s="11" t="s">
        <v>419</v>
      </c>
      <c r="W191" s="8">
        <f>IF(G191 = "NULL", "NULL", G191/4)</f>
        <v>0.55000000000000004</v>
      </c>
      <c r="X191" s="8">
        <f>IF(W191 = "NULL", "NULL", W191*28.35)</f>
        <v>15.592500000000003</v>
      </c>
      <c r="Y191" s="8">
        <f>IF(G191 = "NULL", "NULL", G191*4)</f>
        <v>8.8000000000000007</v>
      </c>
      <c r="Z191" s="8">
        <f>IF(G191 = "NULL", "NULL", H191*4)</f>
        <v>249.48000000000005</v>
      </c>
      <c r="AA191" s="15">
        <v>15000000114</v>
      </c>
      <c r="AB191" s="8">
        <f>IF(OR(E191 = "NULL", G191 = "NULL"), "NULL", (E191+G191)/2)</f>
        <v>1.6500000000000001</v>
      </c>
      <c r="AC191" s="8">
        <f>IF(OR(F191 = "NULL", H191 = "NULL"), "NULL", (F191+H191)/2)</f>
        <v>46.777500000000011</v>
      </c>
      <c r="AD191" s="15">
        <v>17000000114</v>
      </c>
      <c r="AE191" s="8">
        <f>IF(H191 = "NULL", "NULL", AF191/28.35)</f>
        <v>5.5000000000000009</v>
      </c>
      <c r="AF191" s="8">
        <f>IF(H191 = "NULL", "NULL", J191*2)</f>
        <v>155.92500000000004</v>
      </c>
      <c r="AG191" s="15">
        <v>19000000114</v>
      </c>
      <c r="AH191" s="8">
        <f>IF(AB191 = "NULL", "NULL", AB191*2)</f>
        <v>3.3000000000000003</v>
      </c>
      <c r="AI191" s="8">
        <f>IF(AC191 = "NULL", "NULL", AC191*2)</f>
        <v>93.555000000000021</v>
      </c>
      <c r="AJ191" s="15">
        <v>21000000114</v>
      </c>
      <c r="AK191" s="13" t="s">
        <v>794</v>
      </c>
      <c r="AL191" s="11" t="str">
        <f>SUBSTITUTE(D191,CHAR(10)&amp;"• Packed in a facility and/or equipment that produces products containing peanuts, tree nuts, soybean, milk, dairy, eggs, fish, shellfish, wheat, sesame. •","")</f>
        <v>Festival of Herbs Bread Dip Ingredients:
dehydrated garlic, spices, lemon oil</v>
      </c>
    </row>
    <row r="192" spans="1:38" ht="75" x14ac:dyDescent="0.3">
      <c r="A192" s="10" t="s">
        <v>795</v>
      </c>
      <c r="B192" s="10" t="s">
        <v>796</v>
      </c>
      <c r="C192" s="10" t="s">
        <v>796</v>
      </c>
      <c r="D192" s="11" t="s">
        <v>797</v>
      </c>
      <c r="E192" s="8">
        <f>IF(F192 = "NULL", "NULL", F192/28.35)</f>
        <v>1.3403880070546736</v>
      </c>
      <c r="F192" s="8">
        <v>38</v>
      </c>
      <c r="G192" s="8">
        <f>IF(H192 = "NULL", "NULL", H192/28.35)</f>
        <v>2.998236331569665</v>
      </c>
      <c r="H192" s="8">
        <v>85</v>
      </c>
      <c r="I192" s="8">
        <f>IF(G192 = "NULL", "NULL", G192*1.25)</f>
        <v>3.7477954144620811</v>
      </c>
      <c r="J192" s="8">
        <f>IF(G192 = "NULL", "NULL", H192*1.25)</f>
        <v>106.25</v>
      </c>
      <c r="K192" s="8">
        <f>IF(G192 = "NULL", "NULL", G192*2)</f>
        <v>5.9964726631393299</v>
      </c>
      <c r="L192" s="8">
        <f>IF(G192 = "NULL", "NULL", H192*2)</f>
        <v>170</v>
      </c>
      <c r="M192" s="11" t="str">
        <f>CONCATENATE(D192, CHAR(10), " - NET WT. ", TEXT(E192, "0.00"), " oz (", F192, " grams)")</f>
        <v>Fiesta Fajita Seasoning Ingredients:
salt, garlic, onion, pepper, spices
• Packed in a facility and/or equipment that produces products containing peanuts, tree nuts, soybean, milk, dairy, eggs, fish, shellfish, wheat, sesame. •
 - NET WT. 1.34 oz (38 grams)</v>
      </c>
      <c r="N192" s="12">
        <v>10000000115</v>
      </c>
      <c r="O192" s="12">
        <v>30000000115</v>
      </c>
      <c r="P192" s="12">
        <v>50000000115</v>
      </c>
      <c r="Q192" s="12">
        <v>70000000115</v>
      </c>
      <c r="R192" s="12">
        <v>90000000115</v>
      </c>
      <c r="S192" s="12">
        <v>11000000115</v>
      </c>
      <c r="T192" s="12">
        <v>13000000115</v>
      </c>
      <c r="U192" s="10" t="s">
        <v>52</v>
      </c>
      <c r="V192" s="11" t="s">
        <v>243</v>
      </c>
      <c r="W192" s="8">
        <f>IF(G192 = "NULL", "NULL", G192/4)</f>
        <v>0.74955908289241624</v>
      </c>
      <c r="X192" s="8">
        <f>IF(W192 = "NULL", "NULL", W192*28.35)</f>
        <v>21.25</v>
      </c>
      <c r="Y192" s="8">
        <f>IF(G192 = "NULL", "NULL", G192*4)</f>
        <v>11.99294532627866</v>
      </c>
      <c r="Z192" s="8">
        <f>IF(G192 = "NULL", "NULL", H192*4)</f>
        <v>340</v>
      </c>
      <c r="AA192" s="15">
        <v>15000000115</v>
      </c>
      <c r="AB192" s="8">
        <f>IF(OR(E192 = "NULL", G192 = "NULL"), "NULL", (E192+G192)/2)</f>
        <v>2.1693121693121693</v>
      </c>
      <c r="AC192" s="8">
        <f>IF(OR(F192 = "NULL", H192 = "NULL"), "NULL", (F192+H192)/2)</f>
        <v>61.5</v>
      </c>
      <c r="AD192" s="15">
        <v>17000000115</v>
      </c>
      <c r="AE192" s="8">
        <f>IF(H192 = "NULL", "NULL", AF192/28.35)</f>
        <v>7.4955908289241622</v>
      </c>
      <c r="AF192" s="8">
        <f>IF(H192 = "NULL", "NULL", J192*2)</f>
        <v>212.5</v>
      </c>
      <c r="AG192" s="15">
        <v>19000000115</v>
      </c>
      <c r="AH192" s="8">
        <f>IF(AB192 = "NULL", "NULL", AB192*2)</f>
        <v>4.3386243386243386</v>
      </c>
      <c r="AI192" s="8">
        <f>IF(AC192 = "NULL", "NULL", AC192*2)</f>
        <v>123</v>
      </c>
      <c r="AJ192" s="15">
        <v>21000000115</v>
      </c>
      <c r="AK192" s="13" t="s">
        <v>798</v>
      </c>
      <c r="AL192" s="11" t="str">
        <f>SUBSTITUTE(D192,CHAR(10)&amp;"• Packed in a facility and/or equipment that produces products containing peanuts, tree nuts, soybean, milk, dairy, eggs, fish, shellfish, wheat, sesame. •","")</f>
        <v>Fiesta Fajita Seasoning Ingredients:
salt, garlic, onion, pepper, spices</v>
      </c>
    </row>
    <row r="193" spans="1:38" ht="120" x14ac:dyDescent="0.3">
      <c r="A193" s="10" t="s">
        <v>799</v>
      </c>
      <c r="B193" s="10" t="s">
        <v>800</v>
      </c>
      <c r="C193" s="10" t="s">
        <v>800</v>
      </c>
      <c r="D193" s="11" t="s">
        <v>801</v>
      </c>
      <c r="E193" s="8">
        <f>IF(F193 = "NULL", "NULL", F193/28.35)</f>
        <v>1.6</v>
      </c>
      <c r="F193" s="8">
        <v>45.360000000000007</v>
      </c>
      <c r="G193" s="8">
        <f>IF(H193 = "NULL", "NULL", H193/28.35)</f>
        <v>3.2</v>
      </c>
      <c r="H193" s="8">
        <v>90.720000000000013</v>
      </c>
      <c r="I193" s="8">
        <f>IF(G193 = "NULL", "NULL", G193*1.25)</f>
        <v>4</v>
      </c>
      <c r="J193" s="8">
        <f>IF(G193 = "NULL", "NULL", H193*1.25)</f>
        <v>113.40000000000002</v>
      </c>
      <c r="K193" s="8">
        <f>IF(G193 = "NULL", "NULL", G193*2)</f>
        <v>6.4</v>
      </c>
      <c r="L193" s="8">
        <f>IF(G193 = "NULL", "NULL", H193*2)</f>
        <v>181.44000000000003</v>
      </c>
      <c r="M193" s="11" t="str">
        <f>CONCATENATE(D193, CHAR(10), " - NET WT. ", TEXT(E193, "0.00"), " oz (", F193, " grams)")</f>
        <v>Fish Taco Seasoning Ingredients:
paprika, dehydrated garlic &amp; onion, sea salt, cane sugar, rice flour, lime juice powder (lime juice, maltodextrin, lime oil), citric acid, spices, spice extractive, calcium sulfate (caking preventative)
• Packed in a facility and/or equipment that produces products containing peanuts, tree nuts, soybean, milk, dairy, eggs, fish, shellfish, wheat, sesame. •
 - NET WT. 1.60 oz (45.36 grams)</v>
      </c>
      <c r="N193" s="12">
        <v>10000000390</v>
      </c>
      <c r="O193" s="12">
        <v>30000000390</v>
      </c>
      <c r="P193" s="12">
        <v>50000000390</v>
      </c>
      <c r="Q193" s="12">
        <v>70000000390</v>
      </c>
      <c r="R193" s="12">
        <v>90000000390</v>
      </c>
      <c r="S193" s="12">
        <v>11000000390</v>
      </c>
      <c r="T193" s="12">
        <v>13000000390</v>
      </c>
      <c r="U193" s="10"/>
      <c r="V193" s="11"/>
      <c r="W193" s="8">
        <f>IF(G193 = "NULL", "NULL", G193/4)</f>
        <v>0.8</v>
      </c>
      <c r="X193" s="8">
        <f>IF(W193 = "NULL", "NULL", W193*28.35)</f>
        <v>22.680000000000003</v>
      </c>
      <c r="Y193" s="8">
        <f>IF(G193 = "NULL", "NULL", G193*4)</f>
        <v>12.8</v>
      </c>
      <c r="Z193" s="8">
        <f>IF(G193 = "NULL", "NULL", H193*4)</f>
        <v>362.88000000000005</v>
      </c>
      <c r="AA193" s="15">
        <v>15000000390</v>
      </c>
      <c r="AB193" s="8">
        <f>IF(OR(E193 = "NULL", G193 = "NULL"), "NULL", (E193+G193)/2)</f>
        <v>2.4000000000000004</v>
      </c>
      <c r="AC193" s="8">
        <f>IF(OR(F193 = "NULL", H193 = "NULL"), "NULL", (F193+H193)/2)</f>
        <v>68.040000000000006</v>
      </c>
      <c r="AD193" s="15">
        <v>17000000390</v>
      </c>
      <c r="AE193" s="8">
        <f>IF(H193 = "NULL", "NULL", AF193/28.35)</f>
        <v>8.0000000000000018</v>
      </c>
      <c r="AF193" s="8">
        <f>IF(H193 = "NULL", "NULL", J193*2)</f>
        <v>226.80000000000004</v>
      </c>
      <c r="AG193" s="15">
        <v>19000000390</v>
      </c>
      <c r="AH193" s="8">
        <f>IF(AB193 = "NULL", "NULL", AB193*2)</f>
        <v>4.8000000000000007</v>
      </c>
      <c r="AI193" s="8">
        <f>IF(AC193 = "NULL", "NULL", AC193*2)</f>
        <v>136.08000000000001</v>
      </c>
      <c r="AJ193" s="15">
        <v>21000000390</v>
      </c>
      <c r="AK193" s="13"/>
      <c r="AL193" s="11" t="str">
        <f>SUBSTITUTE(D193,CHAR(10)&amp;"• Packed in a facility and/or equipment that produces products containing peanuts, tree nuts, soybean, milk, dairy, eggs, fish, shellfish, wheat, sesame. •","")</f>
        <v>Fish Taco Seasoning Ingredients:
paprika, dehydrated garlic &amp; onion, sea salt, cane sugar, rice flour, lime juice powder (lime juice, maltodextrin, lime oil), citric acid, spices, spice extractive, calcium sulfate (caking preventative)</v>
      </c>
    </row>
    <row r="194" spans="1:38" ht="120" x14ac:dyDescent="0.3">
      <c r="A194" s="10" t="s">
        <v>802</v>
      </c>
      <c r="B194" s="10" t="s">
        <v>803</v>
      </c>
      <c r="C194" s="10" t="s">
        <v>804</v>
      </c>
      <c r="D194" s="11" t="s">
        <v>805</v>
      </c>
      <c r="E194" s="8">
        <f>IF(F194 = "NULL", "NULL", F194/28.35)</f>
        <v>0.7</v>
      </c>
      <c r="F194" s="8">
        <v>19.844999999999999</v>
      </c>
      <c r="G194" s="8">
        <f>IF(H194 = "NULL", "NULL", H194/28.35)</f>
        <v>1.4</v>
      </c>
      <c r="H194" s="8">
        <v>39.69</v>
      </c>
      <c r="I194" s="8">
        <f>IF(G194 = "NULL", "NULL", G194*1.25)</f>
        <v>1.75</v>
      </c>
      <c r="J194" s="8">
        <f>IF(G194 = "NULL", "NULL", H194*1.25)</f>
        <v>49.612499999999997</v>
      </c>
      <c r="K194" s="8">
        <f>IF(G194 = "NULL", "NULL", G194*2)</f>
        <v>2.8</v>
      </c>
      <c r="L194" s="8">
        <f>IF(G194 = "NULL", "NULL", H194*2)</f>
        <v>79.38</v>
      </c>
      <c r="M194" s="11" t="str">
        <f>CONCATENATE(D194, CHAR(10), " - NET WT. ", TEXT(E194, "0.00"), " oz (", F194, " grams)")</f>
        <v>Fisherman's Wharf Seafood Ingredients:
salt, spices, paprika, granulated garlic, granulated lemon peel, onion powder. contains 2% or less of red pepper, citric acid, sugar, fd&amp;c yellow #5
• CONTAINS: mustard •
• Packed in a facility and/or equipment that produces products containing peanuts, tree nuts, soybean, milk, dairy, eggs, fish, shellfish, wheat, sesame. •
 - NET WT. 0.70 oz (19.845 grams)</v>
      </c>
      <c r="N194" s="12">
        <v>10000000116</v>
      </c>
      <c r="O194" s="12">
        <v>30000000116</v>
      </c>
      <c r="P194" s="12">
        <v>50000000116</v>
      </c>
      <c r="Q194" s="12">
        <v>70000000116</v>
      </c>
      <c r="R194" s="12">
        <v>90000000116</v>
      </c>
      <c r="S194" s="12">
        <v>11000000116</v>
      </c>
      <c r="T194" s="12">
        <v>13000000116</v>
      </c>
      <c r="U194" s="10" t="s">
        <v>52</v>
      </c>
      <c r="V194" s="11"/>
      <c r="W194" s="8">
        <f>IF(G194 = "NULL", "NULL", G194/4)</f>
        <v>0.35</v>
      </c>
      <c r="X194" s="8">
        <f>IF(W194 = "NULL", "NULL", W194*28.35)</f>
        <v>9.9224999999999994</v>
      </c>
      <c r="Y194" s="8">
        <f>IF(G194 = "NULL", "NULL", G194*4)</f>
        <v>5.6</v>
      </c>
      <c r="Z194" s="8">
        <f>IF(G194 = "NULL", "NULL", H194*4)</f>
        <v>158.76</v>
      </c>
      <c r="AA194" s="15">
        <v>15000000116</v>
      </c>
      <c r="AB194" s="8">
        <f>IF(OR(E194 = "NULL", G194 = "NULL"), "NULL", (E194+G194)/2)</f>
        <v>1.0499999999999998</v>
      </c>
      <c r="AC194" s="8">
        <f>IF(OR(F194 = "NULL", H194 = "NULL"), "NULL", (F194+H194)/2)</f>
        <v>29.767499999999998</v>
      </c>
      <c r="AD194" s="15">
        <v>17000000116</v>
      </c>
      <c r="AE194" s="8">
        <f>IF(H194 = "NULL", "NULL", AF194/28.35)</f>
        <v>3.4999999999999996</v>
      </c>
      <c r="AF194" s="8">
        <f>IF(H194 = "NULL", "NULL", J194*2)</f>
        <v>99.224999999999994</v>
      </c>
      <c r="AG194" s="15">
        <v>19000000116</v>
      </c>
      <c r="AH194" s="8">
        <f>IF(AB194 = "NULL", "NULL", AB194*2)</f>
        <v>2.0999999999999996</v>
      </c>
      <c r="AI194" s="8">
        <f>IF(AC194 = "NULL", "NULL", AC194*2)</f>
        <v>59.534999999999997</v>
      </c>
      <c r="AJ194" s="15">
        <v>21000000116</v>
      </c>
      <c r="AK194" s="13"/>
      <c r="AL194" s="11" t="str">
        <f>SUBSTITUTE(D194,CHAR(10)&amp;"• Packed in a facility and/or equipment that produces products containing peanuts, tree nuts, soybean, milk, dairy, eggs, fish, shellfish, wheat, sesame. •","")</f>
        <v>Fisherman's Wharf Seafood Ingredients:
salt, spices, paprika, granulated garlic, granulated lemon peel, onion powder. contains 2% or less of red pepper, citric acid, sugar, fd&amp;c yellow #5
• CONTAINS: mustard •</v>
      </c>
    </row>
    <row r="195" spans="1:38" ht="105" x14ac:dyDescent="0.3">
      <c r="A195" s="40" t="s">
        <v>806</v>
      </c>
      <c r="B195" s="10" t="s">
        <v>807</v>
      </c>
      <c r="C195" s="10" t="s">
        <v>808</v>
      </c>
      <c r="D195" s="11" t="s">
        <v>809</v>
      </c>
      <c r="E195" s="8">
        <f>IF(F195 = "NULL", "NULL", F195/28.35)</f>
        <v>1.128747795414462</v>
      </c>
      <c r="F195" s="8">
        <v>32</v>
      </c>
      <c r="G195" s="8">
        <f>IF(H195 = "NULL", "NULL", H195/28.35)</f>
        <v>2.257495590828924</v>
      </c>
      <c r="H195" s="8">
        <v>64</v>
      </c>
      <c r="I195" s="8">
        <f>IF(G195 = "NULL", "NULL", G195*1.25)</f>
        <v>2.821869488536155</v>
      </c>
      <c r="J195" s="8">
        <f>IF(G195 = "NULL", "NULL", H195*1.25)</f>
        <v>80</v>
      </c>
      <c r="K195" s="8">
        <f>IF(G195 = "NULL", "NULL", G195*2)</f>
        <v>4.5149911816578481</v>
      </c>
      <c r="L195" s="8">
        <f>IF(G195 = "NULL", "NULL", H195*2)</f>
        <v>128</v>
      </c>
      <c r="M195" s="11" t="str">
        <f>CONCATENATE(D195, CHAR(10), " - NET WT. ", TEXT(E195, "0.00"), " oz (", F195, " grams)")</f>
        <v>Fisherman's Catch "Private Blend" Blackened Seasoning Ingredients:
salt, spices, chili pepper, dehydrated garlic, dehydrated onion, silicon dioxide (anti caking)
• Packed in a facility and/or equipment that produces products containing peanuts, tree nuts, soybean, milk, dairy, eggs, fish, shellfish, wheat, sesame. •
 - NET WT. 1.13 oz (32 grams)</v>
      </c>
      <c r="N195" s="12">
        <v>10000000435</v>
      </c>
      <c r="O195" s="12">
        <v>30000000435</v>
      </c>
      <c r="P195" s="12">
        <v>50000000435</v>
      </c>
      <c r="Q195" s="12">
        <v>70000000435</v>
      </c>
      <c r="R195" s="12">
        <v>90000000435</v>
      </c>
      <c r="S195" s="12">
        <v>11000000435</v>
      </c>
      <c r="T195" s="12">
        <v>13000000435</v>
      </c>
      <c r="U195" s="11" t="s">
        <v>52</v>
      </c>
      <c r="V195" s="11"/>
      <c r="W195" s="8">
        <f>IF(G195 = "NULL", "NULL", G195/4)</f>
        <v>0.56437389770723101</v>
      </c>
      <c r="X195" s="8">
        <f>IF(W195 = "NULL", "NULL", W195*28.35)</f>
        <v>16</v>
      </c>
      <c r="Y195" s="8">
        <f>IF(G195 = "NULL", "NULL", G195*4)</f>
        <v>9.0299823633156961</v>
      </c>
      <c r="Z195" s="8">
        <f>IF(G195 = "NULL", "NULL", H195*4)</f>
        <v>256</v>
      </c>
      <c r="AA195" s="15">
        <v>15000000435</v>
      </c>
      <c r="AB195" s="8">
        <f>IF(OR(E195 = "NULL", G195 = "NULL"), "NULL", (E195+G195)/2)</f>
        <v>1.693121693121693</v>
      </c>
      <c r="AC195" s="8">
        <f>IF(OR(F195 = "NULL", H195 = "NULL"), "NULL", (F195+H195)/2)</f>
        <v>48</v>
      </c>
      <c r="AD195" s="15">
        <v>17000000435</v>
      </c>
      <c r="AE195" s="8">
        <f>IF(H195 = "NULL", "NULL", AF195/28.35)</f>
        <v>5.6437389770723101</v>
      </c>
      <c r="AF195" s="8">
        <f>IF(H195 = "NULL", "NULL", J195*2)</f>
        <v>160</v>
      </c>
      <c r="AG195" s="15">
        <v>19000000435</v>
      </c>
      <c r="AH195" s="8">
        <f>IF(AB195 = "NULL", "NULL", AB195*2)</f>
        <v>3.3862433862433861</v>
      </c>
      <c r="AI195" s="8">
        <f>IF(AC195 = "NULL", "NULL", AC195*2)</f>
        <v>96</v>
      </c>
      <c r="AJ195" s="15">
        <v>21000000435</v>
      </c>
      <c r="AK195" s="13" t="s">
        <v>810</v>
      </c>
      <c r="AL195" s="11" t="str">
        <f>SUBSTITUTE(D195,CHAR(10)&amp;"• Packed in a facility and/or equipment that produces products containing peanuts, tree nuts, soybean, milk, dairy, eggs, fish, shellfish, wheat, sesame. •","")</f>
        <v>Fisherman's Catch "Private Blend" Blackened Seasoning Ingredients:
salt, spices, chili pepper, dehydrated garlic, dehydrated onion, silicon dioxide (anti caking)</v>
      </c>
    </row>
    <row r="196" spans="1:38" ht="90" x14ac:dyDescent="0.3">
      <c r="A196" s="10" t="s">
        <v>811</v>
      </c>
      <c r="B196" s="10" t="s">
        <v>812</v>
      </c>
      <c r="C196" s="10" t="s">
        <v>813</v>
      </c>
      <c r="D196" s="11" t="s">
        <v>814</v>
      </c>
      <c r="E196" s="8">
        <f>IF(F196 = "NULL", "NULL", F196/28.35)</f>
        <v>1.1000000000000001</v>
      </c>
      <c r="F196" s="8">
        <v>31.185000000000006</v>
      </c>
      <c r="G196" s="8">
        <f>IF(H196 = "NULL", "NULL", H196/28.35)</f>
        <v>2.2000000000000002</v>
      </c>
      <c r="H196" s="8">
        <v>62.370000000000012</v>
      </c>
      <c r="I196" s="8">
        <f>IF(G196 = "NULL", "NULL", G196*1.25)</f>
        <v>2.75</v>
      </c>
      <c r="J196" s="8">
        <f>IF(G196 = "NULL", "NULL", H196*1.25)</f>
        <v>77.96250000000002</v>
      </c>
      <c r="K196" s="8">
        <f>IF(G196 = "NULL", "NULL", G196*2)</f>
        <v>4.4000000000000004</v>
      </c>
      <c r="L196" s="8">
        <f>IF(G196 = "NULL", "NULL", H196*2)</f>
        <v>124.74000000000002</v>
      </c>
      <c r="M196" s="11" t="str">
        <f>CONCATENATE(D196, CHAR(10), " - NET WT. ", TEXT(E196, "0.00"), " oz (", F196, " grams)")</f>
        <v>Flavors of Rome Bread Dip Ingredients:
 dried tomato, sea salt, garlic, cane sugar, herbs, spices, &lt;2% silicon dioxide (anti cake)
• Packed in a facility and/or equipment that produces products containing peanuts, tree nuts, soybean, milk, dairy, eggs, fish, shellfish, wheat, sesame. •
 - NET WT. 1.10 oz (31.185 grams)</v>
      </c>
      <c r="N196" s="12">
        <v>10000000117</v>
      </c>
      <c r="O196" s="12">
        <v>30000000117</v>
      </c>
      <c r="P196" s="12">
        <v>50000000117</v>
      </c>
      <c r="Q196" s="12">
        <v>70000000117</v>
      </c>
      <c r="R196" s="12">
        <v>90000000117</v>
      </c>
      <c r="S196" s="12">
        <v>11000000117</v>
      </c>
      <c r="T196" s="12">
        <v>13000000117</v>
      </c>
      <c r="U196" s="10"/>
      <c r="V196" s="11"/>
      <c r="W196" s="8">
        <f>IF(G196 = "NULL", "NULL", G196/4)</f>
        <v>0.55000000000000004</v>
      </c>
      <c r="X196" s="8">
        <f>IF(W196 = "NULL", "NULL", W196*28.35)</f>
        <v>15.592500000000003</v>
      </c>
      <c r="Y196" s="8">
        <f>IF(G196 = "NULL", "NULL", G196*4)</f>
        <v>8.8000000000000007</v>
      </c>
      <c r="Z196" s="8">
        <f>IF(G196 = "NULL", "NULL", H196*4)</f>
        <v>249.48000000000005</v>
      </c>
      <c r="AA196" s="15">
        <v>15000000117</v>
      </c>
      <c r="AB196" s="8">
        <f>IF(OR(E196 = "NULL", G196 = "NULL"), "NULL", (E196+G196)/2)</f>
        <v>1.6500000000000001</v>
      </c>
      <c r="AC196" s="8">
        <f>IF(OR(F196 = "NULL", H196 = "NULL"), "NULL", (F196+H196)/2)</f>
        <v>46.777500000000011</v>
      </c>
      <c r="AD196" s="15">
        <v>17000000117</v>
      </c>
      <c r="AE196" s="8">
        <f>IF(H196 = "NULL", "NULL", AF196/28.35)</f>
        <v>5.5000000000000009</v>
      </c>
      <c r="AF196" s="8">
        <f>IF(H196 = "NULL", "NULL", J196*2)</f>
        <v>155.92500000000004</v>
      </c>
      <c r="AG196" s="15">
        <v>19000000117</v>
      </c>
      <c r="AH196" s="8">
        <f>IF(AB196 = "NULL", "NULL", AB196*2)</f>
        <v>3.3000000000000003</v>
      </c>
      <c r="AI196" s="8">
        <f>IF(AC196 = "NULL", "NULL", AC196*2)</f>
        <v>93.555000000000021</v>
      </c>
      <c r="AJ196" s="15">
        <v>21000000117</v>
      </c>
      <c r="AK196" s="13"/>
      <c r="AL196" s="11" t="str">
        <f>SUBSTITUTE(D196,CHAR(10)&amp;"• Packed in a facility and/or equipment that produces products containing peanuts, tree nuts, soybean, milk, dairy, eggs, fish, shellfish, wheat, sesame. •","")</f>
        <v>Flavors of Rome Bread Dip Ingredients:
 dried tomato, sea salt, garlic, cane sugar, herbs, spices, &lt;2% silicon dioxide (anti cake)</v>
      </c>
    </row>
    <row r="197" spans="1:38" ht="90" x14ac:dyDescent="0.3">
      <c r="A197" s="38" t="s">
        <v>815</v>
      </c>
      <c r="B197" s="10" t="s">
        <v>816</v>
      </c>
      <c r="C197" s="10" t="s">
        <v>817</v>
      </c>
      <c r="D197" s="11" t="s">
        <v>818</v>
      </c>
      <c r="E197" s="8">
        <f>IF(F197 = "NULL", "NULL", F197/28.35)</f>
        <v>2.0499999999999998</v>
      </c>
      <c r="F197" s="8">
        <v>58.1175</v>
      </c>
      <c r="G197" s="8">
        <f>IF(H197 = "NULL", "NULL", H197/28.35)</f>
        <v>4.0999999999999996</v>
      </c>
      <c r="H197" s="8">
        <v>116.235</v>
      </c>
      <c r="I197" s="8">
        <f>IF(G197 = "NULL", "NULL", G197*1.25)</f>
        <v>5.125</v>
      </c>
      <c r="J197" s="8">
        <f>IF(G197 = "NULL", "NULL", H197*1.25)</f>
        <v>145.29374999999999</v>
      </c>
      <c r="K197" s="8">
        <f>IF(G197 = "NULL", "NULL", G197*2)</f>
        <v>8.1999999999999993</v>
      </c>
      <c r="L197" s="8">
        <f>IF(G197 = "NULL", "NULL", H197*2)</f>
        <v>232.47</v>
      </c>
      <c r="M197" s="11" t="str">
        <f>CONCATENATE(D197, CHAR(10), " - NET WT. ", TEXT(E197, "0.00"), " oz (", F197, " grams)")</f>
        <v>Flavors of Venice Bread Dip Ingredients:
onion, garlic, oregano, anise seed, rosemary, bell pepper, basil
• Packed in a facility and/or equipment that produces products containing peanuts, tree nuts, soybean, milk, dairy, eggs, fish, shellfish, wheat, sesame. •
 - NET WT. 2.05 oz (58.1175 grams)</v>
      </c>
      <c r="N197" s="12">
        <v>10000000118</v>
      </c>
      <c r="O197" s="12">
        <v>30000000118</v>
      </c>
      <c r="P197" s="12">
        <v>50000000118</v>
      </c>
      <c r="Q197" s="12">
        <v>70000000118</v>
      </c>
      <c r="R197" s="12">
        <v>90000000118</v>
      </c>
      <c r="S197" s="12">
        <v>11000000118</v>
      </c>
      <c r="T197" s="12">
        <v>13000000118</v>
      </c>
      <c r="U197" s="10" t="s">
        <v>52</v>
      </c>
      <c r="V197" s="11" t="s">
        <v>130</v>
      </c>
      <c r="W197" s="8">
        <f>IF(G197 = "NULL", "NULL", G197/4)</f>
        <v>1.0249999999999999</v>
      </c>
      <c r="X197" s="8">
        <f>IF(W197 = "NULL", "NULL", W197*28.35)</f>
        <v>29.05875</v>
      </c>
      <c r="Y197" s="8">
        <f>IF(G197 = "NULL", "NULL", G197*4)</f>
        <v>16.399999999999999</v>
      </c>
      <c r="Z197" s="8">
        <f>IF(G197 = "NULL", "NULL", H197*4)</f>
        <v>464.94</v>
      </c>
      <c r="AA197" s="15">
        <v>15000000118</v>
      </c>
      <c r="AB197" s="8">
        <f>IF(OR(E197 = "NULL", G197 = "NULL"), "NULL", (E197+G197)/2)</f>
        <v>3.0749999999999997</v>
      </c>
      <c r="AC197" s="8">
        <f>IF(OR(F197 = "NULL", H197 = "NULL"), "NULL", (F197+H197)/2)</f>
        <v>87.176249999999996</v>
      </c>
      <c r="AD197" s="15">
        <v>17000000118</v>
      </c>
      <c r="AE197" s="8">
        <f>IF(H197 = "NULL", "NULL", AF197/28.35)</f>
        <v>10.249999999999998</v>
      </c>
      <c r="AF197" s="8">
        <f>IF(H197 = "NULL", "NULL", J197*2)</f>
        <v>290.58749999999998</v>
      </c>
      <c r="AG197" s="15">
        <v>19000000118</v>
      </c>
      <c r="AH197" s="8">
        <f>IF(AB197 = "NULL", "NULL", AB197*2)</f>
        <v>6.1499999999999995</v>
      </c>
      <c r="AI197" s="8">
        <f>IF(AC197 = "NULL", "NULL", AC197*2)</f>
        <v>174.35249999999999</v>
      </c>
      <c r="AJ197" s="15">
        <v>21000000118</v>
      </c>
      <c r="AK197" s="13" t="s">
        <v>819</v>
      </c>
      <c r="AL197" s="11" t="str">
        <f>SUBSTITUTE(D197,CHAR(10)&amp;"• Packed in a facility and/or equipment that produces products containing peanuts, tree nuts, soybean, milk, dairy, eggs, fish, shellfish, wheat, sesame. •","")</f>
        <v>Flavors of Venice Bread Dip Ingredients:
onion, garlic, oregano, anise seed, rosemary, bell pepper, basil</v>
      </c>
    </row>
    <row r="198" spans="1:38" ht="90" x14ac:dyDescent="0.3">
      <c r="A198" s="40" t="s">
        <v>820</v>
      </c>
      <c r="B198" s="10" t="s">
        <v>821</v>
      </c>
      <c r="C198" s="10" t="s">
        <v>822</v>
      </c>
      <c r="D198" s="11" t="s">
        <v>823</v>
      </c>
      <c r="E198" s="8">
        <f>IF(F198 = "NULL", "NULL", F198/28.35)</f>
        <v>2.0499999999999998</v>
      </c>
      <c r="F198" s="8">
        <v>58.1175</v>
      </c>
      <c r="G198" s="8">
        <f>IF(H198 = "NULL", "NULL", H198/28.35)</f>
        <v>4.0999999999999996</v>
      </c>
      <c r="H198" s="8">
        <v>116.235</v>
      </c>
      <c r="I198" s="8">
        <f>IF(G198 = "NULL", "NULL", G198*1.25)</f>
        <v>5.125</v>
      </c>
      <c r="J198" s="8">
        <f>IF(G198 = "NULL", "NULL", H198*1.25)</f>
        <v>145.29374999999999</v>
      </c>
      <c r="K198" s="8">
        <f>IF(G198 = "NULL", "NULL", G198*2)</f>
        <v>8.1999999999999993</v>
      </c>
      <c r="L198" s="8">
        <f>IF(G198 = "NULL", "NULL", H198*2)</f>
        <v>232.47</v>
      </c>
      <c r="M198" s="11" t="str">
        <f>CONCATENATE(D198, CHAR(10), " - NET WT. ", TEXT(E198, "0.00"), " oz (", F198, " grams)")</f>
        <v>Flavors of Venice Bread Dip &amp; Seasoning Ingredients:
onion, garlic, oregano, anise seed, rosemary, bell pepper, basil
• Packed in a facility and/or equipment that produces products containing peanuts, tree nuts, soybean, milk, dairy, eggs, fish, shellfish, wheat, sesame. •
 - NET WT. 2.05 oz (58.1175 grams)</v>
      </c>
      <c r="N198" s="12">
        <v>10000000543</v>
      </c>
      <c r="O198" s="12">
        <v>30000000543</v>
      </c>
      <c r="P198" s="12">
        <v>50000000543</v>
      </c>
      <c r="Q198" s="12">
        <v>70000000543</v>
      </c>
      <c r="R198" s="12">
        <v>90000000543</v>
      </c>
      <c r="S198" s="12">
        <v>11000000543</v>
      </c>
      <c r="T198" s="12">
        <v>13000000543</v>
      </c>
      <c r="U198" s="10" t="s">
        <v>52</v>
      </c>
      <c r="V198" s="11" t="s">
        <v>130</v>
      </c>
      <c r="W198" s="8">
        <f>IF(G198 = "NULL", "NULL", G198/4)</f>
        <v>1.0249999999999999</v>
      </c>
      <c r="X198" s="8">
        <f>IF(W198 = "NULL", "NULL", W198*28.35)</f>
        <v>29.05875</v>
      </c>
      <c r="Y198" s="8">
        <f>IF(G198 = "NULL", "NULL", G198*4)</f>
        <v>16.399999999999999</v>
      </c>
      <c r="Z198" s="8">
        <f>IF(G198 = "NULL", "NULL", H198*4)</f>
        <v>464.94</v>
      </c>
      <c r="AA198" s="15">
        <v>15000000543</v>
      </c>
      <c r="AB198" s="8">
        <f>IF(OR(E198 = "NULL", G198 = "NULL"), "NULL", (E198+G198)/2)</f>
        <v>3.0749999999999997</v>
      </c>
      <c r="AC198" s="8">
        <f>IF(OR(F198 = "NULL", H198 = "NULL"), "NULL", (F198+H198)/2)</f>
        <v>87.176249999999996</v>
      </c>
      <c r="AD198" s="15">
        <v>17000000543</v>
      </c>
      <c r="AE198" s="8">
        <f>IF(H198 = "NULL", "NULL", AF198/28.35)</f>
        <v>10.249999999999998</v>
      </c>
      <c r="AF198" s="8">
        <f>IF(H198 = "NULL", "NULL", J198*2)</f>
        <v>290.58749999999998</v>
      </c>
      <c r="AG198" s="15">
        <v>19000000543</v>
      </c>
      <c r="AH198" s="8">
        <f>IF(AB198 = "NULL", "NULL", AB198*2)</f>
        <v>6.1499999999999995</v>
      </c>
      <c r="AI198" s="8">
        <f>IF(AC198 = "NULL", "NULL", AC198*2)</f>
        <v>174.35249999999999</v>
      </c>
      <c r="AJ198" s="15">
        <v>21000000543</v>
      </c>
      <c r="AK198" s="13" t="s">
        <v>824</v>
      </c>
      <c r="AL198" s="11" t="str">
        <f>SUBSTITUTE(D198,CHAR(10)&amp;"• Packed in a facility and/or equipment that produces products containing peanuts, tree nuts, soybean, milk, dairy, eggs, fish, shellfish, wheat, sesame. •","")</f>
        <v>Flavors of Venice Bread Dip &amp; Seasoning Ingredients:
onion, garlic, oregano, anise seed, rosemary, bell pepper, basil</v>
      </c>
    </row>
    <row r="199" spans="1:38" ht="90" x14ac:dyDescent="0.3">
      <c r="A199" s="10" t="s">
        <v>825</v>
      </c>
      <c r="B199" s="10" t="s">
        <v>826</v>
      </c>
      <c r="C199" s="10" t="s">
        <v>826</v>
      </c>
      <c r="D199" s="11" t="s">
        <v>827</v>
      </c>
      <c r="E199" s="8">
        <f>IF(F199 = "NULL", "NULL", F199/28.35)</f>
        <v>1.85</v>
      </c>
      <c r="F199" s="8">
        <v>52.447500000000005</v>
      </c>
      <c r="G199" s="8">
        <f>IF(H199 = "NULL", "NULL", H199/28.35)</f>
        <v>3.7</v>
      </c>
      <c r="H199" s="8">
        <v>104.89500000000001</v>
      </c>
      <c r="I199" s="8">
        <f>IF(G199 = "NULL", "NULL", G199*1.25)</f>
        <v>4.625</v>
      </c>
      <c r="J199" s="8">
        <f>IF(G199 = "NULL", "NULL", H199*1.25)</f>
        <v>131.11875000000001</v>
      </c>
      <c r="K199" s="8">
        <f>IF(G199 = "NULL", "NULL", G199*2)</f>
        <v>7.4</v>
      </c>
      <c r="L199" s="8">
        <f>IF(G199 = "NULL", "NULL", H199*2)</f>
        <v>209.79000000000002</v>
      </c>
      <c r="M199" s="11" t="str">
        <f>CONCATENATE(D199, CHAR(10), " - NET WT. ", TEXT(E199, "0.00"), " oz (", F199, " grams)")</f>
        <v>Flipping the Bird Ingredients:
paprika, onion, lemon, honey, sage, marjoram, ancho, black pepper, pasilla, celery, garlic, cumin
• Packed in a facility and/or equipment that produces products containing peanuts, tree nuts, soybean, milk, dairy, eggs, fish, shellfish, wheat, sesame. •
 - NET WT. 1.85 oz (52.4475 grams)</v>
      </c>
      <c r="N199" s="12">
        <v>10000000119</v>
      </c>
      <c r="O199" s="12">
        <v>30000000119</v>
      </c>
      <c r="P199" s="12">
        <v>50000000119</v>
      </c>
      <c r="Q199" s="12">
        <v>70000000119</v>
      </c>
      <c r="R199" s="12">
        <v>90000000119</v>
      </c>
      <c r="S199" s="12">
        <v>11000000119</v>
      </c>
      <c r="T199" s="12">
        <v>13000000119</v>
      </c>
      <c r="U199" s="10"/>
      <c r="V199" s="11"/>
      <c r="W199" s="8">
        <f>IF(G199 = "NULL", "NULL", G199/4)</f>
        <v>0.92500000000000004</v>
      </c>
      <c r="X199" s="8">
        <f>IF(W199 = "NULL", "NULL", W199*28.35)</f>
        <v>26.223750000000003</v>
      </c>
      <c r="Y199" s="8">
        <f>IF(G199 = "NULL", "NULL", G199*4)</f>
        <v>14.8</v>
      </c>
      <c r="Z199" s="8">
        <f>IF(G199 = "NULL", "NULL", H199*4)</f>
        <v>419.58000000000004</v>
      </c>
      <c r="AA199" s="15">
        <v>15000000119</v>
      </c>
      <c r="AB199" s="8">
        <f>IF(OR(E199 = "NULL", G199 = "NULL"), "NULL", (E199+G199)/2)</f>
        <v>2.7750000000000004</v>
      </c>
      <c r="AC199" s="8">
        <f>IF(OR(F199 = "NULL", H199 = "NULL"), "NULL", (F199+H199)/2)</f>
        <v>78.671250000000015</v>
      </c>
      <c r="AD199" s="15">
        <v>17000000119</v>
      </c>
      <c r="AE199" s="8">
        <f>IF(H199 = "NULL", "NULL", AF199/28.35)</f>
        <v>9.25</v>
      </c>
      <c r="AF199" s="8">
        <f>IF(H199 = "NULL", "NULL", J199*2)</f>
        <v>262.23750000000001</v>
      </c>
      <c r="AG199" s="15">
        <v>19000000119</v>
      </c>
      <c r="AH199" s="8">
        <f>IF(AB199 = "NULL", "NULL", AB199*2)</f>
        <v>5.5500000000000007</v>
      </c>
      <c r="AI199" s="8">
        <f>IF(AC199 = "NULL", "NULL", AC199*2)</f>
        <v>157.34250000000003</v>
      </c>
      <c r="AJ199" s="15">
        <v>21000000119</v>
      </c>
      <c r="AK199" s="13" t="s">
        <v>828</v>
      </c>
      <c r="AL199" s="11" t="str">
        <f>SUBSTITUTE(D199,CHAR(10)&amp;"• Packed in a facility and/or equipment that produces products containing peanuts, tree nuts, soybean, milk, dairy, eggs, fish, shellfish, wheat, sesame. •","")</f>
        <v>Flipping the Bird Ingredients:
paprika, onion, lemon, honey, sage, marjoram, ancho, black pepper, pasilla, celery, garlic, cumin</v>
      </c>
    </row>
    <row r="200" spans="1:38" ht="90" x14ac:dyDescent="0.3">
      <c r="A200" s="38" t="s">
        <v>829</v>
      </c>
      <c r="B200" s="10" t="s">
        <v>830</v>
      </c>
      <c r="C200" s="10" t="s">
        <v>831</v>
      </c>
      <c r="D200" s="11" t="s">
        <v>832</v>
      </c>
      <c r="E200" s="8">
        <f>IF(F200 = "NULL", "NULL", F200/28.35)</f>
        <v>1.5873015873015872</v>
      </c>
      <c r="F200" s="8">
        <v>45</v>
      </c>
      <c r="G200" s="8">
        <f>IF(H200 = "NULL", "NULL", H200/28.35)</f>
        <v>4.2328042328042326</v>
      </c>
      <c r="H200" s="8">
        <v>120</v>
      </c>
      <c r="I200" s="8">
        <f>IF(G200 = "NULL", "NULL", G200*1.25)</f>
        <v>5.2910052910052912</v>
      </c>
      <c r="J200" s="8">
        <f>IF(G200 = "NULL", "NULL", H200*1.25)</f>
        <v>150</v>
      </c>
      <c r="K200" s="8">
        <f>IF(G200 = "NULL", "NULL", G200*2)</f>
        <v>8.4656084656084651</v>
      </c>
      <c r="L200" s="8">
        <f>IF(G200 = "NULL", "NULL", H200*2)</f>
        <v>240</v>
      </c>
      <c r="M200" s="11" t="str">
        <f>CONCATENATE(D200, CHAR(10), " - NET WT. ", TEXT(E200, "0.00"), " oz (", F200, " grams)")</f>
        <v>Florida Citrus Sea Salt Ingredients:
sea salt, orange, lemon, black pepper, smoked hickory salt, lime, ginger
• Packed in a facility and/or equipment that produces products containing peanuts, tree nuts, soybean, milk, dairy, eggs, fish, shellfish, wheat, sesame. •
 - NET WT. 1.59 oz (45 grams)</v>
      </c>
      <c r="N200" s="12">
        <v>10000000120</v>
      </c>
      <c r="O200" s="12">
        <v>30000000120</v>
      </c>
      <c r="P200" s="12">
        <v>50000000120</v>
      </c>
      <c r="Q200" s="12">
        <v>70000000120</v>
      </c>
      <c r="R200" s="12">
        <v>90000000120</v>
      </c>
      <c r="S200" s="12">
        <v>11000000120</v>
      </c>
      <c r="T200" s="12">
        <v>13000000120</v>
      </c>
      <c r="U200" s="10" t="s">
        <v>52</v>
      </c>
      <c r="V200" s="11" t="s">
        <v>259</v>
      </c>
      <c r="W200" s="8">
        <f>IF(G200 = "NULL", "NULL", G200/4)</f>
        <v>1.0582010582010581</v>
      </c>
      <c r="X200" s="8">
        <f>IF(W200 = "NULL", "NULL", W200*28.35)</f>
        <v>30</v>
      </c>
      <c r="Y200" s="8">
        <f>IF(G200 = "NULL", "NULL", G200*4)</f>
        <v>16.93121693121693</v>
      </c>
      <c r="Z200" s="8">
        <f>IF(G200 = "NULL", "NULL", H200*4)</f>
        <v>480</v>
      </c>
      <c r="AA200" s="15">
        <v>15000000120</v>
      </c>
      <c r="AB200" s="8">
        <f>IF(OR(E200 = "NULL", G200 = "NULL"), "NULL", (E200+G200)/2)</f>
        <v>2.9100529100529098</v>
      </c>
      <c r="AC200" s="8">
        <f>IF(OR(F200 = "NULL", H200 = "NULL"), "NULL", (F200+H200)/2)</f>
        <v>82.5</v>
      </c>
      <c r="AD200" s="15">
        <v>17000000120</v>
      </c>
      <c r="AE200" s="8">
        <f>IF(H200 = "NULL", "NULL", AF200/28.35)</f>
        <v>10.582010582010582</v>
      </c>
      <c r="AF200" s="8">
        <f>IF(H200 = "NULL", "NULL", J200*2)</f>
        <v>300</v>
      </c>
      <c r="AG200" s="15">
        <v>19000000120</v>
      </c>
      <c r="AH200" s="8">
        <f>IF(AB200 = "NULL", "NULL", AB200*2)</f>
        <v>5.8201058201058196</v>
      </c>
      <c r="AI200" s="8">
        <f>IF(AC200 = "NULL", "NULL", AC200*2)</f>
        <v>165</v>
      </c>
      <c r="AJ200" s="15">
        <v>21000000120</v>
      </c>
      <c r="AK200" s="13" t="s">
        <v>833</v>
      </c>
      <c r="AL200" s="11" t="str">
        <f>SUBSTITUTE(D200,CHAR(10)&amp;"• Packed in a facility and/or equipment that produces products containing peanuts, tree nuts, soybean, milk, dairy, eggs, fish, shellfish, wheat, sesame. •","")</f>
        <v>Florida Citrus Sea Salt Ingredients:
sea salt, orange, lemon, black pepper, smoked hickory salt, lime, ginger</v>
      </c>
    </row>
    <row r="201" spans="1:38" ht="105" x14ac:dyDescent="0.3">
      <c r="A201" s="10" t="s">
        <v>834</v>
      </c>
      <c r="B201" s="10" t="s">
        <v>835</v>
      </c>
      <c r="C201" s="10" t="s">
        <v>836</v>
      </c>
      <c r="D201" s="11" t="s">
        <v>837</v>
      </c>
      <c r="E201" s="8">
        <f>IF(F201 = "NULL", "NULL", F201/28.35)</f>
        <v>1.1000000000000001</v>
      </c>
      <c r="F201" s="8">
        <v>31.185000000000006</v>
      </c>
      <c r="G201" s="8">
        <f>IF(H201 = "NULL", "NULL", H201/28.35)</f>
        <v>2.2000000000000002</v>
      </c>
      <c r="H201" s="8">
        <v>62.370000000000012</v>
      </c>
      <c r="I201" s="8">
        <f>IF(G201 = "NULL", "NULL", G201*1.25)</f>
        <v>2.75</v>
      </c>
      <c r="J201" s="8">
        <f>IF(G201 = "NULL", "NULL", H201*1.25)</f>
        <v>77.96250000000002</v>
      </c>
      <c r="K201" s="8">
        <f>IF(G201 = "NULL", "NULL", G201*2)</f>
        <v>4.4000000000000004</v>
      </c>
      <c r="L201" s="8">
        <f>IF(G201 = "NULL", "NULL", H201*2)</f>
        <v>124.74000000000002</v>
      </c>
      <c r="M201" s="11" t="str">
        <f>CONCATENATE(D201, CHAR(10), " - NET WT. ", TEXT(E201, "0.00"), " oz (", F201, " grams)")</f>
        <v>For Every Grill Seasoning Ingredients:
salt, paprika, natural spices, msg, garlic powder, red pepper, oleo resin paprika, tricalcium phosphate (anti-caking)
• Packed in a facility and/or equipment that produces products containing peanuts, tree nuts, soybean, milk, dairy, eggs, fish, shellfish, wheat, sesame. •
 - NET WT. 1.10 oz (31.185 grams)</v>
      </c>
      <c r="N201" s="12">
        <v>10000000380</v>
      </c>
      <c r="O201" s="12">
        <v>30000000380</v>
      </c>
      <c r="P201" s="12">
        <v>50000000380</v>
      </c>
      <c r="Q201" s="12">
        <v>70000000380</v>
      </c>
      <c r="R201" s="12">
        <v>90000000380</v>
      </c>
      <c r="S201" s="12">
        <v>11000000380</v>
      </c>
      <c r="T201" s="12">
        <v>13000000380</v>
      </c>
      <c r="U201" s="10" t="s">
        <v>52</v>
      </c>
      <c r="V201" s="11" t="s">
        <v>268</v>
      </c>
      <c r="W201" s="8">
        <f>IF(G201 = "NULL", "NULL", G201/4)</f>
        <v>0.55000000000000004</v>
      </c>
      <c r="X201" s="8">
        <f>IF(W201 = "NULL", "NULL", W201*28.35)</f>
        <v>15.592500000000003</v>
      </c>
      <c r="Y201" s="8">
        <f>IF(G201 = "NULL", "NULL", G201*4)</f>
        <v>8.8000000000000007</v>
      </c>
      <c r="Z201" s="8">
        <f>IF(G201 = "NULL", "NULL", H201*4)</f>
        <v>249.48000000000005</v>
      </c>
      <c r="AA201" s="15">
        <v>15000000380</v>
      </c>
      <c r="AB201" s="8">
        <f>IF(OR(E201 = "NULL", G201 = "NULL"), "NULL", (E201+G201)/2)</f>
        <v>1.6500000000000001</v>
      </c>
      <c r="AC201" s="8">
        <f>IF(OR(F201 = "NULL", H201 = "NULL"), "NULL", (F201+H201)/2)</f>
        <v>46.777500000000011</v>
      </c>
      <c r="AD201" s="15">
        <v>17000000380</v>
      </c>
      <c r="AE201" s="8">
        <f>IF(H201 = "NULL", "NULL", AF201/28.35)</f>
        <v>5.5000000000000009</v>
      </c>
      <c r="AF201" s="8">
        <f>IF(H201 = "NULL", "NULL", J201*2)</f>
        <v>155.92500000000004</v>
      </c>
      <c r="AG201" s="15">
        <v>19000000380</v>
      </c>
      <c r="AH201" s="8">
        <f>IF(AB201 = "NULL", "NULL", AB201*2)</f>
        <v>3.3000000000000003</v>
      </c>
      <c r="AI201" s="8">
        <f>IF(AC201 = "NULL", "NULL", AC201*2)</f>
        <v>93.555000000000021</v>
      </c>
      <c r="AJ201" s="15">
        <v>21000000380</v>
      </c>
      <c r="AK201" s="13"/>
      <c r="AL201" s="11" t="str">
        <f>SUBSTITUTE(D201,CHAR(10)&amp;"• Packed in a facility and/or equipment that produces products containing peanuts, tree nuts, soybean, milk, dairy, eggs, fish, shellfish, wheat, sesame. •","")</f>
        <v>For Every Grill Seasoning Ingredients:
salt, paprika, natural spices, msg, garlic powder, red pepper, oleo resin paprika, tricalcium phosphate (anti-caking)</v>
      </c>
    </row>
    <row r="202" spans="1:38" ht="90" x14ac:dyDescent="0.3">
      <c r="A202" s="10" t="s">
        <v>838</v>
      </c>
      <c r="B202" s="10" t="s">
        <v>839</v>
      </c>
      <c r="C202" s="10" t="s">
        <v>840</v>
      </c>
      <c r="D202" s="11" t="s">
        <v>841</v>
      </c>
      <c r="E202" s="8">
        <f>IF(F202 = "NULL", "NULL", F202/28.35)</f>
        <v>1.85</v>
      </c>
      <c r="F202" s="8">
        <v>52.447500000000005</v>
      </c>
      <c r="G202" s="8">
        <f>IF(H202 = "NULL", "NULL", H202/28.35)</f>
        <v>3.7</v>
      </c>
      <c r="H202" s="8">
        <v>104.89500000000001</v>
      </c>
      <c r="I202" s="8">
        <f>IF(G202 = "NULL", "NULL", G202*1.25)</f>
        <v>4.625</v>
      </c>
      <c r="J202" s="8">
        <f>IF(G202 = "NULL", "NULL", H202*1.25)</f>
        <v>131.11875000000001</v>
      </c>
      <c r="K202" s="8">
        <f>IF(G202 = "NULL", "NULL", G202*2)</f>
        <v>7.4</v>
      </c>
      <c r="L202" s="8">
        <f>IF(G202 = "NULL", "NULL", H202*2)</f>
        <v>209.79000000000002</v>
      </c>
      <c r="M202" s="11" t="str">
        <f>CONCATENATE(D202, CHAR(10), " - NET WT. ", TEXT(E202, "0.00"), " oz (", F202, " grams)")</f>
        <v>French Flair Bread Dip Ingredients:
tomato (tomato, &lt; 2% silicon dioxide (anti-caking agent)), onion, garlic, black pepper, tarragon, and basil
• Packed in a facility and/or equipment that produces products containing peanuts, tree nuts, soybean, milk, dairy, eggs, fish, shellfish, wheat, sesame. •
 - NET WT. 1.85 oz (52.4475 grams)</v>
      </c>
      <c r="N202" s="12">
        <v>10000000121</v>
      </c>
      <c r="O202" s="12">
        <v>30000000121</v>
      </c>
      <c r="P202" s="12">
        <v>50000000121</v>
      </c>
      <c r="Q202" s="12">
        <v>70000000121</v>
      </c>
      <c r="R202" s="12">
        <v>90000000121</v>
      </c>
      <c r="S202" s="12">
        <v>11000000121</v>
      </c>
      <c r="T202" s="12">
        <v>13000000121</v>
      </c>
      <c r="U202" s="10" t="s">
        <v>52</v>
      </c>
      <c r="V202" s="11" t="s">
        <v>259</v>
      </c>
      <c r="W202" s="8">
        <f>IF(G202 = "NULL", "NULL", G202/4)</f>
        <v>0.92500000000000004</v>
      </c>
      <c r="X202" s="8">
        <f>IF(W202 = "NULL", "NULL", W202*28.35)</f>
        <v>26.223750000000003</v>
      </c>
      <c r="Y202" s="8">
        <f>IF(G202 = "NULL", "NULL", G202*4)</f>
        <v>14.8</v>
      </c>
      <c r="Z202" s="8">
        <f>IF(G202 = "NULL", "NULL", H202*4)</f>
        <v>419.58000000000004</v>
      </c>
      <c r="AA202" s="15">
        <v>15000000121</v>
      </c>
      <c r="AB202" s="8">
        <f>IF(OR(E202 = "NULL", G202 = "NULL"), "NULL", (E202+G202)/2)</f>
        <v>2.7750000000000004</v>
      </c>
      <c r="AC202" s="8">
        <f>IF(OR(F202 = "NULL", H202 = "NULL"), "NULL", (F202+H202)/2)</f>
        <v>78.671250000000015</v>
      </c>
      <c r="AD202" s="15">
        <v>17000000121</v>
      </c>
      <c r="AE202" s="8">
        <f>IF(H202 = "NULL", "NULL", AF202/28.35)</f>
        <v>9.25</v>
      </c>
      <c r="AF202" s="8">
        <f>IF(H202 = "NULL", "NULL", J202*2)</f>
        <v>262.23750000000001</v>
      </c>
      <c r="AG202" s="15">
        <v>19000000121</v>
      </c>
      <c r="AH202" s="8">
        <f>IF(AB202 = "NULL", "NULL", AB202*2)</f>
        <v>5.5500000000000007</v>
      </c>
      <c r="AI202" s="8">
        <f>IF(AC202 = "NULL", "NULL", AC202*2)</f>
        <v>157.34250000000003</v>
      </c>
      <c r="AJ202" s="15">
        <v>21000000121</v>
      </c>
      <c r="AK202" s="13" t="s">
        <v>842</v>
      </c>
      <c r="AL202" s="11" t="str">
        <f>SUBSTITUTE(D202,CHAR(10)&amp;"• Packed in a facility and/or equipment that produces products containing peanuts, tree nuts, soybean, milk, dairy, eggs, fish, shellfish, wheat, sesame. •","")</f>
        <v>French Flair Bread Dip Ingredients:
tomato (tomato, &lt; 2% silicon dioxide (anti-caking agent)), onion, garlic, black pepper, tarragon, and basil</v>
      </c>
    </row>
    <row r="203" spans="1:38" ht="75" x14ac:dyDescent="0.3">
      <c r="A203" s="10" t="s">
        <v>843</v>
      </c>
      <c r="B203" s="10" t="s">
        <v>844</v>
      </c>
      <c r="C203" s="10" t="s">
        <v>845</v>
      </c>
      <c r="D203" s="11" t="s">
        <v>846</v>
      </c>
      <c r="E203" s="8">
        <f>IF(F203 = "NULL", "NULL", F203/28.35)</f>
        <v>1.6</v>
      </c>
      <c r="F203" s="8">
        <v>45.360000000000007</v>
      </c>
      <c r="G203" s="8">
        <f>IF(H203 = "NULL", "NULL", H203/28.35)</f>
        <v>3.2</v>
      </c>
      <c r="H203" s="8">
        <v>90.720000000000013</v>
      </c>
      <c r="I203" s="8">
        <f>IF(G203 = "NULL", "NULL", G203*1.25)</f>
        <v>4</v>
      </c>
      <c r="J203" s="8">
        <f>IF(G203 = "NULL", "NULL", H203*1.25)</f>
        <v>113.40000000000002</v>
      </c>
      <c r="K203" s="8">
        <f>IF(G203 = "NULL", "NULL", G203*2)</f>
        <v>6.4</v>
      </c>
      <c r="L203" s="8">
        <f>IF(G203 = "NULL", "NULL", H203*2)</f>
        <v>181.44000000000003</v>
      </c>
      <c r="M203" s="11" t="str">
        <f>CONCATENATE(D203, CHAR(10), " - NET WT. ", TEXT(E203, "0.00"), " oz (", F203, " grams)")</f>
        <v>French Grey Sea Salt Ingredients:
sea salt from Guerande, France
• Packed in a facility and/or equipment that produces products containing peanuts, tree nuts, soybean, milk, dairy, eggs, fish, shellfish, wheat, sesame. •
 - NET WT. 1.60 oz (45.36 grams)</v>
      </c>
      <c r="N203" s="12">
        <v>10000000122</v>
      </c>
      <c r="O203" s="12">
        <v>30000000122</v>
      </c>
      <c r="P203" s="12">
        <v>50000000122</v>
      </c>
      <c r="Q203" s="12">
        <v>70000000122</v>
      </c>
      <c r="R203" s="12">
        <v>90000000122</v>
      </c>
      <c r="S203" s="12">
        <v>11000000122</v>
      </c>
      <c r="T203" s="12">
        <v>13000000122</v>
      </c>
      <c r="U203" s="10"/>
      <c r="V203" s="11"/>
      <c r="W203" s="8">
        <f>IF(G203 = "NULL", "NULL", G203/4)</f>
        <v>0.8</v>
      </c>
      <c r="X203" s="8">
        <f>IF(W203 = "NULL", "NULL", W203*28.35)</f>
        <v>22.680000000000003</v>
      </c>
      <c r="Y203" s="8">
        <f>IF(G203 = "NULL", "NULL", G203*4)</f>
        <v>12.8</v>
      </c>
      <c r="Z203" s="8">
        <f>IF(G203 = "NULL", "NULL", H203*4)</f>
        <v>362.88000000000005</v>
      </c>
      <c r="AA203" s="15">
        <v>15000000122</v>
      </c>
      <c r="AB203" s="8">
        <f>IF(OR(E203 = "NULL", G203 = "NULL"), "NULL", (E203+G203)/2)</f>
        <v>2.4000000000000004</v>
      </c>
      <c r="AC203" s="8">
        <f>IF(OR(F203 = "NULL", H203 = "NULL"), "NULL", (F203+H203)/2)</f>
        <v>68.040000000000006</v>
      </c>
      <c r="AD203" s="15">
        <v>17000000122</v>
      </c>
      <c r="AE203" s="8">
        <f>IF(H203 = "NULL", "NULL", AF203/28.35)</f>
        <v>8.0000000000000018</v>
      </c>
      <c r="AF203" s="8">
        <f>IF(H203 = "NULL", "NULL", J203*2)</f>
        <v>226.80000000000004</v>
      </c>
      <c r="AG203" s="15">
        <v>19000000122</v>
      </c>
      <c r="AH203" s="8">
        <f>IF(AB203 = "NULL", "NULL", AB203*2)</f>
        <v>4.8000000000000007</v>
      </c>
      <c r="AI203" s="8">
        <f>IF(AC203 = "NULL", "NULL", AC203*2)</f>
        <v>136.08000000000001</v>
      </c>
      <c r="AJ203" s="15">
        <v>21000000122</v>
      </c>
      <c r="AK203" s="13"/>
      <c r="AL203" s="11" t="str">
        <f>SUBSTITUTE(D203,CHAR(10)&amp;"• Packed in a facility and/or equipment that produces products containing peanuts, tree nuts, soybean, milk, dairy, eggs, fish, shellfish, wheat, sesame. •","")</f>
        <v>French Grey Sea Salt Ingredients:
sea salt from Guerande, France</v>
      </c>
    </row>
    <row r="204" spans="1:38" ht="300" x14ac:dyDescent="0.3">
      <c r="A204" s="10" t="s">
        <v>847</v>
      </c>
      <c r="B204" s="10" t="s">
        <v>848</v>
      </c>
      <c r="C204" s="10" t="s">
        <v>849</v>
      </c>
      <c r="D204" s="11" t="s">
        <v>850</v>
      </c>
      <c r="E204" s="8">
        <f>IF(F204 = "NULL", "NULL", F204/28.35)</f>
        <v>1.2599647266313931</v>
      </c>
      <c r="F204" s="8">
        <v>35.72</v>
      </c>
      <c r="G204" s="8">
        <f>IF(H204 = "NULL", "NULL", H204/28.35)</f>
        <v>2.2497354497354496</v>
      </c>
      <c r="H204" s="8">
        <v>63.78</v>
      </c>
      <c r="I204" s="8">
        <f>IF(G204 = "NULL", "NULL", G204*1.25)</f>
        <v>2.8121693121693121</v>
      </c>
      <c r="J204" s="8">
        <f>IF(G204 = "NULL", "NULL", H204*1.25)</f>
        <v>79.724999999999994</v>
      </c>
      <c r="K204" s="8">
        <f>IF(G204 = "NULL", "NULL", G204*2)</f>
        <v>4.4994708994708992</v>
      </c>
      <c r="L204" s="8">
        <f>IF(G204 = "NULL", "NULL", H204*2)</f>
        <v>127.56</v>
      </c>
      <c r="M204" s="11" t="str">
        <f>CONCATENATE(D204, CHAR(10), " - NET WT. ", TEXT(E204, "0.00"), " oz (", F204, " grams)")</f>
        <v>French Onion Dip Mix Ingredients:
dried onion, maltodextrin, instant beef style broth (salt, autolyzed yeast, dextrose, monosodium glutamate, potato flour, lactose (milk), caramel powder, pure vegetable oil (sunflower seed oil), celery, onion powder, garlic powder, com starch, and herbs), corn starch, non-gmo soy sauce powder (fermented soy sauce [contains soybean and wheat], maltodextrin, salt), cane sugar,  wine powder (maltodextrin, and sauterne wine solids (prepared with sulfur dioxide)), ses salt, dried roasted garlic,  butter powder (butter (cream, salt), dry buttermilk), buttermilk solids (whey solids, buttermilk powder, nonfat dry milk),  black pepper, ginger, natural lemon juice flavor, natural butter flavor, natural colors, canola oil
• DIRECTIONS: 8 oz. Sour Cream, 8 oz. Cream Cheese (softened), 2-3 Tbsp, French Onion Dip Mix. Mix together well. Refrigerate for at least 30 minutes. •
• Packed in a facility and/or equipment that produces products containing peanuts, tree nuts, soybean, milk, dairy, eggs, fish, shellfish, wheat, sesame. •
 - NET WT. 1.26 oz (35.72 grams)</v>
      </c>
      <c r="N204" s="12">
        <v>10000000123</v>
      </c>
      <c r="O204" s="12">
        <v>30000000123</v>
      </c>
      <c r="P204" s="12">
        <v>50000000123</v>
      </c>
      <c r="Q204" s="12">
        <v>70000000123</v>
      </c>
      <c r="R204" s="12">
        <v>90000000123</v>
      </c>
      <c r="S204" s="12">
        <v>11000000123</v>
      </c>
      <c r="T204" s="12">
        <v>13000000123</v>
      </c>
      <c r="U204" s="10"/>
      <c r="V204" s="11" t="s">
        <v>154</v>
      </c>
      <c r="W204" s="8">
        <f>IF(G204 = "NULL", "NULL", G204/4)</f>
        <v>0.5624338624338624</v>
      </c>
      <c r="X204" s="8">
        <f>IF(W204 = "NULL", "NULL", W204*28.35)</f>
        <v>15.945</v>
      </c>
      <c r="Y204" s="8">
        <f>IF(G204 = "NULL", "NULL", G204*4)</f>
        <v>8.9989417989417984</v>
      </c>
      <c r="Z204" s="8">
        <f>IF(G204 = "NULL", "NULL", H204*4)</f>
        <v>255.12</v>
      </c>
      <c r="AA204" s="15">
        <v>15000000123</v>
      </c>
      <c r="AB204" s="8">
        <f>IF(OR(E204 = "NULL", G204 = "NULL"), "NULL", (E204+G204)/2)</f>
        <v>1.7548500881834213</v>
      </c>
      <c r="AC204" s="8">
        <f>IF(OR(F204 = "NULL", H204 = "NULL"), "NULL", (F204+H204)/2)</f>
        <v>49.75</v>
      </c>
      <c r="AD204" s="15">
        <v>17000000123</v>
      </c>
      <c r="AE204" s="8">
        <f>IF(H204 = "NULL", "NULL", AF204/28.35)</f>
        <v>5.6243386243386233</v>
      </c>
      <c r="AF204" s="8">
        <f>IF(H204 = "NULL", "NULL", J204*2)</f>
        <v>159.44999999999999</v>
      </c>
      <c r="AG204" s="15">
        <v>19000000123</v>
      </c>
      <c r="AH204" s="8">
        <f>IF(AB204 = "NULL", "NULL", AB204*2)</f>
        <v>3.5097001763668425</v>
      </c>
      <c r="AI204" s="8">
        <f>IF(AC204 = "NULL", "NULL", AC204*2)</f>
        <v>99.5</v>
      </c>
      <c r="AJ204" s="15">
        <v>21000000123</v>
      </c>
      <c r="AK204" s="13"/>
      <c r="AL204" s="11" t="str">
        <f>SUBSTITUTE(D204,CHAR(10)&amp;"• Packed in a facility and/or equipment that produces products containing peanuts, tree nuts, soybean, milk, dairy, eggs, fish, shellfish, wheat, sesame. •","")</f>
        <v>French Onion Dip Mix Ingredients:
dried onion, maltodextrin, instant beef style broth (salt, autolyzed yeast, dextrose, monosodium glutamate, potato flour, lactose (milk), caramel powder, pure vegetable oil (sunflower seed oil), celery, onion powder, garlic powder, com starch, and herbs), corn starch, non-gmo soy sauce powder (fermented soy sauce [contains soybean and wheat], maltodextrin, salt), cane sugar,  wine powder (maltodextrin, and sauterne wine solids (prepared with sulfur dioxide)), ses salt, dried roasted garlic,  butter powder (butter (cream, salt), dry buttermilk), buttermilk solids (whey solids, buttermilk powder, nonfat dry milk),  black pepper, ginger, natural lemon juice flavor, natural butter flavor, natural colors, canola oil
• DIRECTIONS: 8 oz. Sour Cream, 8 oz. Cream Cheese (softened), 2-3 Tbsp, French Onion Dip Mix. Mix together well. Refrigerate for at least 30 minutes. •</v>
      </c>
    </row>
    <row r="205" spans="1:38" ht="75" x14ac:dyDescent="0.3">
      <c r="A205" s="40" t="s">
        <v>851</v>
      </c>
      <c r="B205" s="10" t="s">
        <v>852</v>
      </c>
      <c r="C205" s="10" t="s">
        <v>853</v>
      </c>
      <c r="D205" s="11" t="s">
        <v>854</v>
      </c>
      <c r="E205" s="8">
        <f>IF(F205 = "NULL", "NULL", F205/28.35)</f>
        <v>1.8342151675485008</v>
      </c>
      <c r="F205" s="8">
        <v>52</v>
      </c>
      <c r="G205" s="8">
        <f>IF(H205 = "NULL", "NULL", H205/28.35)</f>
        <v>3.6684303350970016</v>
      </c>
      <c r="H205" s="8">
        <v>104</v>
      </c>
      <c r="I205" s="8">
        <f>IF(G205 = "NULL", "NULL", G205*1.25)</f>
        <v>4.5855379188712515</v>
      </c>
      <c r="J205" s="8">
        <f>IF(G205 = "NULL", "NULL", H205*1.25)</f>
        <v>130</v>
      </c>
      <c r="K205" s="8">
        <f>IF(G205 = "NULL", "NULL", G205*2)</f>
        <v>7.3368606701940031</v>
      </c>
      <c r="L205" s="8">
        <f>IF(G205 = "NULL", "NULL", H205*2)</f>
        <v>208</v>
      </c>
      <c r="M205" s="11" t="str">
        <f>CONCATENATE(D205, CHAR(10), " - NET WT. ", TEXT(E205, "0.00"), " oz (", F205, " grams)")</f>
        <v>Frequent Flyer Espresso Sugar Ingredients:
cane sugar, ground espresso powder
• Packed in a facility and/or equipment that produces products containing peanuts, tree nuts, soybean, milk, dairy, eggs, fish, shellfish, wheat, sesame. •
 - NET WT. 1.83 oz (52 grams)</v>
      </c>
      <c r="N205" s="12">
        <v>10000000587</v>
      </c>
      <c r="O205" s="12">
        <v>30000000587</v>
      </c>
      <c r="P205" s="12">
        <v>50000000587</v>
      </c>
      <c r="Q205" s="12">
        <v>70000000587</v>
      </c>
      <c r="R205" s="12">
        <v>90000000587</v>
      </c>
      <c r="S205" s="12">
        <v>11000000587</v>
      </c>
      <c r="T205" s="12">
        <v>13000000587</v>
      </c>
      <c r="U205" s="10" t="s">
        <v>52</v>
      </c>
      <c r="V205" s="11" t="s">
        <v>755</v>
      </c>
      <c r="W205" s="8">
        <f>IF(G205 = "NULL", "NULL", G205/4)</f>
        <v>0.91710758377425039</v>
      </c>
      <c r="X205" s="8">
        <f>IF(W205 = "NULL", "NULL", W205*28.35)</f>
        <v>26</v>
      </c>
      <c r="Y205" s="8">
        <f>IF(G205 = "NULL", "NULL", G205*4)</f>
        <v>14.673721340388006</v>
      </c>
      <c r="Z205" s="8">
        <f>IF(G205 = "NULL", "NULL", H205*4)</f>
        <v>416</v>
      </c>
      <c r="AA205" s="15">
        <v>15000000587</v>
      </c>
      <c r="AB205" s="8">
        <f>IF(OR(E205 = "NULL", G205 = "NULL"), "NULL", (E205+G205)/2)</f>
        <v>2.7513227513227512</v>
      </c>
      <c r="AC205" s="8">
        <f>IF(OR(F205 = "NULL", H205 = "NULL"), "NULL", (F205+H205)/2)</f>
        <v>78</v>
      </c>
      <c r="AD205" s="15">
        <v>17000000587</v>
      </c>
      <c r="AE205" s="8">
        <f>IF(H205 = "NULL", "NULL", AF205/28.35)</f>
        <v>9.1710758377425048</v>
      </c>
      <c r="AF205" s="8">
        <f>IF(H205 = "NULL", "NULL", J205*2)</f>
        <v>260</v>
      </c>
      <c r="AG205" s="15">
        <v>19000000587</v>
      </c>
      <c r="AH205" s="8">
        <f>IF(AB205 = "NULL", "NULL", AB205*2)</f>
        <v>5.5026455026455023</v>
      </c>
      <c r="AI205" s="8">
        <f>IF(AC205 = "NULL", "NULL", AC205*2)</f>
        <v>156</v>
      </c>
      <c r="AJ205" s="15">
        <v>21000000587</v>
      </c>
      <c r="AK205" s="13" t="s">
        <v>855</v>
      </c>
      <c r="AL205" s="11" t="str">
        <f>SUBSTITUTE(D205,CHAR(10)&amp;"• Packed in a facility and/or equipment that produces products containing peanuts, tree nuts, soybean, milk, dairy, eggs, fish, shellfish, wheat, sesame. •","")</f>
        <v>Frequent Flyer Espresso Sugar Ingredients:
cane sugar, ground espresso powder</v>
      </c>
    </row>
    <row r="206" spans="1:38" ht="75" x14ac:dyDescent="0.3">
      <c r="A206" s="10" t="s">
        <v>856</v>
      </c>
      <c r="B206" s="10" t="s">
        <v>857</v>
      </c>
      <c r="C206" s="10" t="s">
        <v>858</v>
      </c>
      <c r="D206" s="11" t="s">
        <v>859</v>
      </c>
      <c r="E206" s="8">
        <f>IF(F206 = "NULL", "NULL", F206/28.35)</f>
        <v>1</v>
      </c>
      <c r="F206" s="8">
        <v>28.35</v>
      </c>
      <c r="G206" s="8">
        <f>IF(H206 = "NULL", "NULL", H206/28.35)</f>
        <v>2</v>
      </c>
      <c r="H206" s="8">
        <v>56.7</v>
      </c>
      <c r="I206" s="8">
        <f>IF(G206 = "NULL", "NULL", G206*1.25)</f>
        <v>2.5</v>
      </c>
      <c r="J206" s="8">
        <f>IF(G206 = "NULL", "NULL", H206*1.25)</f>
        <v>70.875</v>
      </c>
      <c r="K206" s="8">
        <f>IF(G206 = "NULL", "NULL", G206*2)</f>
        <v>4</v>
      </c>
      <c r="L206" s="8">
        <f>IF(G206 = "NULL", "NULL", H206*2)</f>
        <v>113.4</v>
      </c>
      <c r="M206" s="11" t="str">
        <f>CONCATENATE(D206, CHAR(10), " - NET WT. ", TEXT(E206, "0.00"), " oz (", F206, " grams)")</f>
        <v>Friday Night Fish Rub Ingredients:
paprika, pepper, salt, lemon juice, spices
• Packed in a facility and/or equipment that produces products containing peanuts, tree nuts, soybean, milk, dairy, eggs, fish, shellfish, wheat, sesame. •
 - NET WT. 1.00 oz (28.35 grams)</v>
      </c>
      <c r="N206" s="12">
        <v>10000000124</v>
      </c>
      <c r="O206" s="12">
        <v>30000000124</v>
      </c>
      <c r="P206" s="12">
        <v>50000000124</v>
      </c>
      <c r="Q206" s="12">
        <v>70000000124</v>
      </c>
      <c r="R206" s="12">
        <v>90000000124</v>
      </c>
      <c r="S206" s="12">
        <v>11000000124</v>
      </c>
      <c r="T206" s="12">
        <v>13000000124</v>
      </c>
      <c r="U206" s="10"/>
      <c r="V206" s="11"/>
      <c r="W206" s="8">
        <f>IF(G206 = "NULL", "NULL", G206/4)</f>
        <v>0.5</v>
      </c>
      <c r="X206" s="8">
        <f>IF(W206 = "NULL", "NULL", W206*28.35)</f>
        <v>14.175000000000001</v>
      </c>
      <c r="Y206" s="8">
        <f>IF(G206 = "NULL", "NULL", G206*4)</f>
        <v>8</v>
      </c>
      <c r="Z206" s="8">
        <f>IF(G206 = "NULL", "NULL", H206*4)</f>
        <v>226.8</v>
      </c>
      <c r="AA206" s="15">
        <v>15000000124</v>
      </c>
      <c r="AB206" s="8">
        <f>IF(OR(E206 = "NULL", G206 = "NULL"), "NULL", (E206+G206)/2)</f>
        <v>1.5</v>
      </c>
      <c r="AC206" s="8">
        <f>IF(OR(F206 = "NULL", H206 = "NULL"), "NULL", (F206+H206)/2)</f>
        <v>42.525000000000006</v>
      </c>
      <c r="AD206" s="15">
        <v>17000000124</v>
      </c>
      <c r="AE206" s="8">
        <f>IF(H206 = "NULL", "NULL", AF206/28.35)</f>
        <v>5</v>
      </c>
      <c r="AF206" s="8">
        <f>IF(H206 = "NULL", "NULL", J206*2)</f>
        <v>141.75</v>
      </c>
      <c r="AG206" s="15">
        <v>19000000124</v>
      </c>
      <c r="AH206" s="8">
        <f>IF(AB206 = "NULL", "NULL", AB206*2)</f>
        <v>3</v>
      </c>
      <c r="AI206" s="8">
        <f>IF(AC206 = "NULL", "NULL", AC206*2)</f>
        <v>85.050000000000011</v>
      </c>
      <c r="AJ206" s="15">
        <v>21000000124</v>
      </c>
      <c r="AK206" s="13"/>
      <c r="AL206" s="11" t="str">
        <f>SUBSTITUTE(D206,CHAR(10)&amp;"• Packed in a facility and/or equipment that produces products containing peanuts, tree nuts, soybean, milk, dairy, eggs, fish, shellfish, wheat, sesame. •","")</f>
        <v>Friday Night Fish Rub Ingredients:
paprika, pepper, salt, lemon juice, spices</v>
      </c>
    </row>
    <row r="207" spans="1:38" ht="90" x14ac:dyDescent="0.3">
      <c r="A207" s="40" t="s">
        <v>860</v>
      </c>
      <c r="B207" s="10" t="s">
        <v>861</v>
      </c>
      <c r="C207" s="10" t="s">
        <v>862</v>
      </c>
      <c r="D207" s="11" t="s">
        <v>863</v>
      </c>
      <c r="E207" s="8">
        <f>IF(F207 = "NULL", "NULL", F207/28.35)</f>
        <v>1.5167548500881833</v>
      </c>
      <c r="F207" s="8">
        <v>43</v>
      </c>
      <c r="G207" s="8">
        <f>IF(H207 = "NULL", "NULL", H207/28.35)</f>
        <v>3.2098765432098766</v>
      </c>
      <c r="H207" s="8">
        <v>91</v>
      </c>
      <c r="I207" s="8">
        <f>IF(G207 = "NULL", "NULL", G207*1.25)</f>
        <v>4.0123456790123457</v>
      </c>
      <c r="J207" s="8">
        <f>IF(G207 = "NULL", "NULL", H207*1.25)</f>
        <v>113.75</v>
      </c>
      <c r="K207" s="8">
        <f>IF(G207 = "NULL", "NULL", G207*2)</f>
        <v>6.4197530864197532</v>
      </c>
      <c r="L207" s="8">
        <f>IF(G207 = "NULL", "NULL", H207*2)</f>
        <v>182</v>
      </c>
      <c r="M207" s="11" t="str">
        <f>CONCATENATE(D207, CHAR(10), " - NET WT. ", TEXT(E207, "0.00"), " oz (", F207, " grams)")</f>
        <v>Frightfully Inviting Bacon Salt Ingredients:
salt, brown sugar, rendered bacon fat, natural applewood smoke flavor, and silicon dioxide added to prevent caking
• Packed in a facility and/or equipment that produces products containing peanuts, tree nuts, soybean, milk, dairy, eggs, fish, shellfish, wheat, sesame. •
 - NET WT. 1.52 oz (43 grams)</v>
      </c>
      <c r="N207" s="12">
        <v>10000000609</v>
      </c>
      <c r="O207" s="12">
        <v>30000000609</v>
      </c>
      <c r="P207" s="12">
        <v>50000000609</v>
      </c>
      <c r="Q207" s="12">
        <v>70000000609</v>
      </c>
      <c r="R207" s="12">
        <v>90000000609</v>
      </c>
      <c r="S207" s="12">
        <v>11000000609</v>
      </c>
      <c r="T207" s="12">
        <v>13000000609</v>
      </c>
      <c r="U207" s="10" t="s">
        <v>52</v>
      </c>
      <c r="V207" s="11" t="s">
        <v>79</v>
      </c>
      <c r="W207" s="8">
        <f>IF(G207 = "NULL", "NULL", G207/4)</f>
        <v>0.80246913580246915</v>
      </c>
      <c r="X207" s="8">
        <f>IF(W207 = "NULL", "NULL", W207*28.35)</f>
        <v>22.75</v>
      </c>
      <c r="Y207" s="8">
        <f>IF(G207 = "NULL", "NULL", G207*4)</f>
        <v>12.839506172839506</v>
      </c>
      <c r="Z207" s="8">
        <f>IF(G207 = "NULL", "NULL", H207*4)</f>
        <v>364</v>
      </c>
      <c r="AA207" s="15">
        <v>15000000609</v>
      </c>
      <c r="AB207" s="8">
        <f>IF(OR(E207 = "NULL", G207 = "NULL"), "NULL", (E207+G207)/2)</f>
        <v>2.3633156966490301</v>
      </c>
      <c r="AC207" s="8">
        <f>IF(OR(F207 = "NULL", H207 = "NULL"), "NULL", (F207+H207)/2)</f>
        <v>67</v>
      </c>
      <c r="AD207" s="15">
        <v>17000000609</v>
      </c>
      <c r="AE207" s="8">
        <f>IF(H207 = "NULL", "NULL", AF207/28.35)</f>
        <v>8.0246913580246915</v>
      </c>
      <c r="AF207" s="8">
        <f>IF(H207 = "NULL", "NULL", J207*2)</f>
        <v>227.5</v>
      </c>
      <c r="AG207" s="15">
        <v>19000000609</v>
      </c>
      <c r="AH207" s="8">
        <f>IF(AB207 = "NULL", "NULL", AB207*2)</f>
        <v>4.7266313932980601</v>
      </c>
      <c r="AI207" s="8">
        <f>IF(AC207 = "NULL", "NULL", AC207*2)</f>
        <v>134</v>
      </c>
      <c r="AJ207" s="15">
        <v>21000000609</v>
      </c>
      <c r="AK207" s="13" t="s">
        <v>864</v>
      </c>
      <c r="AL207" s="11" t="str">
        <f>SUBSTITUTE(D207,CHAR(10)&amp;"• Packed in a facility and/or equipment that produces products containing peanuts, tree nuts, soybean, milk, dairy, eggs, fish, shellfish, wheat, sesame •","")</f>
        <v>Frightfully Inviting Bacon Salt Ingredients:
salt, brown sugar, rendered bacon fat, natural applewood smoke flavor, and silicon dioxide added to prevent caking
• Packed in a facility and/or equipment that produces products containing peanuts, tree nuts, soybean, milk, dairy, eggs, fish, shellfish, wheat, sesame. •</v>
      </c>
    </row>
    <row r="208" spans="1:38" ht="75" x14ac:dyDescent="0.3">
      <c r="A208" s="10" t="s">
        <v>865</v>
      </c>
      <c r="B208" s="10" t="s">
        <v>866</v>
      </c>
      <c r="C208" s="10" t="s">
        <v>866</v>
      </c>
      <c r="D208" s="11" t="s">
        <v>867</v>
      </c>
      <c r="E208" s="8">
        <f>IF(F208 = "NULL", "NULL", F208/28.35)</f>
        <v>0.8</v>
      </c>
      <c r="F208" s="8">
        <v>22.680000000000003</v>
      </c>
      <c r="G208" s="8">
        <f>IF(H208 = "NULL", "NULL", H208/28.35)</f>
        <v>1.6</v>
      </c>
      <c r="H208" s="8">
        <v>45.360000000000007</v>
      </c>
      <c r="I208" s="8">
        <f>IF(G208 = "NULL", "NULL", G208*1.25)</f>
        <v>2</v>
      </c>
      <c r="J208" s="8">
        <f>IF(G208 = "NULL", "NULL", H208*1.25)</f>
        <v>56.70000000000001</v>
      </c>
      <c r="K208" s="8">
        <f>IF(G208 = "NULL", "NULL", G208*2)</f>
        <v>3.2</v>
      </c>
      <c r="L208" s="8">
        <f>IF(G208 = "NULL", "NULL", H208*2)</f>
        <v>90.720000000000013</v>
      </c>
      <c r="M208" s="11" t="str">
        <f>CONCATENATE(D208, CHAR(10), " - NET WT. ", TEXT(E208, "0.00"), " oz (", F208, " grams)")</f>
        <v>Fruit Tea Ingredients:
rose hips, lemongrass, hibiscus, peppermint, orange peel
• Packed in a facility and/or equipment that produces products containing peanuts, tree nuts, soybean, milk, dairy, eggs, fish, shellfish, wheat, sesame. •
 - NET WT. 0.80 oz (22.68 grams)</v>
      </c>
      <c r="N208" s="12">
        <v>10000000125</v>
      </c>
      <c r="O208" s="12">
        <v>30000000125</v>
      </c>
      <c r="P208" s="12">
        <v>50000000125</v>
      </c>
      <c r="Q208" s="12">
        <v>70000000125</v>
      </c>
      <c r="R208" s="12">
        <v>90000000125</v>
      </c>
      <c r="S208" s="12">
        <v>11000000125</v>
      </c>
      <c r="T208" s="12">
        <v>13000000125</v>
      </c>
      <c r="U208" s="10" t="s">
        <v>52</v>
      </c>
      <c r="V208" s="11"/>
      <c r="W208" s="8">
        <f>IF(G208 = "NULL", "NULL", G208/4)</f>
        <v>0.4</v>
      </c>
      <c r="X208" s="8">
        <f>IF(W208 = "NULL", "NULL", W208*28.35)</f>
        <v>11.340000000000002</v>
      </c>
      <c r="Y208" s="8">
        <f>IF(G208 = "NULL", "NULL", G208*4)</f>
        <v>6.4</v>
      </c>
      <c r="Z208" s="8">
        <f>IF(G208 = "NULL", "NULL", H208*4)</f>
        <v>181.44000000000003</v>
      </c>
      <c r="AA208" s="15">
        <v>15000000125</v>
      </c>
      <c r="AB208" s="8">
        <f>IF(OR(E208 = "NULL", G208 = "NULL"), "NULL", (E208+G208)/2)</f>
        <v>1.2000000000000002</v>
      </c>
      <c r="AC208" s="8">
        <f>IF(OR(F208 = "NULL", H208 = "NULL"), "NULL", (F208+H208)/2)</f>
        <v>34.020000000000003</v>
      </c>
      <c r="AD208" s="15">
        <v>17000000125</v>
      </c>
      <c r="AE208" s="8">
        <f>IF(H208 = "NULL", "NULL", AF208/28.35)</f>
        <v>4.0000000000000009</v>
      </c>
      <c r="AF208" s="8">
        <f>IF(H208 = "NULL", "NULL", J208*2)</f>
        <v>113.40000000000002</v>
      </c>
      <c r="AG208" s="15">
        <v>19000000125</v>
      </c>
      <c r="AH208" s="8">
        <f>IF(AB208 = "NULL", "NULL", AB208*2)</f>
        <v>2.4000000000000004</v>
      </c>
      <c r="AI208" s="8">
        <f>IF(AC208 = "NULL", "NULL", AC208*2)</f>
        <v>68.040000000000006</v>
      </c>
      <c r="AJ208" s="15">
        <v>21000000125</v>
      </c>
      <c r="AK208" s="13"/>
      <c r="AL208" s="11" t="str">
        <f>SUBSTITUTE(D208,CHAR(10)&amp;"• Packed in a facility and/or equipment that produces products containing peanuts, tree nuts, soybean, milk, dairy, eggs, fish, shellfish, wheat, sesame. •","")</f>
        <v>Fruit Tea Ingredients:
rose hips, lemongrass, hibiscus, peppermint, orange peel</v>
      </c>
    </row>
    <row r="209" spans="1:38" ht="90" x14ac:dyDescent="0.3">
      <c r="A209" s="40" t="s">
        <v>868</v>
      </c>
      <c r="B209" s="10" t="s">
        <v>869</v>
      </c>
      <c r="C209" s="10" t="s">
        <v>870</v>
      </c>
      <c r="D209" s="11" t="s">
        <v>871</v>
      </c>
      <c r="E209" s="8">
        <f>IF(F209 = "NULL", "NULL", F209/28.35)</f>
        <v>0.91710758377425039</v>
      </c>
      <c r="F209" s="8">
        <v>26</v>
      </c>
      <c r="G209" s="8">
        <f>IF(H209 = "NULL", "NULL", H209/28.35)</f>
        <v>1.9753086419753085</v>
      </c>
      <c r="H209" s="8">
        <v>56</v>
      </c>
      <c r="I209" s="8">
        <f>IF(G209 = "NULL", "NULL", G209*1.25)</f>
        <v>2.4691358024691357</v>
      </c>
      <c r="J209" s="8">
        <f>IF(G209 = "NULL", "NULL", H209*1.25)</f>
        <v>70</v>
      </c>
      <c r="K209" s="8">
        <f>IF(G209 = "NULL", "NULL", G209*2)</f>
        <v>3.9506172839506171</v>
      </c>
      <c r="L209" s="8">
        <f>IF(G209 = "NULL", "NULL", H209*2)</f>
        <v>112</v>
      </c>
      <c r="M209" s="11" t="str">
        <f>CONCATENATE(D209, CHAR(10), " - NET WT. ", TEXT(E209, "0.00"), " oz (", F209, " grams)")</f>
        <v>Full Moon Tempting Tuscan Bread Dip Ingredients:
salt, garlic, black pepper, onion, red pepper flakes, rosemary, basil, mediterranean oregano, and parsley
• Packed in a facility and/or equipment that produces products containing peanuts, tree nuts, soybean, milk, dairy, eggs, fish, shellfish, wheat, sesame. •
 - NET WT. 0.92 oz (26 grams)</v>
      </c>
      <c r="N209" s="12">
        <v>10000000591</v>
      </c>
      <c r="O209" s="12">
        <v>30000000591</v>
      </c>
      <c r="P209" s="12">
        <v>50000000591</v>
      </c>
      <c r="Q209" s="12">
        <v>70000000591</v>
      </c>
      <c r="R209" s="12">
        <v>90000000591</v>
      </c>
      <c r="S209" s="12">
        <v>11000000591</v>
      </c>
      <c r="T209" s="12">
        <v>13000000591</v>
      </c>
      <c r="U209" s="10" t="s">
        <v>52</v>
      </c>
      <c r="V209" s="11" t="s">
        <v>259</v>
      </c>
      <c r="W209" s="8">
        <f>IF(G209 = "NULL", "NULL", G209/4)</f>
        <v>0.49382716049382713</v>
      </c>
      <c r="X209" s="8">
        <f>IF(W209 = "NULL", "NULL", W209*28.35)</f>
        <v>14</v>
      </c>
      <c r="Y209" s="8">
        <f>IF(G209 = "NULL", "NULL", G209*4)</f>
        <v>7.9012345679012341</v>
      </c>
      <c r="Z209" s="8">
        <f>IF(G209 = "NULL", "NULL", H209*4)</f>
        <v>224</v>
      </c>
      <c r="AA209" s="15">
        <v>15000000591</v>
      </c>
      <c r="AB209" s="8">
        <f>IF(OR(E209 = "NULL", G209 = "NULL"), "NULL", (E209+G209)/2)</f>
        <v>1.4462081128747795</v>
      </c>
      <c r="AC209" s="8">
        <f>IF(OR(F209 = "NULL", H209 = "NULL"), "NULL", (F209+H209)/2)</f>
        <v>41</v>
      </c>
      <c r="AD209" s="15">
        <v>17000000591</v>
      </c>
      <c r="AE209" s="8">
        <f>IF(H209 = "NULL", "NULL", AF209/28.35)</f>
        <v>4.9382716049382713</v>
      </c>
      <c r="AF209" s="8">
        <f>IF(H209 = "NULL", "NULL", J209*2)</f>
        <v>140</v>
      </c>
      <c r="AG209" s="15">
        <v>19000000591</v>
      </c>
      <c r="AH209" s="8">
        <f>IF(AB209 = "NULL", "NULL", AB209*2)</f>
        <v>2.8924162257495589</v>
      </c>
      <c r="AI209" s="8">
        <f>IF(AC209 = "NULL", "NULL", AC209*2)</f>
        <v>82</v>
      </c>
      <c r="AJ209" s="15">
        <v>21000000591</v>
      </c>
      <c r="AK209" s="13" t="s">
        <v>872</v>
      </c>
      <c r="AL209" s="11" t="str">
        <f>SUBSTITUTE(D209,CHAR(10)&amp;"• Packed in a facility and/or equipment that produces products containing peanuts, tree nuts, soybean, milk, dairy, eggs, fish, shellfish, wheat, sesame •","")</f>
        <v>Full Moon Tempting Tuscan Bread Dip Ingredients:
salt, garlic, black pepper, onion, red pepper flakes, rosemary, basil, mediterranean oregano, and parsley
• Packed in a facility and/or equipment that produces products containing peanuts, tree nuts, soybean, milk, dairy, eggs, fish, shellfish, wheat, sesame. •</v>
      </c>
    </row>
    <row r="210" spans="1:38" ht="75" x14ac:dyDescent="0.3">
      <c r="A210" s="10" t="s">
        <v>873</v>
      </c>
      <c r="B210" s="10" t="s">
        <v>874</v>
      </c>
      <c r="C210" s="10" t="s">
        <v>874</v>
      </c>
      <c r="D210" s="11" t="s">
        <v>875</v>
      </c>
      <c r="E210" s="8">
        <f>IF(F210 = "NULL", "NULL", F210/28.35)</f>
        <v>1.3</v>
      </c>
      <c r="F210" s="8">
        <v>36.855000000000004</v>
      </c>
      <c r="G210" s="8">
        <f>IF(H210 = "NULL", "NULL", H210/28.35)</f>
        <v>2.6</v>
      </c>
      <c r="H210" s="8">
        <v>73.710000000000008</v>
      </c>
      <c r="I210" s="8">
        <f>IF(G210 = "NULL", "NULL", G210*1.25)</f>
        <v>3.25</v>
      </c>
      <c r="J210" s="8">
        <f>IF(G210 = "NULL", "NULL", H210*1.25)</f>
        <v>92.137500000000017</v>
      </c>
      <c r="K210" s="8">
        <f>IF(G210 = "NULL", "NULL", G210*2)</f>
        <v>5.2</v>
      </c>
      <c r="L210" s="8">
        <f>IF(G210 = "NULL", "NULL", H210*2)</f>
        <v>147.42000000000002</v>
      </c>
      <c r="M210" s="11" t="str">
        <f>CONCATENATE(D210, CHAR(10), " - NET WT. ", TEXT(E210, "0.00"), " oz (", F210, " grams)")</f>
        <v>Garam Masala Ingredients:
coriander, cumin, chilies, cloves, bay leaves, cassia, ginger
• Packed in a facility and/or equipment that produces products containing peanuts, tree nuts, soybean, milk, dairy, eggs, fish, shellfish, wheat, sesame. •
 - NET WT. 1.30 oz (36.855 grams)</v>
      </c>
      <c r="N210" s="12">
        <v>10000000126</v>
      </c>
      <c r="O210" s="12">
        <v>30000000126</v>
      </c>
      <c r="P210" s="12">
        <v>50000000126</v>
      </c>
      <c r="Q210" s="12">
        <v>70000000126</v>
      </c>
      <c r="R210" s="12">
        <v>90000000126</v>
      </c>
      <c r="S210" s="12">
        <v>11000000126</v>
      </c>
      <c r="T210" s="12">
        <v>13000000126</v>
      </c>
      <c r="U210" s="10" t="s">
        <v>52</v>
      </c>
      <c r="V210" s="11"/>
      <c r="W210" s="8">
        <f>IF(G210 = "NULL", "NULL", G210/4)</f>
        <v>0.65</v>
      </c>
      <c r="X210" s="8">
        <f>IF(W210 = "NULL", "NULL", W210*28.35)</f>
        <v>18.427500000000002</v>
      </c>
      <c r="Y210" s="8">
        <f>IF(G210 = "NULL", "NULL", G210*4)</f>
        <v>10.4</v>
      </c>
      <c r="Z210" s="8">
        <f>IF(G210 = "NULL", "NULL", H210*4)</f>
        <v>294.84000000000003</v>
      </c>
      <c r="AA210" s="15">
        <v>15000000126</v>
      </c>
      <c r="AB210" s="8">
        <f>IF(OR(E210 = "NULL", G210 = "NULL"), "NULL", (E210+G210)/2)</f>
        <v>1.9500000000000002</v>
      </c>
      <c r="AC210" s="8">
        <f>IF(OR(F210 = "NULL", H210 = "NULL"), "NULL", (F210+H210)/2)</f>
        <v>55.282500000000006</v>
      </c>
      <c r="AD210" s="15">
        <v>17000000126</v>
      </c>
      <c r="AE210" s="8">
        <f>IF(H210 = "NULL", "NULL", AF210/28.35)</f>
        <v>6.5000000000000009</v>
      </c>
      <c r="AF210" s="8">
        <f>IF(H210 = "NULL", "NULL", J210*2)</f>
        <v>184.27500000000003</v>
      </c>
      <c r="AG210" s="15">
        <v>19000000126</v>
      </c>
      <c r="AH210" s="8">
        <f>IF(AB210 = "NULL", "NULL", AB210*2)</f>
        <v>3.9000000000000004</v>
      </c>
      <c r="AI210" s="8">
        <f>IF(AC210 = "NULL", "NULL", AC210*2)</f>
        <v>110.56500000000001</v>
      </c>
      <c r="AJ210" s="15">
        <v>21000000126</v>
      </c>
      <c r="AK210" s="13"/>
      <c r="AL210" s="11" t="str">
        <f>SUBSTITUTE(D210,CHAR(10)&amp;"• Packed in a facility and/or equipment that produces products containing peanuts, tree nuts, soybean, milk, dairy, eggs, fish, shellfish, wheat, sesame. •","")</f>
        <v>Garam Masala Ingredients:
coriander, cumin, chilies, cloves, bay leaves, cassia, ginger</v>
      </c>
    </row>
    <row r="211" spans="1:38" ht="90" x14ac:dyDescent="0.3">
      <c r="A211" s="38" t="s">
        <v>876</v>
      </c>
      <c r="B211" s="10" t="s">
        <v>877</v>
      </c>
      <c r="C211" s="10" t="s">
        <v>878</v>
      </c>
      <c r="D211" s="11" t="s">
        <v>879</v>
      </c>
      <c r="E211" s="8">
        <f>IF(F211 = "NULL", "NULL", F211/28.35)</f>
        <v>1.6</v>
      </c>
      <c r="F211" s="8">
        <v>45.360000000000007</v>
      </c>
      <c r="G211" s="8">
        <f>IF(H211 = "NULL", "NULL", H211/28.35)</f>
        <v>3.2</v>
      </c>
      <c r="H211" s="8">
        <v>90.720000000000013</v>
      </c>
      <c r="I211" s="8">
        <f>IF(G211 = "NULL", "NULL", G211*1.25)</f>
        <v>4</v>
      </c>
      <c r="J211" s="8">
        <f>IF(G211 = "NULL", "NULL", H211*1.25)</f>
        <v>113.40000000000002</v>
      </c>
      <c r="K211" s="8">
        <f>IF(G211 = "NULL", "NULL", G211*2)</f>
        <v>6.4</v>
      </c>
      <c r="L211" s="8">
        <f>IF(G211 = "NULL", "NULL", H211*2)</f>
        <v>181.44000000000003</v>
      </c>
      <c r="M211" s="11" t="str">
        <f>CONCATENATE(D211, CHAR(10), " - NET WT. ", TEXT(E211, "0.00"), " oz (", F211, " grams)")</f>
        <v>Garden Delight Bread Dip Ingredients:
vegetable seasoning, onion, sea salt, garlic, tomato powder, and herbs
• Packed in a facility and/or equipment that produces products containing peanuts, tree nuts, soybean, milk, dairy, eggs, fish, shellfish, wheat, sesame. •
 - NET WT. 1.60 oz (45.36 grams)</v>
      </c>
      <c r="N211" s="12">
        <v>10000000127</v>
      </c>
      <c r="O211" s="12">
        <v>30000000127</v>
      </c>
      <c r="P211" s="12">
        <v>50000000127</v>
      </c>
      <c r="Q211" s="12">
        <v>70000000127</v>
      </c>
      <c r="R211" s="12">
        <v>90000000127</v>
      </c>
      <c r="S211" s="12">
        <v>11000000127</v>
      </c>
      <c r="T211" s="12">
        <v>13000000127</v>
      </c>
      <c r="U211" s="10" t="s">
        <v>52</v>
      </c>
      <c r="V211" s="11" t="s">
        <v>189</v>
      </c>
      <c r="W211" s="8">
        <f>IF(G211 = "NULL", "NULL", G211/4)</f>
        <v>0.8</v>
      </c>
      <c r="X211" s="8">
        <f>IF(W211 = "NULL", "NULL", W211*28.35)</f>
        <v>22.680000000000003</v>
      </c>
      <c r="Y211" s="8">
        <f>IF(G211 = "NULL", "NULL", G211*4)</f>
        <v>12.8</v>
      </c>
      <c r="Z211" s="8">
        <f>IF(G211 = "NULL", "NULL", H211*4)</f>
        <v>362.88000000000005</v>
      </c>
      <c r="AA211" s="15">
        <v>15000000127</v>
      </c>
      <c r="AB211" s="8">
        <f>IF(OR(E211 = "NULL", G211 = "NULL"), "NULL", (E211+G211)/2)</f>
        <v>2.4000000000000004</v>
      </c>
      <c r="AC211" s="8">
        <f>IF(OR(F211 = "NULL", H211 = "NULL"), "NULL", (F211+H211)/2)</f>
        <v>68.040000000000006</v>
      </c>
      <c r="AD211" s="15">
        <v>17000000127</v>
      </c>
      <c r="AE211" s="8">
        <f>IF(H211 = "NULL", "NULL", AF211/28.35)</f>
        <v>8.0000000000000018</v>
      </c>
      <c r="AF211" s="8">
        <f>IF(H211 = "NULL", "NULL", J211*2)</f>
        <v>226.80000000000004</v>
      </c>
      <c r="AG211" s="15">
        <v>19000000127</v>
      </c>
      <c r="AH211" s="8">
        <f>IF(AB211 = "NULL", "NULL", AB211*2)</f>
        <v>4.8000000000000007</v>
      </c>
      <c r="AI211" s="8">
        <f>IF(AC211 = "NULL", "NULL", AC211*2)</f>
        <v>136.08000000000001</v>
      </c>
      <c r="AJ211" s="15">
        <v>21000000127</v>
      </c>
      <c r="AK211" s="13" t="s">
        <v>880</v>
      </c>
      <c r="AL211" s="11" t="str">
        <f>SUBSTITUTE(D211,CHAR(10)&amp;"• Packed in a facility and/or equipment that produces products containing peanuts, tree nuts, soybean, milk, dairy, eggs, fish, shellfish, wheat, sesame. •","")</f>
        <v>Garden Delight Bread Dip Ingredients:
vegetable seasoning, onion, sea salt, garlic, tomato powder, and herbs</v>
      </c>
    </row>
    <row r="212" spans="1:38" ht="240" x14ac:dyDescent="0.3">
      <c r="A212" s="10" t="s">
        <v>881</v>
      </c>
      <c r="B212" s="10" t="s">
        <v>882</v>
      </c>
      <c r="C212" s="10" t="s">
        <v>883</v>
      </c>
      <c r="D212" s="11" t="s">
        <v>884</v>
      </c>
      <c r="E212" s="8">
        <f>IF(F212 = "NULL", "NULL", F212/28.35)</f>
        <v>1.8899470899470898</v>
      </c>
      <c r="F212" s="8">
        <v>53.58</v>
      </c>
      <c r="G212" s="8">
        <f>IF(H212 = "NULL", "NULL", H212/28.35)</f>
        <v>3.7798941798941796</v>
      </c>
      <c r="H212" s="8">
        <v>107.16</v>
      </c>
      <c r="I212" s="8">
        <f>IF(G212 = "NULL", "NULL", G212*1.25)</f>
        <v>4.7248677248677247</v>
      </c>
      <c r="J212" s="8">
        <f>IF(G212 = "NULL", "NULL", H212*1.25)</f>
        <v>133.94999999999999</v>
      </c>
      <c r="K212" s="8">
        <f>IF(G212 = "NULL", "NULL", G212*2)</f>
        <v>7.5597883597883593</v>
      </c>
      <c r="L212" s="8">
        <f>IF(G212 = "NULL", "NULL", H212*2)</f>
        <v>214.32</v>
      </c>
      <c r="M212" s="11" t="str">
        <f>CONCATENATE(D212, CHAR(10), " - NET WT. ", TEXT(E212, "0.00"), " oz (", F212, " grams)")</f>
        <v>Garden Veggie Dip Mix Ingredients:
cane sugar, maltodextrin, salt, dried onion, dried carrots, dried green bell peppers, dried red bell peppers, dried broccoli, chicken flavoring (dextrose, salt, monosodium glutamate, lactose (milk), potato flour, pure vegetable oil (sunflower oil), celery, turmeric (color), onion powder, sunflower lecithin, parsley, and herbs), citric acid (acidifier), monosodium glutamate, dried garlic, silicon dioxide (flow agent), black pepper, parsley, dill weed, natural lemon juice flavor, celery seed, canola oil, dried celery, natural flavors
• DIRECTIONS: 8 oz. Sour Cream, 1/4 cup Vegetable Dip Mix. Mix together until well blended. Refrigerate at least 30 minutes. •
• Packed in a facility and/or equipment that produces products containing peanuts, tree nuts, soybean, milk, dairy, eggs, fish, shellfish, wheat, sesame. •
 - NET WT. 1.89 oz (53.58 grams)</v>
      </c>
      <c r="N212" s="12">
        <v>10000000340</v>
      </c>
      <c r="O212" s="12">
        <v>30000000340</v>
      </c>
      <c r="P212" s="12">
        <v>50000000340</v>
      </c>
      <c r="Q212" s="12">
        <v>70000000340</v>
      </c>
      <c r="R212" s="12">
        <v>90000000340</v>
      </c>
      <c r="S212" s="12">
        <v>11000000340</v>
      </c>
      <c r="T212" s="12">
        <v>13000000340</v>
      </c>
      <c r="U212" s="10"/>
      <c r="V212" s="11" t="s">
        <v>154</v>
      </c>
      <c r="W212" s="8">
        <f>IF(G212 = "NULL", "NULL", G212/4)</f>
        <v>0.94497354497354491</v>
      </c>
      <c r="X212" s="8">
        <f>IF(W212 = "NULL", "NULL", W212*28.35)</f>
        <v>26.79</v>
      </c>
      <c r="Y212" s="8">
        <f>IF(G212 = "NULL", "NULL", G212*4)</f>
        <v>15.119576719576719</v>
      </c>
      <c r="Z212" s="8">
        <f>IF(G212 = "NULL", "NULL", H212*4)</f>
        <v>428.64</v>
      </c>
      <c r="AA212" s="15">
        <v>15000000340</v>
      </c>
      <c r="AB212" s="8">
        <f>IF(OR(E212 = "NULL", G212 = "NULL"), "NULL", (E212+G212)/2)</f>
        <v>2.8349206349206346</v>
      </c>
      <c r="AC212" s="8">
        <f>IF(OR(F212 = "NULL", H212 = "NULL"), "NULL", (F212+H212)/2)</f>
        <v>80.37</v>
      </c>
      <c r="AD212" s="15">
        <v>17000000340</v>
      </c>
      <c r="AE212" s="8">
        <f>IF(H212 = "NULL", "NULL", AF212/28.35)</f>
        <v>9.4497354497354493</v>
      </c>
      <c r="AF212" s="8">
        <f>IF(H212 = "NULL", "NULL", J212*2)</f>
        <v>267.89999999999998</v>
      </c>
      <c r="AG212" s="15">
        <v>19000000340</v>
      </c>
      <c r="AH212" s="8">
        <f>IF(AB212 = "NULL", "NULL", AB212*2)</f>
        <v>5.6698412698412692</v>
      </c>
      <c r="AI212" s="8">
        <f>IF(AC212 = "NULL", "NULL", AC212*2)</f>
        <v>160.74</v>
      </c>
      <c r="AJ212" s="15">
        <v>21000000340</v>
      </c>
      <c r="AK212" s="13" t="s">
        <v>885</v>
      </c>
      <c r="AL212" s="11" t="str">
        <f>SUBSTITUTE(D212,CHAR(10)&amp;"• Packed in a facility and/or equipment that produces products containing peanuts, tree nuts, soybean, milk, dairy, eggs, fish, shellfish, wheat, sesame. •","")</f>
        <v>Garden Veggie Dip Mix Ingredients:
cane sugar, maltodextrin, salt, dried onion, dried carrots, dried green bell peppers, dried red bell peppers, dried broccoli, chicken flavoring (dextrose, salt, monosodium glutamate, lactose (milk), potato flour, pure vegetable oil (sunflower oil), celery, turmeric (color), onion powder, sunflower lecithin, parsley, and herbs), citric acid (acidifier), monosodium glutamate, dried garlic, silicon dioxide (flow agent), black pepper, parsley, dill weed, natural lemon juice flavor, celery seed, canola oil, dried celery, natural flavors
• DIRECTIONS: 8 oz. Sour Cream, 1/4 cup Vegetable Dip Mix. Mix together until well blended. Refrigerate at least 30 minutes. •</v>
      </c>
    </row>
    <row r="213" spans="1:38" ht="75" x14ac:dyDescent="0.3">
      <c r="A213" s="40" t="s">
        <v>886</v>
      </c>
      <c r="B213" s="10" t="s">
        <v>887</v>
      </c>
      <c r="C213" s="10" t="s">
        <v>888</v>
      </c>
      <c r="D213" s="11" t="s">
        <v>889</v>
      </c>
      <c r="E213" s="8">
        <f>IF(F213 = "NULL", "NULL", F213/28.35)</f>
        <v>0.84656084656084651</v>
      </c>
      <c r="F213" s="8">
        <v>24</v>
      </c>
      <c r="G213" s="8">
        <f>IF(H213 = "NULL", "NULL", H213/28.35)</f>
        <v>1.9047619047619047</v>
      </c>
      <c r="H213" s="8">
        <v>54</v>
      </c>
      <c r="I213" s="8">
        <f>IF(G213 = "NULL", "NULL", G213*1.25)</f>
        <v>2.3809523809523809</v>
      </c>
      <c r="J213" s="8">
        <f>IF(G213 = "NULL", "NULL", H213*1.25)</f>
        <v>67.5</v>
      </c>
      <c r="K213" s="8">
        <f>IF(G213 = "NULL", "NULL", G213*2)</f>
        <v>3.8095238095238093</v>
      </c>
      <c r="L213" s="8">
        <f>IF(G213 = "NULL", "NULL", H213*2)</f>
        <v>108</v>
      </c>
      <c r="M213" s="11" t="str">
        <f>CONCATENATE(D213, CHAR(10), " - NET WT. ", TEXT(E213, "0.00"), " oz (", F213, " grams)")</f>
        <v>Garlic &amp; Herb Bread Dip &amp; Seasoning Ingredients:
garlic, onion, pepper, spices
• Packed in a facility and/or equipment that produces products containing peanuts, tree nuts, soybean, milk, dairy, eggs, fish, shellfish, wheat, sesame. •
 - NET WT. 0.85 oz (24 grams)</v>
      </c>
      <c r="N213" s="12">
        <v>10000000394</v>
      </c>
      <c r="O213" s="12">
        <v>30000000394</v>
      </c>
      <c r="P213" s="12">
        <v>50000000394</v>
      </c>
      <c r="Q213" s="12">
        <v>70000000394</v>
      </c>
      <c r="R213" s="12">
        <v>90000000394</v>
      </c>
      <c r="S213" s="12">
        <v>11000000394</v>
      </c>
      <c r="T213" s="12">
        <v>13000000394</v>
      </c>
      <c r="U213" s="11"/>
      <c r="V213" s="11"/>
      <c r="W213" s="8">
        <f>IF(G213 = "NULL", "NULL", G213/4)</f>
        <v>0.47619047619047616</v>
      </c>
      <c r="X213" s="8">
        <f>IF(W213 = "NULL", "NULL", W213*28.35)</f>
        <v>13.5</v>
      </c>
      <c r="Y213" s="8">
        <f>IF(G213 = "NULL", "NULL", G213*4)</f>
        <v>7.6190476190476186</v>
      </c>
      <c r="Z213" s="8">
        <f>IF(G213 = "NULL", "NULL", H213*4)</f>
        <v>216</v>
      </c>
      <c r="AA213" s="15">
        <v>15000000394</v>
      </c>
      <c r="AB213" s="8">
        <f>IF(OR(E213 = "NULL", G213 = "NULL"), "NULL", (E213+G213)/2)</f>
        <v>1.3756613756613756</v>
      </c>
      <c r="AC213" s="8">
        <f>IF(OR(F213 = "NULL", H213 = "NULL"), "NULL", (F213+H213)/2)</f>
        <v>39</v>
      </c>
      <c r="AD213" s="15">
        <v>17000000394</v>
      </c>
      <c r="AE213" s="8">
        <f>IF(H213 = "NULL", "NULL", AF213/28.35)</f>
        <v>4.7619047619047619</v>
      </c>
      <c r="AF213" s="8">
        <f>IF(H213 = "NULL", "NULL", J213*2)</f>
        <v>135</v>
      </c>
      <c r="AG213" s="15">
        <v>19000000394</v>
      </c>
      <c r="AH213" s="8">
        <f>IF(AB213 = "NULL", "NULL", AB213*2)</f>
        <v>2.7513227513227512</v>
      </c>
      <c r="AI213" s="8">
        <f>IF(AC213 = "NULL", "NULL", AC213*2)</f>
        <v>78</v>
      </c>
      <c r="AJ213" s="15">
        <v>21000000394</v>
      </c>
      <c r="AK213" s="13" t="s">
        <v>890</v>
      </c>
      <c r="AL213" s="11" t="str">
        <f>SUBSTITUTE(D213,CHAR(10)&amp;"• Packed in a facility and/or equipment that produces products containing peanuts, tree nuts, soybean, milk, dairy, eggs, fish, shellfish, wheat, sesame. •","")</f>
        <v>Garlic &amp; Herb Bread Dip &amp; Seasoning Ingredients:
garlic, onion, pepper, spices</v>
      </c>
    </row>
    <row r="214" spans="1:38" ht="360" x14ac:dyDescent="0.3">
      <c r="A214" s="10" t="s">
        <v>891</v>
      </c>
      <c r="B214" s="10" t="s">
        <v>892</v>
      </c>
      <c r="C214" s="10" t="s">
        <v>893</v>
      </c>
      <c r="D214" s="11" t="s">
        <v>894</v>
      </c>
      <c r="E214" s="8">
        <f>IF(F214 = "NULL", "NULL", F214/28.35)</f>
        <v>1.1696649029982362</v>
      </c>
      <c r="F214" s="8">
        <v>33.159999999999997</v>
      </c>
      <c r="G214" s="8">
        <f>IF(H214 = "NULL", "NULL", H214/28.35)</f>
        <v>2.3396825396825394</v>
      </c>
      <c r="H214" s="8">
        <v>66.33</v>
      </c>
      <c r="I214" s="8">
        <f>IF(G214 = "NULL", "NULL", G214*1.25)</f>
        <v>2.924603174603174</v>
      </c>
      <c r="J214" s="8">
        <f>IF(G214 = "NULL", "NULL", H214*1.25)</f>
        <v>82.912499999999994</v>
      </c>
      <c r="K214" s="8">
        <f>IF(G214 = "NULL", "NULL", G214*2)</f>
        <v>4.6793650793650787</v>
      </c>
      <c r="L214" s="8">
        <f>IF(G214 = "NULL", "NULL", H214*2)</f>
        <v>132.66</v>
      </c>
      <c r="M214" s="11" t="str">
        <f>CONCATENATE(D214, CHAR(10), " - NET WT. ", TEXT(E214, "0.00"), " oz (", F214, " grams)")</f>
        <v>Garlic &amp; Herb Dip Mix Ingredients:
maltodextrin, raw cane sugar, cane sugar, sea salt, dried garlic, dried onion, whole milk, dried roasted garlic, parsley, canola oil, black pepper, silicon dioxide (flow agent). butter powder (butter (cream, salt), dry buttermilk), buttermilk solids (whey solids, buttermilk powder, nonfat dry milk), lactic acid (acidifier), corn starch, chives, non-gmo sov sauce powder (fermented sov sauce [contains soybean and wheat], maltodextrin, salt), oregano, natural butter flavor, nutritional yeast flakes (dried yeast, niacin, pyridoxine hydrochloride, thiamin hydrochloride, riboflavin, folic acid, cyanocobalamin [b12 produced by natural fermentation- not synthetic or animal source]), carrot powder, tomato powder (tomato, silicon dioxide [anticaking agent]), dried celery, paprika, sweet potato powder, pea protein, coriander, red beet powder (beets, silicon dioxide (anticaking agent)), natural colors, organic kale powder, citric acid (acidifier), organic caramel color, sage
• DIRECTIONS: 8oz sour cream 8oz cream cheese softened, 1/4 cup dip mix, mix well and refrigerate for 20 mins. •
• Packed in a facility and/or equipment that produces products containing peanuts, tree nuts, soybean, milk, dairy, eggs, fish, shellfish, wheat, sesame. •
 - NET WT. 1.17 oz (33.16 grams)</v>
      </c>
      <c r="N214" s="12">
        <v>10000000555</v>
      </c>
      <c r="O214" s="12">
        <v>30000000555</v>
      </c>
      <c r="P214" s="12">
        <v>50000000555</v>
      </c>
      <c r="Q214" s="12">
        <v>70000000555</v>
      </c>
      <c r="R214" s="12">
        <v>90000000555</v>
      </c>
      <c r="S214" s="12">
        <v>11000000555</v>
      </c>
      <c r="T214" s="12">
        <v>13000000555</v>
      </c>
      <c r="U214" s="24"/>
      <c r="V214" s="8" t="s">
        <v>154</v>
      </c>
      <c r="W214" s="8">
        <f>IF(G214 = "NULL", "NULL", G214/4)</f>
        <v>0.58492063492063484</v>
      </c>
      <c r="X214" s="8">
        <f>IF(W214 = "NULL", "NULL", W214*28.35)</f>
        <v>16.5825</v>
      </c>
      <c r="Y214" s="8">
        <f>IF(G214 = "NULL", "NULL", G214*4)</f>
        <v>9.3587301587301575</v>
      </c>
      <c r="Z214" s="8">
        <f>IF(G214 = "NULL", "NULL", H214*4)</f>
        <v>265.32</v>
      </c>
      <c r="AA214" s="15">
        <v>15000000555</v>
      </c>
      <c r="AB214" s="8">
        <f>IF(OR(E214 = "NULL", G214 = "NULL"), "NULL", (E214+G214)/2)</f>
        <v>1.7546737213403878</v>
      </c>
      <c r="AC214" s="8">
        <f>IF(OR(F214 = "NULL", H214 = "NULL"), "NULL", (F214+H214)/2)</f>
        <v>49.744999999999997</v>
      </c>
      <c r="AD214" s="15">
        <v>17000000555</v>
      </c>
      <c r="AE214" s="15">
        <f>IF(H214 = "NULL", "NULL", AF214/28.35)</f>
        <v>5.8492063492063489</v>
      </c>
      <c r="AF214" s="15">
        <f>IF(H214 = "NULL", "NULL", J214*2)</f>
        <v>165.82499999999999</v>
      </c>
      <c r="AG214" s="15">
        <v>19000000555</v>
      </c>
      <c r="AH214" s="8">
        <f>IF(AB214 = "NULL", "NULL", AB214*2)</f>
        <v>3.5093474426807756</v>
      </c>
      <c r="AI214" s="8">
        <f>IF(AC214 = "NULL", "NULL", AC214*2)</f>
        <v>99.49</v>
      </c>
      <c r="AJ214" s="15">
        <v>21000000555</v>
      </c>
      <c r="AK214" s="13" t="s">
        <v>895</v>
      </c>
      <c r="AL214" s="11" t="str">
        <f>SUBSTITUTE(D214,CHAR(10)&amp;"• Packed in a facility and/or equipment that produces products containing peanuts, tree nuts, soybean, milk, dairy, eggs, fish, shellfish, wheat, sesame. •","")</f>
        <v>Garlic &amp; Herb Dip Mix Ingredients:
maltodextrin, raw cane sugar, cane sugar, sea salt, dried garlic, dried onion, whole milk, dried roasted garlic, parsley, canola oil, black pepper, silicon dioxide (flow agent). butter powder (butter (cream, salt), dry buttermilk), buttermilk solids (whey solids, buttermilk powder, nonfat dry milk), lactic acid (acidifier), corn starch, chives, non-gmo sov sauce powder (fermented sov sauce [contains soybean and wheat], maltodextrin, salt), oregano, natural butter flavor, nutritional yeast flakes (dried yeast, niacin, pyridoxine hydrochloride, thiamin hydrochloride, riboflavin, folic acid, cyanocobalamin [b12 produced by natural fermentation- not synthetic or animal source]), carrot powder, tomato powder (tomato, silicon dioxide [anticaking agent]), dried celery, paprika, sweet potato powder, pea protein, coriander, red beet powder (beets, silicon dioxide (anticaking agent)), natural colors, organic kale powder, citric acid (acidifier), organic caramel color, sage
• DIRECTIONS: 8oz sour cream 8oz cream cheese softened, 1/4 cup dip mix, mix well and refrigerate for 20 mins. •</v>
      </c>
    </row>
    <row r="215" spans="1:38" ht="165" x14ac:dyDescent="0.3">
      <c r="A215" s="38" t="s">
        <v>896</v>
      </c>
      <c r="B215" s="10" t="s">
        <v>897</v>
      </c>
      <c r="C215" s="10" t="s">
        <v>898</v>
      </c>
      <c r="D215" s="11" t="s">
        <v>899</v>
      </c>
      <c r="E215" s="8">
        <f>IF(F215 = "NULL", "NULL", F215/28.35)</f>
        <v>1.1000000000000001</v>
      </c>
      <c r="F215" s="8">
        <v>31.185000000000006</v>
      </c>
      <c r="G215" s="8">
        <f>IF(H215 = "NULL", "NULL", H215/28.35)</f>
        <v>2.2000000000000002</v>
      </c>
      <c r="H215" s="8">
        <v>62.370000000000012</v>
      </c>
      <c r="I215" s="8">
        <f>IF(G215 = "NULL", "NULL", G215*1.25)</f>
        <v>2.75</v>
      </c>
      <c r="J215" s="8">
        <f>IF(G215 = "NULL", "NULL", H215*1.25)</f>
        <v>77.96250000000002</v>
      </c>
      <c r="K215" s="8">
        <f>IF(G215 = "NULL", "NULL", G215*2)</f>
        <v>4.4000000000000004</v>
      </c>
      <c r="L215" s="8">
        <f>IF(G215 = "NULL", "NULL", H215*2)</f>
        <v>124.74000000000002</v>
      </c>
      <c r="M215" s="11" t="str">
        <f>CONCATENATE(D215, CHAR(10), " - NET WT. ", TEXT(E215, "0.00"), " oz (", F215, " grams)")</f>
        <v>Garlic &amp; Parmesan Bread Dip Ingredients:
dehydrated vegetables (garlic, red bell pepper, onion, parsley), salt, spices, maltodextrin, natural flavor, parmesan cheese [(pasteurized milk cheese cultures, salt, enzymes), cultured nonfat milk, partially hydrogenated soybean oil, whey, sodium citrate, natural flavor, salt], silicon dioxide added to prevent caking
• ALLERGY ALERT: contains milk •
• Packed in a facility and/or equipment that produces products containing peanuts, tree nuts, soybean, milk, dairy, eggs, fish, shellfish, wheat, sesame. •
 - NET WT. 1.10 oz (31.185 grams)</v>
      </c>
      <c r="N215" s="12">
        <v>10000000128</v>
      </c>
      <c r="O215" s="12">
        <v>30000000128</v>
      </c>
      <c r="P215" s="12">
        <v>50000000128</v>
      </c>
      <c r="Q215" s="12">
        <v>70000000128</v>
      </c>
      <c r="R215" s="12">
        <v>90000000128</v>
      </c>
      <c r="S215" s="12">
        <v>11000000128</v>
      </c>
      <c r="T215" s="12">
        <v>13000000128</v>
      </c>
      <c r="U215" s="10" t="s">
        <v>52</v>
      </c>
      <c r="V215" s="11" t="s">
        <v>419</v>
      </c>
      <c r="W215" s="8">
        <f>IF(G215 = "NULL", "NULL", G215/4)</f>
        <v>0.55000000000000004</v>
      </c>
      <c r="X215" s="8">
        <f>IF(W215 = "NULL", "NULL", W215*28.35)</f>
        <v>15.592500000000003</v>
      </c>
      <c r="Y215" s="8">
        <f>IF(G215 = "NULL", "NULL", G215*4)</f>
        <v>8.8000000000000007</v>
      </c>
      <c r="Z215" s="8">
        <f>IF(G215 = "NULL", "NULL", H215*4)</f>
        <v>249.48000000000005</v>
      </c>
      <c r="AA215" s="15">
        <v>15000000128</v>
      </c>
      <c r="AB215" s="8">
        <f>IF(OR(E215 = "NULL", G215 = "NULL"), "NULL", (E215+G215)/2)</f>
        <v>1.6500000000000001</v>
      </c>
      <c r="AC215" s="8">
        <f>IF(OR(F215 = "NULL", H215 = "NULL"), "NULL", (F215+H215)/2)</f>
        <v>46.777500000000011</v>
      </c>
      <c r="AD215" s="15">
        <v>17000000128</v>
      </c>
      <c r="AE215" s="8">
        <f>IF(H215 = "NULL", "NULL", AF215/28.35)</f>
        <v>5.5000000000000009</v>
      </c>
      <c r="AF215" s="8">
        <f>IF(H215 = "NULL", "NULL", J215*2)</f>
        <v>155.92500000000004</v>
      </c>
      <c r="AG215" s="15">
        <v>19000000128</v>
      </c>
      <c r="AH215" s="8">
        <f>IF(AB215 = "NULL", "NULL", AB215*2)</f>
        <v>3.3000000000000003</v>
      </c>
      <c r="AI215" s="8">
        <f>IF(AC215 = "NULL", "NULL", AC215*2)</f>
        <v>93.555000000000021</v>
      </c>
      <c r="AJ215" s="15">
        <v>21000000128</v>
      </c>
      <c r="AK215" s="13" t="s">
        <v>900</v>
      </c>
      <c r="AL215" s="11" t="str">
        <f>SUBSTITUTE(D215,CHAR(10)&amp;"• Packed in a facility and/or equipment that produces products containing peanuts, tree nuts, soybean, milk, dairy, eggs, fish, shellfish, wheat, sesame. •","")</f>
        <v>Garlic &amp; Parmesan Bread Dip Ingredients:
dehydrated vegetables (garlic, red bell pepper, onion, parsley), salt, spices, maltodextrin, natural flavor, parmesan cheese [(pasteurized milk cheese cultures, salt, enzymes), cultured nonfat milk, partially hydrogenated soybean oil, whey, sodium citrate, natural flavor, salt], silicon dioxide added to prevent caking
• ALLERGY ALERT: contains milk •</v>
      </c>
    </row>
    <row r="216" spans="1:38" ht="90" x14ac:dyDescent="0.3">
      <c r="A216" s="10" t="s">
        <v>901</v>
      </c>
      <c r="B216" s="10" t="s">
        <v>902</v>
      </c>
      <c r="C216" s="10" t="s">
        <v>903</v>
      </c>
      <c r="D216" s="11" t="s">
        <v>904</v>
      </c>
      <c r="E216" s="8">
        <f>IF(F216 = "NULL", "NULL", F216/28.35)</f>
        <v>1.1000000000000001</v>
      </c>
      <c r="F216" s="8">
        <v>31.185000000000006</v>
      </c>
      <c r="G216" s="8">
        <f>IF(H216 = "NULL", "NULL", H216/28.35)</f>
        <v>2.2000000000000002</v>
      </c>
      <c r="H216" s="8">
        <v>62.370000000000012</v>
      </c>
      <c r="I216" s="8">
        <f>IF(G216 = "NULL", "NULL", G216*1.25)</f>
        <v>2.75</v>
      </c>
      <c r="J216" s="8">
        <f>IF(G216 = "NULL", "NULL", H216*1.25)</f>
        <v>77.96250000000002</v>
      </c>
      <c r="K216" s="8">
        <f>IF(G216 = "NULL", "NULL", G216*2)</f>
        <v>4.4000000000000004</v>
      </c>
      <c r="L216" s="8">
        <f>IF(G216 = "NULL", "NULL", H216*2)</f>
        <v>124.74000000000002</v>
      </c>
      <c r="M216" s="11" t="str">
        <f>CONCATENATE(D216, CHAR(10), " - NET WT. ", TEXT(E216, "0.00"), " oz (", F216, " grams)")</f>
        <v>Garlic &amp; Thyme Bread Dip Ingredients:
sea salt, spices, herbs, red and green bell peppers, oleoresin of paprika
• Packed in a facility and/or equipment that produces products containing peanuts, tree nuts, soybean, milk, dairy, eggs, fish, shellfish, wheat, sesame. •
 - NET WT. 1.10 oz (31.185 grams)</v>
      </c>
      <c r="N216" s="12">
        <v>10000000130</v>
      </c>
      <c r="O216" s="12">
        <v>30000000130</v>
      </c>
      <c r="P216" s="12">
        <v>50000000130</v>
      </c>
      <c r="Q216" s="12">
        <v>70000000130</v>
      </c>
      <c r="R216" s="12">
        <v>90000000130</v>
      </c>
      <c r="S216" s="12">
        <v>11000000130</v>
      </c>
      <c r="T216" s="12">
        <v>13000000130</v>
      </c>
      <c r="U216" s="10"/>
      <c r="V216" s="11"/>
      <c r="W216" s="8">
        <f>IF(G216 = "NULL", "NULL", G216/4)</f>
        <v>0.55000000000000004</v>
      </c>
      <c r="X216" s="8">
        <f>IF(W216 = "NULL", "NULL", W216*28.35)</f>
        <v>15.592500000000003</v>
      </c>
      <c r="Y216" s="8">
        <f>IF(G216 = "NULL", "NULL", G216*4)</f>
        <v>8.8000000000000007</v>
      </c>
      <c r="Z216" s="8">
        <f>IF(G216 = "NULL", "NULL", H216*4)</f>
        <v>249.48000000000005</v>
      </c>
      <c r="AA216" s="15">
        <v>15000000130</v>
      </c>
      <c r="AB216" s="8">
        <f>IF(OR(E216 = "NULL", G216 = "NULL"), "NULL", (E216+G216)/2)</f>
        <v>1.6500000000000001</v>
      </c>
      <c r="AC216" s="8">
        <f>IF(OR(F216 = "NULL", H216 = "NULL"), "NULL", (F216+H216)/2)</f>
        <v>46.777500000000011</v>
      </c>
      <c r="AD216" s="15">
        <v>17000000130</v>
      </c>
      <c r="AE216" s="8">
        <f>IF(H216 = "NULL", "NULL", AF216/28.35)</f>
        <v>5.5000000000000009</v>
      </c>
      <c r="AF216" s="8">
        <f>IF(H216 = "NULL", "NULL", J216*2)</f>
        <v>155.92500000000004</v>
      </c>
      <c r="AG216" s="15">
        <v>19000000130</v>
      </c>
      <c r="AH216" s="8">
        <f>IF(AB216 = "NULL", "NULL", AB216*2)</f>
        <v>3.3000000000000003</v>
      </c>
      <c r="AI216" s="8">
        <f>IF(AC216 = "NULL", "NULL", AC216*2)</f>
        <v>93.555000000000021</v>
      </c>
      <c r="AJ216" s="15">
        <v>21000000130</v>
      </c>
      <c r="AK216" s="13"/>
      <c r="AL216" s="11" t="str">
        <f>SUBSTITUTE(D216,CHAR(10)&amp;"• Packed in a facility and/or equipment that produces products containing peanuts, tree nuts, soybean, milk, dairy, eggs, fish, shellfish, wheat, sesame. •","")</f>
        <v>Garlic &amp; Thyme Bread Dip Ingredients:
sea salt, spices, herbs, red and green bell peppers, oleoresin of paprika</v>
      </c>
    </row>
    <row r="217" spans="1:38" ht="90" x14ac:dyDescent="0.3">
      <c r="A217" s="38" t="s">
        <v>905</v>
      </c>
      <c r="B217" s="10" t="s">
        <v>906</v>
      </c>
      <c r="C217" s="10" t="s">
        <v>907</v>
      </c>
      <c r="D217" s="11" t="s">
        <v>908</v>
      </c>
      <c r="E217" s="8">
        <f>IF(F217 = "NULL", "NULL", F217/28.35)</f>
        <v>1.1000000000000001</v>
      </c>
      <c r="F217" s="8">
        <v>31.185000000000006</v>
      </c>
      <c r="G217" s="8">
        <f>IF(H217 = "NULL", "NULL", H217/28.35)</f>
        <v>2.2000000000000002</v>
      </c>
      <c r="H217" s="8">
        <v>62.370000000000012</v>
      </c>
      <c r="I217" s="8">
        <f>IF(G217 = "NULL", "NULL", G217*1.25)</f>
        <v>2.75</v>
      </c>
      <c r="J217" s="8">
        <f>IF(G217 = "NULL", "NULL", H217*1.25)</f>
        <v>77.96250000000002</v>
      </c>
      <c r="K217" s="8">
        <f>IF(G217 = "NULL", "NULL", G217*2)</f>
        <v>4.4000000000000004</v>
      </c>
      <c r="L217" s="8">
        <f>IF(G217 = "NULL", "NULL", H217*2)</f>
        <v>124.74000000000002</v>
      </c>
      <c r="M217" s="11" t="str">
        <f>CONCATENATE(D217, CHAR(10), " - NET WT. ", TEXT(E217, "0.00"), " oz (", F217, " grams)")</f>
        <v>Garlic &amp; Tomato Bread Dip Ingredients:
salt, spices, dehydrated garlic, onion powder, red bell pepper, tomato, canola, silicon dioxide (anti-caking) 
• Packed in a facility and/or equipment that produces products containing peanuts, tree nuts, soybean, milk, dairy, eggs, fish, shellfish, wheat, sesame. •
 - NET WT. 1.10 oz (31.185 grams)</v>
      </c>
      <c r="N217" s="12">
        <v>10000000131</v>
      </c>
      <c r="O217" s="12">
        <v>30000000131</v>
      </c>
      <c r="P217" s="12">
        <v>50000000131</v>
      </c>
      <c r="Q217" s="12">
        <v>70000000131</v>
      </c>
      <c r="R217" s="12">
        <v>90000000131</v>
      </c>
      <c r="S217" s="12">
        <v>11000000131</v>
      </c>
      <c r="T217" s="12">
        <v>13000000131</v>
      </c>
      <c r="U217" s="10"/>
      <c r="V217" s="11" t="s">
        <v>53</v>
      </c>
      <c r="W217" s="8">
        <f>IF(G217 = "NULL", "NULL", G217/4)</f>
        <v>0.55000000000000004</v>
      </c>
      <c r="X217" s="8">
        <f>IF(W217 = "NULL", "NULL", W217*28.35)</f>
        <v>15.592500000000003</v>
      </c>
      <c r="Y217" s="8">
        <f>IF(G217 = "NULL", "NULL", G217*4)</f>
        <v>8.8000000000000007</v>
      </c>
      <c r="Z217" s="8">
        <f>IF(G217 = "NULL", "NULL", H217*4)</f>
        <v>249.48000000000005</v>
      </c>
      <c r="AA217" s="15">
        <v>15000000131</v>
      </c>
      <c r="AB217" s="8">
        <f>IF(OR(E217 = "NULL", G217 = "NULL"), "NULL", (E217+G217)/2)</f>
        <v>1.6500000000000001</v>
      </c>
      <c r="AC217" s="8">
        <f>IF(OR(F217 = "NULL", H217 = "NULL"), "NULL", (F217+H217)/2)</f>
        <v>46.777500000000011</v>
      </c>
      <c r="AD217" s="15">
        <v>17000000131</v>
      </c>
      <c r="AE217" s="8">
        <f>IF(H217 = "NULL", "NULL", AF217/28.35)</f>
        <v>5.5000000000000009</v>
      </c>
      <c r="AF217" s="8">
        <f>IF(H217 = "NULL", "NULL", J217*2)</f>
        <v>155.92500000000004</v>
      </c>
      <c r="AG217" s="15">
        <v>19000000131</v>
      </c>
      <c r="AH217" s="8">
        <f>IF(AB217 = "NULL", "NULL", AB217*2)</f>
        <v>3.3000000000000003</v>
      </c>
      <c r="AI217" s="8">
        <f>IF(AC217 = "NULL", "NULL", AC217*2)</f>
        <v>93.555000000000021</v>
      </c>
      <c r="AJ217" s="15">
        <v>21000000131</v>
      </c>
      <c r="AK217" s="13"/>
      <c r="AL217" s="11" t="str">
        <f>SUBSTITUTE(D217,CHAR(10)&amp;"• Packed in a facility and/or equipment that produces products containing peanuts, tree nuts, soybean, milk, dairy, eggs, fish, shellfish, wheat, sesame. •","")</f>
        <v xml:space="preserve">Garlic &amp; Tomato Bread Dip Ingredients:
salt, spices, dehydrated garlic, onion powder, red bell pepper, tomato, canola, silicon dioxide (anti-caking) </v>
      </c>
    </row>
    <row r="218" spans="1:38" ht="90" x14ac:dyDescent="0.3">
      <c r="A218" s="40" t="s">
        <v>909</v>
      </c>
      <c r="B218" s="10" t="s">
        <v>910</v>
      </c>
      <c r="C218" s="10" t="s">
        <v>910</v>
      </c>
      <c r="D218" s="11" t="s">
        <v>911</v>
      </c>
      <c r="E218" s="8">
        <f>IF(F218 = "NULL", "NULL", F218/28.35)</f>
        <v>1.1000000000000001</v>
      </c>
      <c r="F218" s="8">
        <v>31.185000000000006</v>
      </c>
      <c r="G218" s="8">
        <f>IF(H218 = "NULL", "NULL", H218/28.35)</f>
        <v>2.2000000000000002</v>
      </c>
      <c r="H218" s="8">
        <v>62.370000000000012</v>
      </c>
      <c r="I218" s="8">
        <f>IF(G218 = "NULL", "NULL", G218*1.25)</f>
        <v>2.75</v>
      </c>
      <c r="J218" s="8">
        <f>IF(G218 = "NULL", "NULL", H218*1.25)</f>
        <v>77.96250000000002</v>
      </c>
      <c r="K218" s="8">
        <f>IF(G218 = "NULL", "NULL", G218*2)</f>
        <v>4.4000000000000004</v>
      </c>
      <c r="L218" s="8">
        <f>IF(G218 = "NULL", "NULL", H218*2)</f>
        <v>124.74000000000002</v>
      </c>
      <c r="M218" s="11" t="str">
        <f>CONCATENATE(D218, CHAR(10), " - NET WT. ", TEXT(E218, "0.00"), " oz (", F218, " grams)")</f>
        <v>Garlic &amp; Tomato Seasoning Ingredients:
salt, spices, dehydrated garlic, onion powder, red bell pepper, tomato, canola, silicon dioxide (anti-caking)
• Packed in a facility and/or equipment that produces products containing peanuts, tree nuts, soybean, milk, dairy, eggs, fish, shellfish, wheat, sesame. •
 - NET WT. 1.10 oz (31.185 grams)</v>
      </c>
      <c r="N218" s="12">
        <v>10000000440</v>
      </c>
      <c r="O218" s="12">
        <v>30000000440</v>
      </c>
      <c r="P218" s="12">
        <v>50000000440</v>
      </c>
      <c r="Q218" s="12">
        <v>70000000440</v>
      </c>
      <c r="R218" s="12">
        <v>90000000440</v>
      </c>
      <c r="S218" s="12">
        <v>11000000440</v>
      </c>
      <c r="T218" s="12">
        <v>13000000440</v>
      </c>
      <c r="U218" s="11"/>
      <c r="V218" s="11"/>
      <c r="W218" s="8">
        <f>IF(G218 = "NULL", "NULL", G218/4)</f>
        <v>0.55000000000000004</v>
      </c>
      <c r="X218" s="8">
        <f>IF(W218 = "NULL", "NULL", W218*28.35)</f>
        <v>15.592500000000003</v>
      </c>
      <c r="Y218" s="8">
        <f>IF(G218 = "NULL", "NULL", G218*4)</f>
        <v>8.8000000000000007</v>
      </c>
      <c r="Z218" s="8">
        <f>IF(G218 = "NULL", "NULL", H218*4)</f>
        <v>249.48000000000005</v>
      </c>
      <c r="AA218" s="15">
        <v>15000000440</v>
      </c>
      <c r="AB218" s="8">
        <f>IF(OR(E218 = "NULL", G218 = "NULL"), "NULL", (E218+G218)/2)</f>
        <v>1.6500000000000001</v>
      </c>
      <c r="AC218" s="8">
        <f>IF(OR(F218 = "NULL", H218 = "NULL"), "NULL", (F218+H218)/2)</f>
        <v>46.777500000000011</v>
      </c>
      <c r="AD218" s="15">
        <v>17000000440</v>
      </c>
      <c r="AE218" s="8">
        <f>IF(H218 = "NULL", "NULL", AF218/28.35)</f>
        <v>5.5000000000000009</v>
      </c>
      <c r="AF218" s="8">
        <f>IF(H218 = "NULL", "NULL", J218*2)</f>
        <v>155.92500000000004</v>
      </c>
      <c r="AG218" s="15">
        <v>19000000440</v>
      </c>
      <c r="AH218" s="8">
        <f>IF(AB218 = "NULL", "NULL", AB218*2)</f>
        <v>3.3000000000000003</v>
      </c>
      <c r="AI218" s="8">
        <f>IF(AC218 = "NULL", "NULL", AC218*2)</f>
        <v>93.555000000000021</v>
      </c>
      <c r="AJ218" s="15">
        <v>21000000440</v>
      </c>
      <c r="AK218" s="13" t="s">
        <v>912</v>
      </c>
      <c r="AL218" s="11" t="str">
        <f>SUBSTITUTE(D218,CHAR(10)&amp;"• Packed in a facility and/or equipment that produces products containing peanuts, tree nuts, soybean, milk, dairy, eggs, fish, shellfish, wheat, sesame. •","")</f>
        <v>Garlic &amp; Tomato Seasoning Ingredients:
salt, spices, dehydrated garlic, onion powder, red bell pepper, tomato, canola, silicon dioxide (anti-caking)</v>
      </c>
    </row>
    <row r="219" spans="1:38" ht="75" x14ac:dyDescent="0.3">
      <c r="A219" s="10" t="s">
        <v>913</v>
      </c>
      <c r="B219" s="10" t="s">
        <v>914</v>
      </c>
      <c r="C219" s="10" t="s">
        <v>915</v>
      </c>
      <c r="D219" s="11" t="s">
        <v>916</v>
      </c>
      <c r="E219" s="8">
        <f>IF(F219 = "NULL", "NULL", F219/28.35)</f>
        <v>1.1000000000000001</v>
      </c>
      <c r="F219" s="8">
        <v>31.185000000000006</v>
      </c>
      <c r="G219" s="8">
        <f>IF(H219 = "NULL", "NULL", H219/28.35)</f>
        <v>2.2000000000000002</v>
      </c>
      <c r="H219" s="8">
        <v>62.370000000000012</v>
      </c>
      <c r="I219" s="8">
        <f>IF(G219 = "NULL", "NULL", G219*1.25)</f>
        <v>2.75</v>
      </c>
      <c r="J219" s="8">
        <f>IF(G219 = "NULL", "NULL", H219*1.25)</f>
        <v>77.96250000000002</v>
      </c>
      <c r="K219" s="8">
        <f>IF(G219 = "NULL", "NULL", G219*2)</f>
        <v>4.4000000000000004</v>
      </c>
      <c r="L219" s="8">
        <f>IF(G219 = "NULL", "NULL", H219*2)</f>
        <v>124.74000000000002</v>
      </c>
      <c r="M219" s="11" t="str">
        <f>CONCATENATE(D219, CHAR(10), " - NET WT. ", TEXT(E219, "0.00"), " oz (", F219, " grams)")</f>
        <v>Garlic Bread Dip Ingredients:
garlic, salt, parsley, oregano, spices
• Packed in a facility and/or equipment that produces products containing peanuts, tree nuts, soybean, milk, dairy, eggs, fish, shellfish, wheat, sesame. •
 - NET WT. 1.10 oz (31.185 grams)</v>
      </c>
      <c r="N219" s="12">
        <v>10000000134</v>
      </c>
      <c r="O219" s="12">
        <v>30000000134</v>
      </c>
      <c r="P219" s="12">
        <v>50000000134</v>
      </c>
      <c r="Q219" s="12">
        <v>70000000134</v>
      </c>
      <c r="R219" s="12">
        <v>90000000134</v>
      </c>
      <c r="S219" s="12">
        <v>11000000134</v>
      </c>
      <c r="T219" s="12">
        <v>13000000134</v>
      </c>
      <c r="U219" s="10" t="s">
        <v>52</v>
      </c>
      <c r="V219" s="11" t="s">
        <v>53</v>
      </c>
      <c r="W219" s="8">
        <f>IF(G219 = "NULL", "NULL", G219/4)</f>
        <v>0.55000000000000004</v>
      </c>
      <c r="X219" s="8">
        <f>IF(W219 = "NULL", "NULL", W219*28.35)</f>
        <v>15.592500000000003</v>
      </c>
      <c r="Y219" s="8">
        <f>IF(G219 = "NULL", "NULL", G219*4)</f>
        <v>8.8000000000000007</v>
      </c>
      <c r="Z219" s="8">
        <f>IF(G219 = "NULL", "NULL", H219*4)</f>
        <v>249.48000000000005</v>
      </c>
      <c r="AA219" s="15">
        <v>15000000134</v>
      </c>
      <c r="AB219" s="8">
        <f>IF(OR(E219 = "NULL", G219 = "NULL"), "NULL", (E219+G219)/2)</f>
        <v>1.6500000000000001</v>
      </c>
      <c r="AC219" s="8">
        <f>IF(OR(F219 = "NULL", H219 = "NULL"), "NULL", (F219+H219)/2)</f>
        <v>46.777500000000011</v>
      </c>
      <c r="AD219" s="15">
        <v>17000000134</v>
      </c>
      <c r="AE219" s="8">
        <f>IF(H219 = "NULL", "NULL", AF219/28.35)</f>
        <v>5.5000000000000009</v>
      </c>
      <c r="AF219" s="8">
        <f>IF(H219 = "NULL", "NULL", J219*2)</f>
        <v>155.92500000000004</v>
      </c>
      <c r="AG219" s="15">
        <v>19000000134</v>
      </c>
      <c r="AH219" s="8">
        <f>IF(AB219 = "NULL", "NULL", AB219*2)</f>
        <v>3.3000000000000003</v>
      </c>
      <c r="AI219" s="8">
        <f>IF(AC219 = "NULL", "NULL", AC219*2)</f>
        <v>93.555000000000021</v>
      </c>
      <c r="AJ219" s="15">
        <v>21000000134</v>
      </c>
      <c r="AK219" s="13" t="s">
        <v>917</v>
      </c>
      <c r="AL219" s="11" t="str">
        <f>SUBSTITUTE(D219,CHAR(10)&amp;"• Packed in a facility and/or equipment that produces products containing peanuts, tree nuts, soybean, milk, dairy, eggs, fish, shellfish, wheat, sesame. •","")</f>
        <v>Garlic Bread Dip Ingredients:
garlic, salt, parsley, oregano, spices</v>
      </c>
    </row>
    <row r="220" spans="1:38" ht="135" x14ac:dyDescent="0.3">
      <c r="A220" s="10" t="s">
        <v>918</v>
      </c>
      <c r="B220" s="10" t="s">
        <v>919</v>
      </c>
      <c r="C220" s="10" t="s">
        <v>920</v>
      </c>
      <c r="D220" s="11" t="s">
        <v>921</v>
      </c>
      <c r="E220" s="8">
        <f>IF(F220 = "NULL", "NULL", F220/28.35)</f>
        <v>1.4</v>
      </c>
      <c r="F220" s="8">
        <v>39.69</v>
      </c>
      <c r="G220" s="8">
        <f>IF(H220 = "NULL", "NULL", H220/28.35)</f>
        <v>2.8</v>
      </c>
      <c r="H220" s="8">
        <v>79.38</v>
      </c>
      <c r="I220" s="8">
        <f>IF(G220 = "NULL", "NULL", G220*1.25)</f>
        <v>3.5</v>
      </c>
      <c r="J220" s="8">
        <f>IF(G220 = "NULL", "NULL", H220*1.25)</f>
        <v>99.224999999999994</v>
      </c>
      <c r="K220" s="8">
        <f>IF(G220 = "NULL", "NULL", G220*2)</f>
        <v>5.6</v>
      </c>
      <c r="L220" s="8">
        <f>IF(G220 = "NULL", "NULL", H220*2)</f>
        <v>158.76</v>
      </c>
      <c r="M220" s="11" t="str">
        <f>CONCATENATE(D220, CHAR(10), " - NET WT. ", TEXT(E220, "0.00"), " oz (", F220, " grams)")</f>
        <v>Garlic Butter Bread Dip Ingredients:
butter powder (maltodextrin, modified butter oil, salt, dehydrated butter, guar gum, sodium bicarbonate, annatto, turmeric) garlic, butter salt (salt, artificial flavor, fd&amp;c yellow #5, #6) onion, yeast extract, herbs 
• ALLERGY ALERT: contains milk •
• Packed in a facility and/or equipment that produces products containing peanuts, tree nuts, soybean, milk, dairy, eggs, fish, shellfish, wheat, sesame. •
 - NET WT. 1.40 oz (39.69 grams)</v>
      </c>
      <c r="N220" s="12">
        <v>10000000132</v>
      </c>
      <c r="O220" s="12">
        <v>30000000132</v>
      </c>
      <c r="P220" s="12">
        <v>50000000132</v>
      </c>
      <c r="Q220" s="12">
        <v>70000000132</v>
      </c>
      <c r="R220" s="12">
        <v>90000000132</v>
      </c>
      <c r="S220" s="12">
        <v>11000000132</v>
      </c>
      <c r="T220" s="12">
        <v>13000000132</v>
      </c>
      <c r="U220" s="10"/>
      <c r="V220" s="11"/>
      <c r="W220" s="8">
        <f>IF(G220 = "NULL", "NULL", G220/4)</f>
        <v>0.7</v>
      </c>
      <c r="X220" s="8">
        <f>IF(W220 = "NULL", "NULL", W220*28.35)</f>
        <v>19.844999999999999</v>
      </c>
      <c r="Y220" s="8">
        <f>IF(G220 = "NULL", "NULL", G220*4)</f>
        <v>11.2</v>
      </c>
      <c r="Z220" s="8">
        <f>IF(G220 = "NULL", "NULL", H220*4)</f>
        <v>317.52</v>
      </c>
      <c r="AA220" s="15">
        <v>15000000132</v>
      </c>
      <c r="AB220" s="8">
        <f>IF(OR(E220 = "NULL", G220 = "NULL"), "NULL", (E220+G220)/2)</f>
        <v>2.0999999999999996</v>
      </c>
      <c r="AC220" s="8">
        <f>IF(OR(F220 = "NULL", H220 = "NULL"), "NULL", (F220+H220)/2)</f>
        <v>59.534999999999997</v>
      </c>
      <c r="AD220" s="15">
        <v>17000000132</v>
      </c>
      <c r="AE220" s="8">
        <f>IF(H220 = "NULL", "NULL", AF220/28.35)</f>
        <v>6.9999999999999991</v>
      </c>
      <c r="AF220" s="8">
        <f>IF(H220 = "NULL", "NULL", J220*2)</f>
        <v>198.45</v>
      </c>
      <c r="AG220" s="15">
        <v>19000000132</v>
      </c>
      <c r="AH220" s="8">
        <f>IF(AB220 = "NULL", "NULL", AB220*2)</f>
        <v>4.1999999999999993</v>
      </c>
      <c r="AI220" s="8">
        <f>IF(AC220 = "NULL", "NULL", AC220*2)</f>
        <v>119.07</v>
      </c>
      <c r="AJ220" s="15">
        <v>21000000132</v>
      </c>
      <c r="AK220" s="13"/>
      <c r="AL220" s="11" t="str">
        <f>SUBSTITUTE(D220,CHAR(10)&amp;"• Packed in a facility and/or equipment that produces products containing peanuts, tree nuts, soybean, milk, dairy, eggs, fish, shellfish, wheat, sesame. •","")</f>
        <v>Garlic Butter Bread Dip Ingredients:
butter powder (maltodextrin, modified butter oil, salt, dehydrated butter, guar gum, sodium bicarbonate, annatto, turmeric) garlic, butter salt (salt, artificial flavor, fd&amp;c yellow #5, #6) onion, yeast extract, herbs 
• ALLERGY ALERT: contains milk •</v>
      </c>
    </row>
    <row r="221" spans="1:38" ht="165" x14ac:dyDescent="0.3">
      <c r="A221" s="40" t="s">
        <v>922</v>
      </c>
      <c r="B221" s="10" t="s">
        <v>923</v>
      </c>
      <c r="C221" s="10" t="s">
        <v>924</v>
      </c>
      <c r="D221" s="11" t="s">
        <v>925</v>
      </c>
      <c r="E221" s="8">
        <f>IF(F221 = "NULL", "NULL", F221/28.35)</f>
        <v>1.1000000000000001</v>
      </c>
      <c r="F221" s="8">
        <v>31.185000000000006</v>
      </c>
      <c r="G221" s="8">
        <f>IF(H221 = "NULL", "NULL", H221/28.35)</f>
        <v>2.2000000000000002</v>
      </c>
      <c r="H221" s="8">
        <v>62.370000000000012</v>
      </c>
      <c r="I221" s="8">
        <f>IF(G221 = "NULL", "NULL", G221*1.25)</f>
        <v>2.75</v>
      </c>
      <c r="J221" s="8">
        <f>IF(G221 = "NULL", "NULL", H221*1.25)</f>
        <v>77.96250000000002</v>
      </c>
      <c r="K221" s="8">
        <f>IF(G221 = "NULL", "NULL", G221*2)</f>
        <v>4.4000000000000004</v>
      </c>
      <c r="L221" s="8">
        <f>IF(G221 = "NULL", "NULL", H221*2)</f>
        <v>124.74000000000002</v>
      </c>
      <c r="M221" s="11" t="str">
        <f>CONCATENATE(D221, CHAR(10), " - NET WT. ", TEXT(E221, "0.00"), " oz (", F221, " grams)")</f>
        <v>Garlic Parmesan Dipping Herbs Ingredients:
dehydrated vegetables (garlic, red bell pepper, onion, parsley), salt, spices, maltodextrin, natural flavor, parmesan cheese [(pasteurized milk cheese cultures, salt, enzymes), cultured nonfat milk, partially hydrogenated soybean oil, whey, sodium citrate, natural flavor, salt], silicon dioxide added to prevent caking
• ALLERGY ALERT: contains milk •
• Packed in a facility and/or equipment that produces products containing peanuts, tree nuts, soybean, milk, dairy, eggs, fish, shellfish, wheat, sesame. •
 - NET WT. 1.10 oz (31.185 grams)</v>
      </c>
      <c r="N221" s="12">
        <v>10000000538</v>
      </c>
      <c r="O221" s="12">
        <v>30000000538</v>
      </c>
      <c r="P221" s="12">
        <v>50000000538</v>
      </c>
      <c r="Q221" s="12">
        <v>70000000538</v>
      </c>
      <c r="R221" s="12">
        <v>90000000538</v>
      </c>
      <c r="S221" s="12">
        <v>11000000538</v>
      </c>
      <c r="T221" s="12">
        <v>13000000538</v>
      </c>
      <c r="U221" s="10" t="s">
        <v>52</v>
      </c>
      <c r="V221" s="11" t="s">
        <v>419</v>
      </c>
      <c r="W221" s="8">
        <f>IF(G221 = "NULL", "NULL", G221/4)</f>
        <v>0.55000000000000004</v>
      </c>
      <c r="X221" s="8">
        <f>IF(W221 = "NULL", "NULL", W221*28.35)</f>
        <v>15.592500000000003</v>
      </c>
      <c r="Y221" s="8">
        <f>IF(G221 = "NULL", "NULL", G221*4)</f>
        <v>8.8000000000000007</v>
      </c>
      <c r="Z221" s="8">
        <f>IF(G221 = "NULL", "NULL", H221*4)</f>
        <v>249.48000000000005</v>
      </c>
      <c r="AA221" s="15">
        <v>15000000538</v>
      </c>
      <c r="AB221" s="8">
        <f>IF(OR(E221 = "NULL", G221 = "NULL"), "NULL", (E221+G221)/2)</f>
        <v>1.6500000000000001</v>
      </c>
      <c r="AC221" s="8">
        <f>IF(OR(F221 = "NULL", H221 = "NULL"), "NULL", (F221+H221)/2)</f>
        <v>46.777500000000011</v>
      </c>
      <c r="AD221" s="15">
        <v>17000000538</v>
      </c>
      <c r="AE221" s="8">
        <f>IF(H221 = "NULL", "NULL", AF221/28.35)</f>
        <v>5.5000000000000009</v>
      </c>
      <c r="AF221" s="8">
        <f>IF(H221 = "NULL", "NULL", J221*2)</f>
        <v>155.92500000000004</v>
      </c>
      <c r="AG221" s="15">
        <v>19000000538</v>
      </c>
      <c r="AH221" s="8">
        <f>IF(AB221 = "NULL", "NULL", AB221*2)</f>
        <v>3.3000000000000003</v>
      </c>
      <c r="AI221" s="8">
        <f>IF(AC221 = "NULL", "NULL", AC221*2)</f>
        <v>93.555000000000021</v>
      </c>
      <c r="AJ221" s="15">
        <v>21000000538</v>
      </c>
      <c r="AK221" s="13" t="s">
        <v>926</v>
      </c>
      <c r="AL221" s="11" t="str">
        <f>SUBSTITUTE(D221,CHAR(10)&amp;"• Packed in a facility and/or equipment that produces products containing peanuts, tree nuts, soybean, milk, dairy, eggs, fish, shellfish, wheat, sesame. •","")</f>
        <v>Garlic Parmesan Dipping Herbs Ingredients:
dehydrated vegetables (garlic, red bell pepper, onion, parsley), salt, spices, maltodextrin, natural flavor, parmesan cheese [(pasteurized milk cheese cultures, salt, enzymes), cultured nonfat milk, partially hydrogenated soybean oil, whey, sodium citrate, natural flavor, salt], silicon dioxide added to prevent caking
• ALLERGY ALERT: contains milk •</v>
      </c>
    </row>
    <row r="222" spans="1:38" ht="105" x14ac:dyDescent="0.3">
      <c r="A222" s="38" t="s">
        <v>927</v>
      </c>
      <c r="B222" s="10" t="s">
        <v>928</v>
      </c>
      <c r="C222" s="10" t="s">
        <v>929</v>
      </c>
      <c r="D222" s="11" t="s">
        <v>930</v>
      </c>
      <c r="E222" s="8">
        <f>IF(F222 = "NULL", "NULL", F222/28.35)</f>
        <v>1.4109347442680775</v>
      </c>
      <c r="F222" s="8">
        <v>40</v>
      </c>
      <c r="G222" s="8">
        <f>IF(H222 = "NULL", "NULL", H222/28.35)</f>
        <v>2.821869488536155</v>
      </c>
      <c r="H222" s="8">
        <v>80</v>
      </c>
      <c r="I222" s="8">
        <f>IF(G222 = "NULL", "NULL", G222*1.25)</f>
        <v>3.5273368606701938</v>
      </c>
      <c r="J222" s="8">
        <f>IF(G222 = "NULL", "NULL", H222*1.25)</f>
        <v>100</v>
      </c>
      <c r="K222" s="8">
        <f>IF(G222 = "NULL", "NULL", G222*2)</f>
        <v>5.6437389770723101</v>
      </c>
      <c r="L222" s="8">
        <f>IF(G222 = "NULL", "NULL", H222*2)</f>
        <v>160</v>
      </c>
      <c r="M222" s="11" t="str">
        <f>CONCATENATE(D222, CHAR(10), " - NET WT. ", TEXT(E222, "0.00"), " oz (", F222, " grams)")</f>
        <v>Garlic Pepper Steak Grill Seasoning Ingredients:
salt, spices (including black peppercorn, dill, ginger), garlic, red pepper, contains 2% or less of oleoresin paprika, natural flavors and canola oil
• Packed in a facility and/or equipment that produces products containing peanuts, tree nuts, soybean, milk, dairy, eggs, fish, shellfish, wheat, sesame. •
 - NET WT. 1.41 oz (40 grams)</v>
      </c>
      <c r="N222" s="12">
        <v>10000000129</v>
      </c>
      <c r="O222" s="12">
        <v>30000000129</v>
      </c>
      <c r="P222" s="12">
        <v>50000000129</v>
      </c>
      <c r="Q222" s="12">
        <v>70000000129</v>
      </c>
      <c r="R222" s="12">
        <v>90000000129</v>
      </c>
      <c r="S222" s="12">
        <v>11000000129</v>
      </c>
      <c r="T222" s="12">
        <v>13000000129</v>
      </c>
      <c r="U222" s="10" t="s">
        <v>52</v>
      </c>
      <c r="V222" s="11" t="s">
        <v>327</v>
      </c>
      <c r="W222" s="8">
        <f>IF(G222 = "NULL", "NULL", G222/4)</f>
        <v>0.70546737213403876</v>
      </c>
      <c r="X222" s="8">
        <f>IF(W222 = "NULL", "NULL", W222*28.35)</f>
        <v>20</v>
      </c>
      <c r="Y222" s="8">
        <f>IF(G222 = "NULL", "NULL", G222*4)</f>
        <v>11.28747795414462</v>
      </c>
      <c r="Z222" s="8">
        <f>IF(G222 = "NULL", "NULL", H222*4)</f>
        <v>320</v>
      </c>
      <c r="AA222" s="15">
        <v>15000000129</v>
      </c>
      <c r="AB222" s="8">
        <f>IF(OR(E222 = "NULL", G222 = "NULL"), "NULL", (E222+G222)/2)</f>
        <v>2.1164021164021163</v>
      </c>
      <c r="AC222" s="8">
        <f>IF(OR(F222 = "NULL", H222 = "NULL"), "NULL", (F222+H222)/2)</f>
        <v>60</v>
      </c>
      <c r="AD222" s="15">
        <v>17000000129</v>
      </c>
      <c r="AE222" s="8">
        <f>IF(H222 = "NULL", "NULL", AF222/28.35)</f>
        <v>7.0546737213403876</v>
      </c>
      <c r="AF222" s="8">
        <f>IF(H222 = "NULL", "NULL", J222*2)</f>
        <v>200</v>
      </c>
      <c r="AG222" s="15">
        <v>19000000129</v>
      </c>
      <c r="AH222" s="8">
        <f>IF(AB222 = "NULL", "NULL", AB222*2)</f>
        <v>4.2328042328042326</v>
      </c>
      <c r="AI222" s="8">
        <f>IF(AC222 = "NULL", "NULL", AC222*2)</f>
        <v>120</v>
      </c>
      <c r="AJ222" s="15">
        <v>21000000129</v>
      </c>
      <c r="AK222" s="13" t="s">
        <v>931</v>
      </c>
      <c r="AL222" s="11" t="str">
        <f>SUBSTITUTE(D222,CHAR(10)&amp;"• Packed in a facility and/or equipment that produces products containing peanuts, tree nuts, soybean, milk, dairy, eggs, fish, shellfish, wheat, sesame. •","")</f>
        <v>Garlic Pepper Steak Grill Seasoning Ingredients:
salt, spices (including black peppercorn, dill, ginger), garlic, red pepper, contains 2% or less of oleoresin paprika, natural flavors and canola oil</v>
      </c>
    </row>
    <row r="223" spans="1:38" ht="90" x14ac:dyDescent="0.3">
      <c r="A223" s="10" t="s">
        <v>932</v>
      </c>
      <c r="B223" s="10" t="s">
        <v>933</v>
      </c>
      <c r="C223" s="10" t="s">
        <v>933</v>
      </c>
      <c r="D223" s="11" t="s">
        <v>934</v>
      </c>
      <c r="E223" s="8">
        <f>IF(F223 = "NULL", "NULL", F223/28.35)</f>
        <v>2.5499999999999998</v>
      </c>
      <c r="F223" s="8">
        <v>72.292500000000004</v>
      </c>
      <c r="G223" s="8">
        <f>IF(H223 = "NULL", "NULL", H223/28.35)</f>
        <v>5.0999999999999996</v>
      </c>
      <c r="H223" s="8">
        <v>144.58500000000001</v>
      </c>
      <c r="I223" s="8">
        <f>IF(G223 = "NULL", "NULL", G223*1.25)</f>
        <v>6.375</v>
      </c>
      <c r="J223" s="8">
        <f>IF(G223 = "NULL", "NULL", H223*1.25)</f>
        <v>180.73125000000002</v>
      </c>
      <c r="K223" s="8">
        <f>IF(G223 = "NULL", "NULL", G223*2)</f>
        <v>10.199999999999999</v>
      </c>
      <c r="L223" s="8">
        <f>IF(G223 = "NULL", "NULL", H223*2)</f>
        <v>289.17</v>
      </c>
      <c r="M223" s="11" t="str">
        <f>CONCATENATE(D223, CHAR(10), " - NET WT. ", TEXT(E223, "0.00"), " oz (", F223, " grams)")</f>
        <v>Garlic Salt Ingredients:
garlic, salt, parsley, carrot for color, modified corn starch, sugar, natural flavor
• Packed in a facility and/or equipment that produces products containing peanuts, tree nuts, soybean, milk, dairy, eggs, fish, shellfish, wheat, sesame. •
 - NET WT. 2.55 oz (72.2925 grams)</v>
      </c>
      <c r="N223" s="12">
        <v>10000000133</v>
      </c>
      <c r="O223" s="12">
        <v>30000000133</v>
      </c>
      <c r="P223" s="12">
        <v>50000000133</v>
      </c>
      <c r="Q223" s="12">
        <v>70000000133</v>
      </c>
      <c r="R223" s="12">
        <v>90000000133</v>
      </c>
      <c r="S223" s="12">
        <v>11000000133</v>
      </c>
      <c r="T223" s="12">
        <v>13000000133</v>
      </c>
      <c r="U223" s="10"/>
      <c r="V223" s="11"/>
      <c r="W223" s="8">
        <f>IF(G223 = "NULL", "NULL", G223/4)</f>
        <v>1.2749999999999999</v>
      </c>
      <c r="X223" s="8">
        <f>IF(W223 = "NULL", "NULL", W223*28.35)</f>
        <v>36.146250000000002</v>
      </c>
      <c r="Y223" s="8">
        <f>IF(G223 = "NULL", "NULL", G223*4)</f>
        <v>20.399999999999999</v>
      </c>
      <c r="Z223" s="8">
        <f>IF(G223 = "NULL", "NULL", H223*4)</f>
        <v>578.34</v>
      </c>
      <c r="AA223" s="15">
        <v>15000000133</v>
      </c>
      <c r="AB223" s="8">
        <f>IF(OR(E223 = "NULL", G223 = "NULL"), "NULL", (E223+G223)/2)</f>
        <v>3.8249999999999997</v>
      </c>
      <c r="AC223" s="8">
        <f>IF(OR(F223 = "NULL", H223 = "NULL"), "NULL", (F223+H223)/2)</f>
        <v>108.43875</v>
      </c>
      <c r="AD223" s="15">
        <v>17000000133</v>
      </c>
      <c r="AE223" s="8">
        <f>IF(H223 = "NULL", "NULL", AF223/28.35)</f>
        <v>12.75</v>
      </c>
      <c r="AF223" s="8">
        <f>IF(H223 = "NULL", "NULL", J223*2)</f>
        <v>361.46250000000003</v>
      </c>
      <c r="AG223" s="15">
        <v>19000000133</v>
      </c>
      <c r="AH223" s="8">
        <f>IF(AB223 = "NULL", "NULL", AB223*2)</f>
        <v>7.6499999999999995</v>
      </c>
      <c r="AI223" s="8">
        <f>IF(AC223 = "NULL", "NULL", AC223*2)</f>
        <v>216.8775</v>
      </c>
      <c r="AJ223" s="15">
        <v>21000000133</v>
      </c>
      <c r="AK223" s="13"/>
      <c r="AL223" s="11" t="str">
        <f>SUBSTITUTE(D223,CHAR(10)&amp;"• Packed in a facility and/or equipment that produces products containing peanuts, tree nuts, soybean, milk, dairy, eggs, fish, shellfish, wheat, sesame. •","")</f>
        <v>Garlic Salt Ingredients:
garlic, salt, parsley, carrot for color, modified corn starch, sugar, natural flavor</v>
      </c>
    </row>
    <row r="224" spans="1:38" ht="75" x14ac:dyDescent="0.3">
      <c r="A224" s="10" t="s">
        <v>935</v>
      </c>
      <c r="B224" s="10" t="s">
        <v>936</v>
      </c>
      <c r="C224" s="10" t="s">
        <v>936</v>
      </c>
      <c r="D224" s="11" t="s">
        <v>937</v>
      </c>
      <c r="E224" s="8">
        <f>IF(F224 = "NULL", "NULL", F224/28.35)</f>
        <v>0.8</v>
      </c>
      <c r="F224" s="8">
        <v>22.680000000000003</v>
      </c>
      <c r="G224" s="8">
        <f>IF(H224 = "NULL", "NULL", H224/28.35)</f>
        <v>1.6</v>
      </c>
      <c r="H224" s="8">
        <v>45.360000000000007</v>
      </c>
      <c r="I224" s="8">
        <f>IF(G224 = "NULL", "NULL", G224*1.25)</f>
        <v>2</v>
      </c>
      <c r="J224" s="8">
        <f>IF(G224 = "NULL", "NULL", H224*1.25)</f>
        <v>56.70000000000001</v>
      </c>
      <c r="K224" s="8">
        <f>IF(G224 = "NULL", "NULL", G224*2)</f>
        <v>3.2</v>
      </c>
      <c r="L224" s="8">
        <f>IF(G224 = "NULL", "NULL", H224*2)</f>
        <v>90.720000000000013</v>
      </c>
      <c r="M224" s="11" t="str">
        <f>CONCATENATE(D224, CHAR(10), " - NET WT. ", TEXT(E224, "0.00"), " oz (", F224, " grams)")</f>
        <v>Genmai Tea Ingredients:
green tea, toasted / puffed rice
• Packed in a facility and/or equipment that produces products containing peanuts, tree nuts, soybean, milk, dairy, eggs, fish, shellfish, wheat, sesame. •
 - NET WT. 0.80 oz (22.68 grams)</v>
      </c>
      <c r="N224" s="12">
        <v>10000000135</v>
      </c>
      <c r="O224" s="12">
        <v>30000000135</v>
      </c>
      <c r="P224" s="12">
        <v>50000000135</v>
      </c>
      <c r="Q224" s="12">
        <v>70000000135</v>
      </c>
      <c r="R224" s="12">
        <v>90000000135</v>
      </c>
      <c r="S224" s="12">
        <v>11000000135</v>
      </c>
      <c r="T224" s="12">
        <v>13000000135</v>
      </c>
      <c r="U224" s="10" t="s">
        <v>52</v>
      </c>
      <c r="V224" s="11" t="s">
        <v>130</v>
      </c>
      <c r="W224" s="8">
        <f>IF(G224 = "NULL", "NULL", G224/4)</f>
        <v>0.4</v>
      </c>
      <c r="X224" s="8">
        <f>IF(W224 = "NULL", "NULL", W224*28.35)</f>
        <v>11.340000000000002</v>
      </c>
      <c r="Y224" s="8">
        <f>IF(G224 = "NULL", "NULL", G224*4)</f>
        <v>6.4</v>
      </c>
      <c r="Z224" s="8">
        <f>IF(G224 = "NULL", "NULL", H224*4)</f>
        <v>181.44000000000003</v>
      </c>
      <c r="AA224" s="15">
        <v>15000000135</v>
      </c>
      <c r="AB224" s="8">
        <f>IF(OR(E224 = "NULL", G224 = "NULL"), "NULL", (E224+G224)/2)</f>
        <v>1.2000000000000002</v>
      </c>
      <c r="AC224" s="8">
        <f>IF(OR(F224 = "NULL", H224 = "NULL"), "NULL", (F224+H224)/2)</f>
        <v>34.020000000000003</v>
      </c>
      <c r="AD224" s="15">
        <v>17000000135</v>
      </c>
      <c r="AE224" s="8">
        <f>IF(H224 = "NULL", "NULL", AF224/28.35)</f>
        <v>4.0000000000000009</v>
      </c>
      <c r="AF224" s="8">
        <f>IF(H224 = "NULL", "NULL", J224*2)</f>
        <v>113.40000000000002</v>
      </c>
      <c r="AG224" s="15">
        <v>19000000135</v>
      </c>
      <c r="AH224" s="8">
        <f>IF(AB224 = "NULL", "NULL", AB224*2)</f>
        <v>2.4000000000000004</v>
      </c>
      <c r="AI224" s="8">
        <f>IF(AC224 = "NULL", "NULL", AC224*2)</f>
        <v>68.040000000000006</v>
      </c>
      <c r="AJ224" s="15">
        <v>21000000135</v>
      </c>
      <c r="AK224" s="13" t="s">
        <v>938</v>
      </c>
      <c r="AL224" s="11" t="str">
        <f>SUBSTITUTE(D224,CHAR(10)&amp;"• Packed in a facility and/or equipment that produces products containing peanuts, tree nuts, soybean, milk, dairy, eggs, fish, shellfish, wheat, sesame. •","")</f>
        <v>Genmai Tea Ingredients:
green tea, toasted / puffed rice</v>
      </c>
    </row>
    <row r="225" spans="1:38" ht="150" x14ac:dyDescent="0.3">
      <c r="A225" s="10" t="s">
        <v>939</v>
      </c>
      <c r="B225" s="10" t="s">
        <v>940</v>
      </c>
      <c r="C225" s="10" t="s">
        <v>941</v>
      </c>
      <c r="D225" s="11" t="s">
        <v>942</v>
      </c>
      <c r="E225" s="8">
        <f>IF(F225 = "NULL", "NULL", F225/28.35)</f>
        <v>1.5999999999999999</v>
      </c>
      <c r="F225" s="8">
        <v>45.36</v>
      </c>
      <c r="G225" s="8">
        <f>IF(H225 = "NULL", "NULL", H225/28.35)</f>
        <v>3.1999999999999997</v>
      </c>
      <c r="H225" s="8">
        <v>90.72</v>
      </c>
      <c r="I225" s="8">
        <f>IF(G225 = "NULL", "NULL", G225*1.25)</f>
        <v>3.9999999999999996</v>
      </c>
      <c r="J225" s="8">
        <f>IF(G225 = "NULL", "NULL", H225*1.25)</f>
        <v>113.4</v>
      </c>
      <c r="K225" s="8">
        <f>IF(G225 = "NULL", "NULL", G225*2)</f>
        <v>6.3999999999999995</v>
      </c>
      <c r="L225" s="8">
        <f>IF(G225 = "NULL", "NULL", H225*2)</f>
        <v>181.44</v>
      </c>
      <c r="M225" s="11" t="str">
        <f>CONCATENATE(D225, CHAR(10), " - NET WT. ", TEXT(E225, "0.00"), " oz (", F225, " grams)")</f>
        <v>German Brauhaus Ingredients:
molasses powder (refiners syrup, cane molasses), smoked paprika, smoked salt, beer extract powder (grain, yeast, hops), garlic, mustard, pepper, onion, caraway,  hickory powder (maltodextrin, smoke flavor, silicon dioxide (anti-caking agent), hops
• ALLERGY ALERT: contains wheat •
• Packed in a facility and/or equipment that produces products containing peanuts, tree nuts, soybean, milk, dairy, eggs, fish, shellfish, wheat, sesame. •
 - NET WT. 1.60 oz (45.36 grams)</v>
      </c>
      <c r="N225" s="12">
        <v>10000000549</v>
      </c>
      <c r="O225" s="12">
        <v>30000000549</v>
      </c>
      <c r="P225" s="12">
        <v>50000000549</v>
      </c>
      <c r="Q225" s="12">
        <v>70000000549</v>
      </c>
      <c r="R225" s="12">
        <v>90000000549</v>
      </c>
      <c r="S225" s="12">
        <v>11000000549</v>
      </c>
      <c r="T225" s="12">
        <v>13000000549</v>
      </c>
      <c r="U225" s="24"/>
      <c r="V225" s="8" t="s">
        <v>63</v>
      </c>
      <c r="W225" s="8">
        <f>IF(G225 = "NULL", "NULL", G225/4)</f>
        <v>0.79999999999999993</v>
      </c>
      <c r="X225" s="8">
        <f>IF(W225 = "NULL", "NULL", W225*28.35)</f>
        <v>22.68</v>
      </c>
      <c r="Y225" s="8">
        <f>IF(G225 = "NULL", "NULL", G225*4)</f>
        <v>12.799999999999999</v>
      </c>
      <c r="Z225" s="8">
        <f>IF(G225 = "NULL", "NULL", H225*4)</f>
        <v>362.88</v>
      </c>
      <c r="AA225" s="15">
        <v>15000000549</v>
      </c>
      <c r="AB225" s="8">
        <f>IF(OR(E225 = "NULL", G225 = "NULL"), "NULL", (E225+G225)/2)</f>
        <v>2.4</v>
      </c>
      <c r="AC225" s="8">
        <f>IF(OR(F225 = "NULL", H225 = "NULL"), "NULL", (F225+H225)/2)</f>
        <v>68.039999999999992</v>
      </c>
      <c r="AD225" s="15">
        <v>17000000549</v>
      </c>
      <c r="AE225" s="15">
        <f>IF(H225 = "NULL", "NULL", AF225/28.35)</f>
        <v>8</v>
      </c>
      <c r="AF225" s="15">
        <f>IF(H225 = "NULL", "NULL", J225*2)</f>
        <v>226.8</v>
      </c>
      <c r="AG225" s="15">
        <v>19000000549</v>
      </c>
      <c r="AH225" s="8">
        <f>IF(AB225 = "NULL", "NULL", AB225*2)</f>
        <v>4.8</v>
      </c>
      <c r="AI225" s="8">
        <f>IF(AC225 = "NULL", "NULL", AC225*2)</f>
        <v>136.07999999999998</v>
      </c>
      <c r="AJ225" s="15">
        <v>21000000549</v>
      </c>
      <c r="AK225" s="13" t="s">
        <v>943</v>
      </c>
      <c r="AL225" s="11" t="str">
        <f>SUBSTITUTE(D225,CHAR(10)&amp;"• Packed in a facility and/or equipment that produces products containing peanuts, tree nuts, soybean, milk, dairy, eggs, fish, shellfish, wheat, sesame. •","")</f>
        <v>German Brauhaus Ingredients:
molasses powder (refiners syrup, cane molasses), smoked paprika, smoked salt, beer extract powder (grain, yeast, hops), garlic, mustard, pepper, onion, caraway,  hickory powder (maltodextrin, smoke flavor, silicon dioxide (anti-caking agent), hops
• ALLERGY ALERT: contains wheat •</v>
      </c>
    </row>
    <row r="226" spans="1:38" ht="75" x14ac:dyDescent="0.3">
      <c r="A226" s="10" t="s">
        <v>944</v>
      </c>
      <c r="B226" s="10" t="s">
        <v>945</v>
      </c>
      <c r="C226" s="10" t="s">
        <v>946</v>
      </c>
      <c r="D226" s="11" t="s">
        <v>947</v>
      </c>
      <c r="E226" s="8">
        <f>IF(F226 = "NULL", "NULL", F226/28.35)</f>
        <v>3.2</v>
      </c>
      <c r="F226" s="8">
        <v>90.720000000000013</v>
      </c>
      <c r="G226" s="8">
        <f>IF(H226 = "NULL", "NULL", H226/28.35)</f>
        <v>6.4</v>
      </c>
      <c r="H226" s="8">
        <v>181.44000000000003</v>
      </c>
      <c r="I226" s="8">
        <f>IF(G226 = "NULL", "NULL", G226*1.25)</f>
        <v>8</v>
      </c>
      <c r="J226" s="8">
        <f>IF(G226 = "NULL", "NULL", H226*1.25)</f>
        <v>226.80000000000004</v>
      </c>
      <c r="K226" s="8">
        <f>IF(G226 = "NULL", "NULL", G226*2)</f>
        <v>12.8</v>
      </c>
      <c r="L226" s="8">
        <f>IF(G226 = "NULL", "NULL", H226*2)</f>
        <v>362.88000000000005</v>
      </c>
      <c r="M226" s="11" t="str">
        <f>CONCATENATE(D226, CHAR(10), " - NET WT. ", TEXT(E226, "0.00"), " oz (", F226, " grams)")</f>
        <v>Ghost Pepper Sea Salt Ingredients:
sea salt, ground ghost peppers (naga jolikia)
• Packed in a facility and/or equipment that produces products containing peanuts, tree nuts, soybean, milk, dairy, eggs, fish, shellfish, wheat, sesame. •
 - NET WT. 3.20 oz (90.72 grams)</v>
      </c>
      <c r="N226" s="12">
        <v>10000000404</v>
      </c>
      <c r="O226" s="12">
        <v>30000000404</v>
      </c>
      <c r="P226" s="12">
        <v>50000000404</v>
      </c>
      <c r="Q226" s="12">
        <v>70000000404</v>
      </c>
      <c r="R226" s="12">
        <v>90000000404</v>
      </c>
      <c r="S226" s="12">
        <v>11000000404</v>
      </c>
      <c r="T226" s="12">
        <v>13000000404</v>
      </c>
      <c r="U226" s="10"/>
      <c r="V226" s="11"/>
      <c r="W226" s="8">
        <f>IF(G226 = "NULL", "NULL", G226/4)</f>
        <v>1.6</v>
      </c>
      <c r="X226" s="8">
        <f>IF(W226 = "NULL", "NULL", W226*28.35)</f>
        <v>45.360000000000007</v>
      </c>
      <c r="Y226" s="8">
        <f>IF(G226 = "NULL", "NULL", G226*4)</f>
        <v>25.6</v>
      </c>
      <c r="Z226" s="8">
        <f>IF(G226 = "NULL", "NULL", H226*4)</f>
        <v>725.7600000000001</v>
      </c>
      <c r="AA226" s="15">
        <v>15000000404</v>
      </c>
      <c r="AB226" s="8">
        <f>IF(OR(E226 = "NULL", G226 = "NULL"), "NULL", (E226+G226)/2)</f>
        <v>4.8000000000000007</v>
      </c>
      <c r="AC226" s="8">
        <f>IF(OR(F226 = "NULL", H226 = "NULL"), "NULL", (F226+H226)/2)</f>
        <v>136.08000000000001</v>
      </c>
      <c r="AD226" s="15">
        <v>17000000404</v>
      </c>
      <c r="AE226" s="8">
        <f>IF(H226 = "NULL", "NULL", AF226/28.35)</f>
        <v>16.000000000000004</v>
      </c>
      <c r="AF226" s="8">
        <f>IF(H226 = "NULL", "NULL", J226*2)</f>
        <v>453.60000000000008</v>
      </c>
      <c r="AG226" s="15">
        <v>19000000404</v>
      </c>
      <c r="AH226" s="8">
        <f>IF(AB226 = "NULL", "NULL", AB226*2)</f>
        <v>9.6000000000000014</v>
      </c>
      <c r="AI226" s="8">
        <f>IF(AC226 = "NULL", "NULL", AC226*2)</f>
        <v>272.16000000000003</v>
      </c>
      <c r="AJ226" s="15">
        <v>21000000404</v>
      </c>
      <c r="AK226" s="13"/>
      <c r="AL226" s="11" t="str">
        <f>SUBSTITUTE(D226,CHAR(10)&amp;"• Packed in a facility and/or equipment that produces products containing peanuts, tree nuts, soybean, milk, dairy, eggs, fish, shellfish, wheat, sesame. •","")</f>
        <v>Ghost Pepper Sea Salt Ingredients:
sea salt, ground ghost peppers (naga jolikia)</v>
      </c>
    </row>
    <row r="227" spans="1:38" ht="90" x14ac:dyDescent="0.3">
      <c r="A227" s="40" t="s">
        <v>948</v>
      </c>
      <c r="B227" s="10" t="s">
        <v>949</v>
      </c>
      <c r="C227" s="10" t="s">
        <v>950</v>
      </c>
      <c r="D227" s="11" t="s">
        <v>951</v>
      </c>
      <c r="E227" s="8">
        <f>IF(F227 = "NULL", "NULL", F227/28.35)</f>
        <v>2.1869488536155202</v>
      </c>
      <c r="F227" s="8">
        <v>62</v>
      </c>
      <c r="G227" s="8">
        <f>IF(H227 = "NULL", "NULL", H227/28.35)</f>
        <v>4.5149911816578481</v>
      </c>
      <c r="H227" s="8">
        <v>128</v>
      </c>
      <c r="I227" s="8">
        <f>IF(G227 = "NULL", "NULL", G227*1.25)</f>
        <v>5.6437389770723101</v>
      </c>
      <c r="J227" s="8">
        <f>IF(G227 = "NULL", "NULL", H227*1.25)</f>
        <v>160</v>
      </c>
      <c r="K227" s="8">
        <f>IF(G227 = "NULL", "NULL", G227*2)</f>
        <v>9.0299823633156961</v>
      </c>
      <c r="L227" s="8">
        <f>IF(G227 = "NULL", "NULL", H227*2)</f>
        <v>256</v>
      </c>
      <c r="M227" s="11" t="str">
        <f>CONCATENATE(D227, CHAR(10), " - NET WT. ", TEXT(E227, "0.00"), " oz (", F227, " grams)")</f>
        <v>Ghostly Pleasure Himalayan &amp; Ghost Chili Sea Salt Ingredients:
pink Himalayan salt w/ smoked ghost chili peppers
• Packed in a facility and/or equipment that produces products containing peanuts, tree nuts, soybean, milk, dairy, eggs, fish, shellfish, wheat, sesame. •
 - NET WT. 2.19 oz (62 grams)</v>
      </c>
      <c r="N227" s="12">
        <v>10000000608</v>
      </c>
      <c r="O227" s="12">
        <v>30000000608</v>
      </c>
      <c r="P227" s="12">
        <v>50000000608</v>
      </c>
      <c r="Q227" s="12">
        <v>70000000608</v>
      </c>
      <c r="R227" s="12">
        <v>90000000608</v>
      </c>
      <c r="S227" s="12">
        <v>11000000608</v>
      </c>
      <c r="T227" s="12">
        <v>13000000608</v>
      </c>
      <c r="U227" s="10" t="s">
        <v>52</v>
      </c>
      <c r="V227" s="11"/>
      <c r="W227" s="8">
        <f>IF(G227 = "NULL", "NULL", G227/4)</f>
        <v>1.128747795414462</v>
      </c>
      <c r="X227" s="8">
        <f>IF(W227 = "NULL", "NULL", W227*28.35)</f>
        <v>32</v>
      </c>
      <c r="Y227" s="8">
        <f>IF(G227 = "NULL", "NULL", G227*4)</f>
        <v>18.059964726631392</v>
      </c>
      <c r="Z227" s="8">
        <f>IF(G227 = "NULL", "NULL", H227*4)</f>
        <v>512</v>
      </c>
      <c r="AA227" s="15">
        <v>15000000608</v>
      </c>
      <c r="AB227" s="8">
        <f>IF(OR(E227 = "NULL", G227 = "NULL"), "NULL", (E227+G227)/2)</f>
        <v>3.3509700176366843</v>
      </c>
      <c r="AC227" s="8">
        <f>IF(OR(F227 = "NULL", H227 = "NULL"), "NULL", (F227+H227)/2)</f>
        <v>95</v>
      </c>
      <c r="AD227" s="15">
        <v>17000000608</v>
      </c>
      <c r="AE227" s="8">
        <f>IF(H227 = "NULL", "NULL", AF227/28.35)</f>
        <v>11.28747795414462</v>
      </c>
      <c r="AF227" s="8">
        <f>IF(H227 = "NULL", "NULL", J227*2)</f>
        <v>320</v>
      </c>
      <c r="AG227" s="15">
        <v>19000000608</v>
      </c>
      <c r="AH227" s="8">
        <f>IF(AB227 = "NULL", "NULL", AB227*2)</f>
        <v>6.7019400352733687</v>
      </c>
      <c r="AI227" s="8">
        <f>IF(AC227 = "NULL", "NULL", AC227*2)</f>
        <v>190</v>
      </c>
      <c r="AJ227" s="15">
        <v>21000000608</v>
      </c>
      <c r="AK227" s="13" t="s">
        <v>952</v>
      </c>
      <c r="AL227" s="11" t="str">
        <f>SUBSTITUTE(D227,CHAR(10)&amp;"• Packed in a facility and/or equipment that produces products containing peanuts, tree nuts, soybean, milk, dairy, eggs, fish, shellfish, wheat, sesame •","")</f>
        <v>Ghostly Pleasure Himalayan &amp; Ghost Chili Sea Salt Ingredients:
pink Himalayan salt w/ smoked ghost chili peppers
• Packed in a facility and/or equipment that produces products containing peanuts, tree nuts, soybean, milk, dairy, eggs, fish, shellfish, wheat, sesame. •</v>
      </c>
    </row>
    <row r="228" spans="1:38" ht="135" x14ac:dyDescent="0.3">
      <c r="A228" s="40" t="s">
        <v>953</v>
      </c>
      <c r="B228" s="10" t="s">
        <v>954</v>
      </c>
      <c r="C228" s="10" t="s">
        <v>955</v>
      </c>
      <c r="D228" s="11" t="s">
        <v>956</v>
      </c>
      <c r="E228" s="8">
        <f>IF(F228 = "NULL", "NULL", F228/28.35)</f>
        <v>1.0934744268077601</v>
      </c>
      <c r="F228" s="8">
        <v>31</v>
      </c>
      <c r="G228" s="8">
        <f>IF(H228 = "NULL", "NULL", H228/28.35)</f>
        <v>2.2222222222222223</v>
      </c>
      <c r="H228" s="8">
        <v>63</v>
      </c>
      <c r="I228" s="8">
        <f>IF(G228 = "NULL", "NULL", G228*1.25)</f>
        <v>2.7777777777777777</v>
      </c>
      <c r="J228" s="8">
        <f>IF(G228 = "NULL", "NULL", H228*1.25)</f>
        <v>78.75</v>
      </c>
      <c r="K228" s="8">
        <f>IF(G228 = "NULL", "NULL", G228*2)</f>
        <v>4.4444444444444446</v>
      </c>
      <c r="L228" s="8">
        <f>IF(G228 = "NULL", "NULL", H228*2)</f>
        <v>126</v>
      </c>
      <c r="M228" s="11" t="str">
        <f>CONCATENATE(D228, CHAR(10), " - NET WT. ", TEXT(E228, "0.00"), " oz (", F228, " grams)")</f>
        <v>Ghostly Tale White Cheddar Popcorn Seasoning Ingredients:
buttermilk powder, cheddar cheese powder (cultured pasteurized milk, salt, enzymes) whey, salt, natural flavor, disodium phosphate
• ALLERGY ALERT: contains milk •
• Packed in a facility and/or equipment that produces products containing peanuts, tree nuts, soybean, milk, dairy, eggs, fish, shellfish, wheat, sesame. •
 - NET WT. 1.09 oz (31 grams)</v>
      </c>
      <c r="N228" s="12">
        <v>10000000597</v>
      </c>
      <c r="O228" s="12">
        <v>30000000597</v>
      </c>
      <c r="P228" s="12">
        <v>50000000597</v>
      </c>
      <c r="Q228" s="12">
        <v>70000000597</v>
      </c>
      <c r="R228" s="12">
        <v>90000000597</v>
      </c>
      <c r="S228" s="12">
        <v>11000000597</v>
      </c>
      <c r="T228" s="12">
        <v>13000000597</v>
      </c>
      <c r="U228" s="10" t="s">
        <v>52</v>
      </c>
      <c r="V228" s="11" t="s">
        <v>957</v>
      </c>
      <c r="W228" s="8">
        <f>IF(G228 = "NULL", "NULL", G228/4)</f>
        <v>0.55555555555555558</v>
      </c>
      <c r="X228" s="8">
        <f>IF(W228 = "NULL", "NULL", W228*28.35)</f>
        <v>15.750000000000002</v>
      </c>
      <c r="Y228" s="8">
        <f>IF(G228 = "NULL", "NULL", G228*4)</f>
        <v>8.8888888888888893</v>
      </c>
      <c r="Z228" s="8">
        <f>IF(G228 = "NULL", "NULL", H228*4)</f>
        <v>252</v>
      </c>
      <c r="AA228" s="15">
        <v>15000000597</v>
      </c>
      <c r="AB228" s="8">
        <f>IF(OR(E228 = "NULL", G228 = "NULL"), "NULL", (E228+G228)/2)</f>
        <v>1.6578483245149913</v>
      </c>
      <c r="AC228" s="8">
        <f>IF(OR(F228 = "NULL", H228 = "NULL"), "NULL", (F228+H228)/2)</f>
        <v>47</v>
      </c>
      <c r="AD228" s="15">
        <v>17000000597</v>
      </c>
      <c r="AE228" s="8">
        <f>IF(H228 = "NULL", "NULL", AF228/28.35)</f>
        <v>5.5555555555555554</v>
      </c>
      <c r="AF228" s="8">
        <f>IF(H228 = "NULL", "NULL", J228*2)</f>
        <v>157.5</v>
      </c>
      <c r="AG228" s="15">
        <v>19000000597</v>
      </c>
      <c r="AH228" s="8">
        <f>IF(AB228 = "NULL", "NULL", AB228*2)</f>
        <v>3.3156966490299826</v>
      </c>
      <c r="AI228" s="8">
        <f>IF(AC228 = "NULL", "NULL", AC228*2)</f>
        <v>94</v>
      </c>
      <c r="AJ228" s="15">
        <v>21000000597</v>
      </c>
      <c r="AK228" s="13" t="s">
        <v>958</v>
      </c>
      <c r="AL228" s="11" t="str">
        <f>SUBSTITUTE(D228,CHAR(10)&amp;"• Packed in a facility and/or equipment that produces products containing peanuts, tree nuts, soybean, milk, dairy, eggs, fish, shellfish, wheat, sesame •","")</f>
        <v>Ghostly Tale White Cheddar Popcorn Seasoning Ingredients:
buttermilk powder, cheddar cheese powder (cultured pasteurized milk, salt, enzymes) whey, salt, natural flavor, disodium phosphate
• ALLERGY ALERT: contains milk •
• Packed in a facility and/or equipment that produces products containing peanuts, tree nuts, soybean, milk, dairy, eggs, fish, shellfish, wheat, sesame. •</v>
      </c>
    </row>
    <row r="229" spans="1:38" ht="135" x14ac:dyDescent="0.3">
      <c r="A229" s="10" t="s">
        <v>959</v>
      </c>
      <c r="B229" s="10" t="s">
        <v>960</v>
      </c>
      <c r="C229" s="10" t="s">
        <v>961</v>
      </c>
      <c r="D229" s="11" t="s">
        <v>962</v>
      </c>
      <c r="E229" s="8">
        <f>IF(F229 = "NULL", "NULL", F229/28.35)</f>
        <v>1.75</v>
      </c>
      <c r="F229" s="8">
        <v>49.612500000000004</v>
      </c>
      <c r="G229" s="8">
        <f>IF(H229 = "NULL", "NULL", H229/28.35)</f>
        <v>3.5</v>
      </c>
      <c r="H229" s="8">
        <v>99.225000000000009</v>
      </c>
      <c r="I229" s="8">
        <f>IF(G229 = "NULL", "NULL", G229*1.25)</f>
        <v>4.375</v>
      </c>
      <c r="J229" s="8">
        <f>IF(G229 = "NULL", "NULL", H229*1.25)</f>
        <v>124.03125000000001</v>
      </c>
      <c r="K229" s="8">
        <f>IF(G229 = "NULL", "NULL", G229*2)</f>
        <v>7</v>
      </c>
      <c r="L229" s="8">
        <f>IF(G229 = "NULL", "NULL", H229*2)</f>
        <v>198.45000000000002</v>
      </c>
      <c r="M229" s="11" t="str">
        <f>CONCATENATE(D229, CHAR(10), " - NET WT. ", TEXT(E229, "0.00"), " oz (", F229, " grams)")</f>
        <v>Gin &amp; Tonic Cocktail Infuser Ingredients:
cane sugar, rose petals and buds, fennel, black peppercorns, lemon peel, orange peel
• DIRECTIONS: Take off lid and add your favorite alcohol - return lid and place in fridge overnight. Strain spices and enjoy your infused alcohol. Drink right out of the mug jar. •
• Packed in a facility and/or equipment that produces products containing peanuts, tree nuts, soybean, milk, dairy, eggs, fish, shellfish, wheat, sesame. •
 - NET WT. 1.75 oz (49.6125 grams)</v>
      </c>
      <c r="N229" s="12">
        <v>10000000136</v>
      </c>
      <c r="O229" s="12">
        <v>30000000136</v>
      </c>
      <c r="P229" s="12">
        <v>50000000136</v>
      </c>
      <c r="Q229" s="12">
        <v>70000000136</v>
      </c>
      <c r="R229" s="12">
        <v>90000000136</v>
      </c>
      <c r="S229" s="12">
        <v>11000000136</v>
      </c>
      <c r="T229" s="12">
        <v>13000000136</v>
      </c>
      <c r="U229" s="10" t="s">
        <v>52</v>
      </c>
      <c r="V229" s="11" t="s">
        <v>276</v>
      </c>
      <c r="W229" s="8">
        <f>IF(G229 = "NULL", "NULL", G229/4)</f>
        <v>0.875</v>
      </c>
      <c r="X229" s="8">
        <f>IF(W229 = "NULL", "NULL", W229*28.35)</f>
        <v>24.806250000000002</v>
      </c>
      <c r="Y229" s="8">
        <f>IF(G229 = "NULL", "NULL", G229*4)</f>
        <v>14</v>
      </c>
      <c r="Z229" s="8">
        <f>IF(G229 = "NULL", "NULL", H229*4)</f>
        <v>396.90000000000003</v>
      </c>
      <c r="AA229" s="15">
        <v>15000000136</v>
      </c>
      <c r="AB229" s="8">
        <f>IF(OR(E229 = "NULL", G229 = "NULL"), "NULL", (E229+G229)/2)</f>
        <v>2.625</v>
      </c>
      <c r="AC229" s="8">
        <f>IF(OR(F229 = "NULL", H229 = "NULL"), "NULL", (F229+H229)/2)</f>
        <v>74.418750000000003</v>
      </c>
      <c r="AD229" s="15">
        <v>17000000136</v>
      </c>
      <c r="AE229" s="8">
        <f>IF(H229 = "NULL", "NULL", AF229/28.35)</f>
        <v>8.75</v>
      </c>
      <c r="AF229" s="8">
        <f>IF(H229 = "NULL", "NULL", J229*2)</f>
        <v>248.06250000000003</v>
      </c>
      <c r="AG229" s="15">
        <v>19000000136</v>
      </c>
      <c r="AH229" s="8">
        <f>IF(AB229 = "NULL", "NULL", AB229*2)</f>
        <v>5.25</v>
      </c>
      <c r="AI229" s="8">
        <f>IF(AC229 = "NULL", "NULL", AC229*2)</f>
        <v>148.83750000000001</v>
      </c>
      <c r="AJ229" s="15">
        <v>21000000136</v>
      </c>
      <c r="AK229" s="13"/>
      <c r="AL229" s="11" t="str">
        <f>SUBSTITUTE(D229,CHAR(10)&amp;"• Packed in a facility and/or equipment that produces products containing peanuts, tree nuts, soybean, milk, dairy, eggs, fish, shellfish, wheat, sesame. •","")</f>
        <v>Gin &amp; Tonic Cocktail Infuser Ingredients:
cane sugar, rose petals and buds, fennel, black peppercorns, lemon peel, orange peel
• DIRECTIONS: Take off lid and add your favorite alcohol - return lid and place in fridge overnight. Strain spices and enjoy your infused alcohol. Drink right out of the mug jar. •</v>
      </c>
    </row>
    <row r="230" spans="1:38" ht="75" x14ac:dyDescent="0.3">
      <c r="A230" s="10" t="s">
        <v>963</v>
      </c>
      <c r="B230" s="10" t="s">
        <v>964</v>
      </c>
      <c r="C230" s="10" t="s">
        <v>965</v>
      </c>
      <c r="D230" s="11" t="s">
        <v>966</v>
      </c>
      <c r="E230" s="8">
        <f>IF(F230 = "NULL", "NULL", F230/28.35)</f>
        <v>0.8</v>
      </c>
      <c r="F230" s="8">
        <v>22.680000000000003</v>
      </c>
      <c r="G230" s="8">
        <f>IF(H230 = "NULL", "NULL", H230/28.35)</f>
        <v>1.6</v>
      </c>
      <c r="H230" s="8">
        <v>45.360000000000007</v>
      </c>
      <c r="I230" s="8">
        <f>IF(G230 = "NULL", "NULL", G230*1.25)</f>
        <v>2</v>
      </c>
      <c r="J230" s="8">
        <f>IF(G230 = "NULL", "NULL", H230*1.25)</f>
        <v>56.70000000000001</v>
      </c>
      <c r="K230" s="8">
        <f>IF(G230 = "NULL", "NULL", G230*2)</f>
        <v>3.2</v>
      </c>
      <c r="L230" s="8">
        <f>IF(G230 = "NULL", "NULL", H230*2)</f>
        <v>90.720000000000013</v>
      </c>
      <c r="M230" s="11" t="str">
        <f>CONCATENATE(D230, CHAR(10), " - NET WT. ", TEXT(E230, "0.00"), " oz (", F230, " grams)")</f>
        <v>Ginger Lemon Herbal Tea Ingredients:
ginger pieces, lemongrass, lemon peel, licorice, spearmint
• Packed in a facility and/or equipment that produces products containing peanuts, tree nuts, soybean, milk, dairy, eggs, fish, shellfish, wheat, sesame. •
 - NET WT. 0.80 oz (22.68 grams)</v>
      </c>
      <c r="N230" s="12">
        <v>10000000137</v>
      </c>
      <c r="O230" s="12">
        <v>30000000137</v>
      </c>
      <c r="P230" s="12">
        <v>50000000137</v>
      </c>
      <c r="Q230" s="12">
        <v>70000000137</v>
      </c>
      <c r="R230" s="12">
        <v>90000000137</v>
      </c>
      <c r="S230" s="12">
        <v>11000000137</v>
      </c>
      <c r="T230" s="12">
        <v>13000000137</v>
      </c>
      <c r="U230" s="10" t="s">
        <v>52</v>
      </c>
      <c r="V230" s="11" t="s">
        <v>130</v>
      </c>
      <c r="W230" s="8">
        <f>IF(G230 = "NULL", "NULL", G230/4)</f>
        <v>0.4</v>
      </c>
      <c r="X230" s="8">
        <f>IF(W230 = "NULL", "NULL", W230*28.35)</f>
        <v>11.340000000000002</v>
      </c>
      <c r="Y230" s="8">
        <f>IF(G230 = "NULL", "NULL", G230*4)</f>
        <v>6.4</v>
      </c>
      <c r="Z230" s="8">
        <f>IF(G230 = "NULL", "NULL", H230*4)</f>
        <v>181.44000000000003</v>
      </c>
      <c r="AA230" s="15">
        <v>15000000137</v>
      </c>
      <c r="AB230" s="8">
        <f>IF(OR(E230 = "NULL", G230 = "NULL"), "NULL", (E230+G230)/2)</f>
        <v>1.2000000000000002</v>
      </c>
      <c r="AC230" s="8">
        <f>IF(OR(F230 = "NULL", H230 = "NULL"), "NULL", (F230+H230)/2)</f>
        <v>34.020000000000003</v>
      </c>
      <c r="AD230" s="15">
        <v>17000000137</v>
      </c>
      <c r="AE230" s="8">
        <f>IF(H230 = "NULL", "NULL", AF230/28.35)</f>
        <v>4.0000000000000009</v>
      </c>
      <c r="AF230" s="8">
        <f>IF(H230 = "NULL", "NULL", J230*2)</f>
        <v>113.40000000000002</v>
      </c>
      <c r="AG230" s="15">
        <v>19000000137</v>
      </c>
      <c r="AH230" s="8">
        <f>IF(AB230 = "NULL", "NULL", AB230*2)</f>
        <v>2.4000000000000004</v>
      </c>
      <c r="AI230" s="8">
        <f>IF(AC230 = "NULL", "NULL", AC230*2)</f>
        <v>68.040000000000006</v>
      </c>
      <c r="AJ230" s="15">
        <v>21000000137</v>
      </c>
      <c r="AK230" s="13"/>
      <c r="AL230" s="11" t="str">
        <f>SUBSTITUTE(D230,CHAR(10)&amp;"• Packed in a facility and/or equipment that produces products containing peanuts, tree nuts, soybean, milk, dairy, eggs, fish, shellfish, wheat, sesame. •","")</f>
        <v>Ginger Lemon Herbal Tea Ingredients:
ginger pieces, lemongrass, lemon peel, licorice, spearmint</v>
      </c>
    </row>
    <row r="231" spans="1:38" ht="75" x14ac:dyDescent="0.3">
      <c r="A231" s="10" t="s">
        <v>967</v>
      </c>
      <c r="B231" s="10" t="s">
        <v>968</v>
      </c>
      <c r="C231" s="10" t="s">
        <v>968</v>
      </c>
      <c r="D231" s="11" t="s">
        <v>969</v>
      </c>
      <c r="E231" s="8">
        <f>IF(F231 = "NULL", "NULL", F231/28.35)</f>
        <v>1.6</v>
      </c>
      <c r="F231" s="8">
        <v>45.360000000000007</v>
      </c>
      <c r="G231" s="8">
        <f>IF(H231 = "NULL", "NULL", H231/28.35)</f>
        <v>3.2</v>
      </c>
      <c r="H231" s="8">
        <v>90.720000000000013</v>
      </c>
      <c r="I231" s="8">
        <f>IF(G231 = "NULL", "NULL", G231*1.25)</f>
        <v>4</v>
      </c>
      <c r="J231" s="8">
        <f>IF(G231 = "NULL", "NULL", H231*1.25)</f>
        <v>113.40000000000002</v>
      </c>
      <c r="K231" s="8">
        <f>IF(G231 = "NULL", "NULL", G231*2)</f>
        <v>6.4</v>
      </c>
      <c r="L231" s="8">
        <f>IF(G231 = "NULL", "NULL", H231*2)</f>
        <v>181.44000000000003</v>
      </c>
      <c r="M231" s="11" t="str">
        <f>CONCATENATE(D231, CHAR(10), " - NET WT. ", TEXT(E231, "0.00"), " oz (", F231, " grams)")</f>
        <v>Ginger Sugar Ingredients:
pure cane organic sugar, ginger powder
• Packed in a facility and/or equipment that produces products containing peanuts, tree nuts, soybean, milk, dairy, eggs, fish, shellfish, wheat, sesame. •
 - NET WT. 1.60 oz (45.36 grams)</v>
      </c>
      <c r="N231" s="12">
        <v>10000000507</v>
      </c>
      <c r="O231" s="12">
        <v>30000000507</v>
      </c>
      <c r="P231" s="12">
        <v>50000000507</v>
      </c>
      <c r="Q231" s="12">
        <v>70000000507</v>
      </c>
      <c r="R231" s="12">
        <v>90000000507</v>
      </c>
      <c r="S231" s="12">
        <v>11000000507</v>
      </c>
      <c r="T231" s="12">
        <v>13000000507</v>
      </c>
      <c r="U231" s="10" t="s">
        <v>52</v>
      </c>
      <c r="V231" s="11"/>
      <c r="W231" s="8">
        <f>IF(G231 = "NULL", "NULL", G231/4)</f>
        <v>0.8</v>
      </c>
      <c r="X231" s="8">
        <f>IF(W231 = "NULL", "NULL", W231*28.35)</f>
        <v>22.680000000000003</v>
      </c>
      <c r="Y231" s="8">
        <f>IF(G231 = "NULL", "NULL", G231*4)</f>
        <v>12.8</v>
      </c>
      <c r="Z231" s="8">
        <f>IF(G231 = "NULL", "NULL", H231*4)</f>
        <v>362.88000000000005</v>
      </c>
      <c r="AA231" s="15">
        <v>15000000507</v>
      </c>
      <c r="AB231" s="8">
        <f>IF(OR(E231 = "NULL", G231 = "NULL"), "NULL", (E231+G231)/2)</f>
        <v>2.4000000000000004</v>
      </c>
      <c r="AC231" s="8">
        <f>IF(OR(F231 = "NULL", H231 = "NULL"), "NULL", (F231+H231)/2)</f>
        <v>68.040000000000006</v>
      </c>
      <c r="AD231" s="15">
        <v>17000000507</v>
      </c>
      <c r="AE231" s="8">
        <f>IF(H231 = "NULL", "NULL", AF231/28.35)</f>
        <v>8.0000000000000018</v>
      </c>
      <c r="AF231" s="8">
        <f>IF(H231 = "NULL", "NULL", J231*2)</f>
        <v>226.80000000000004</v>
      </c>
      <c r="AG231" s="15">
        <v>19000000507</v>
      </c>
      <c r="AH231" s="8">
        <f>IF(AB231 = "NULL", "NULL", AB231*2)</f>
        <v>4.8000000000000007</v>
      </c>
      <c r="AI231" s="8">
        <f>IF(AC231 = "NULL", "NULL", AC231*2)</f>
        <v>136.08000000000001</v>
      </c>
      <c r="AJ231" s="15">
        <v>21000000507</v>
      </c>
      <c r="AK231" s="13"/>
      <c r="AL231" s="11" t="str">
        <f>SUBSTITUTE(D231,CHAR(10)&amp;"• Packed in a facility and/or equipment that produces products containing peanuts, tree nuts, soybean, milk, dairy, eggs, fish, shellfish, wheat, sesame. •","")</f>
        <v>Ginger Sugar Ingredients:
pure cane organic sugar, ginger powder</v>
      </c>
    </row>
    <row r="232" spans="1:38" ht="75" x14ac:dyDescent="0.3">
      <c r="A232" s="10" t="s">
        <v>970</v>
      </c>
      <c r="B232" s="10" t="s">
        <v>971</v>
      </c>
      <c r="C232" s="10" t="s">
        <v>971</v>
      </c>
      <c r="D232" s="11" t="s">
        <v>972</v>
      </c>
      <c r="E232" s="8">
        <f>IF(F232 = "NULL", "NULL", F232/28.35)</f>
        <v>1.4</v>
      </c>
      <c r="F232" s="8">
        <v>39.69</v>
      </c>
      <c r="G232" s="8">
        <f>IF(H232 = "NULL", "NULL", H232/28.35)</f>
        <v>2.8</v>
      </c>
      <c r="H232" s="8">
        <v>79.38</v>
      </c>
      <c r="I232" s="8">
        <f>IF(G232 = "NULL", "NULL", G232*1.25)</f>
        <v>3.5</v>
      </c>
      <c r="J232" s="8">
        <f>IF(G232 = "NULL", "NULL", H232*1.25)</f>
        <v>99.224999999999994</v>
      </c>
      <c r="K232" s="8">
        <f>IF(G232 = "NULL", "NULL", G232*2)</f>
        <v>5.6</v>
      </c>
      <c r="L232" s="8">
        <f>IF(G232 = "NULL", "NULL", H232*2)</f>
        <v>158.76</v>
      </c>
      <c r="M232" s="11" t="str">
        <f>CONCATENATE(D232, CHAR(10), " - NET WT. ", TEXT(E232, "0.00"), " oz (", F232, " grams)")</f>
        <v>Gingerbread Spice Ingredients:
ginger, cinnamon, cloves, nutmeg, black pepper, allspice
• Packed in a facility and/or equipment that produces products containing peanuts, tree nuts, soybean, milk, dairy, eggs, fish, shellfish, wheat, sesame. •
 - NET WT. 1.40 oz (39.69 grams)</v>
      </c>
      <c r="N232" s="12">
        <v>10000000138</v>
      </c>
      <c r="O232" s="12">
        <v>30000000138</v>
      </c>
      <c r="P232" s="12">
        <v>50000000138</v>
      </c>
      <c r="Q232" s="12">
        <v>70000000138</v>
      </c>
      <c r="R232" s="12">
        <v>90000000138</v>
      </c>
      <c r="S232" s="12">
        <v>11000000138</v>
      </c>
      <c r="T232" s="12">
        <v>13000000138</v>
      </c>
      <c r="U232" s="10"/>
      <c r="V232" s="11"/>
      <c r="W232" s="8">
        <f>IF(G232 = "NULL", "NULL", G232/4)</f>
        <v>0.7</v>
      </c>
      <c r="X232" s="8">
        <f>IF(W232 = "NULL", "NULL", W232*28.35)</f>
        <v>19.844999999999999</v>
      </c>
      <c r="Y232" s="8">
        <f>IF(G232 = "NULL", "NULL", G232*4)</f>
        <v>11.2</v>
      </c>
      <c r="Z232" s="8">
        <f>IF(G232 = "NULL", "NULL", H232*4)</f>
        <v>317.52</v>
      </c>
      <c r="AA232" s="15">
        <v>15000000138</v>
      </c>
      <c r="AB232" s="8">
        <f>IF(OR(E232 = "NULL", G232 = "NULL"), "NULL", (E232+G232)/2)</f>
        <v>2.0999999999999996</v>
      </c>
      <c r="AC232" s="8">
        <f>IF(OR(F232 = "NULL", H232 = "NULL"), "NULL", (F232+H232)/2)</f>
        <v>59.534999999999997</v>
      </c>
      <c r="AD232" s="15">
        <v>17000000138</v>
      </c>
      <c r="AE232" s="8">
        <f>IF(H232 = "NULL", "NULL", AF232/28.35)</f>
        <v>6.9999999999999991</v>
      </c>
      <c r="AF232" s="8">
        <f>IF(H232 = "NULL", "NULL", J232*2)</f>
        <v>198.45</v>
      </c>
      <c r="AG232" s="15">
        <v>19000000138</v>
      </c>
      <c r="AH232" s="8">
        <f>IF(AB232 = "NULL", "NULL", AB232*2)</f>
        <v>4.1999999999999993</v>
      </c>
      <c r="AI232" s="8">
        <f>IF(AC232 = "NULL", "NULL", AC232*2)</f>
        <v>119.07</v>
      </c>
      <c r="AJ232" s="15">
        <v>21000000138</v>
      </c>
      <c r="AK232" s="13"/>
      <c r="AL232" s="11" t="str">
        <f>SUBSTITUTE(D232,CHAR(10)&amp;"• Packed in a facility and/or equipment that produces products containing peanuts, tree nuts, soybean, milk, dairy, eggs, fish, shellfish, wheat, sesame. •","")</f>
        <v>Gingerbread Spice Ingredients:
ginger, cinnamon, cloves, nutmeg, black pepper, allspice</v>
      </c>
    </row>
    <row r="233" spans="1:38" ht="90" x14ac:dyDescent="0.3">
      <c r="A233" s="40" t="s">
        <v>973</v>
      </c>
      <c r="B233" s="10" t="s">
        <v>974</v>
      </c>
      <c r="C233" s="10" t="s">
        <v>975</v>
      </c>
      <c r="D233" s="11" t="s">
        <v>976</v>
      </c>
      <c r="E233" s="8">
        <f>IF(F233 = "NULL", "NULL", F233/28.35)</f>
        <v>1.5873015873015872</v>
      </c>
      <c r="F233" s="8">
        <v>45</v>
      </c>
      <c r="G233" s="8">
        <f>IF(H233 = "NULL", "NULL", H233/28.35)</f>
        <v>4.2328042328042326</v>
      </c>
      <c r="H233" s="8">
        <v>120</v>
      </c>
      <c r="I233" s="8">
        <f>IF(G233 = "NULL", "NULL", G233*1.25)</f>
        <v>5.2910052910052912</v>
      </c>
      <c r="J233" s="8">
        <f>IF(G233 = "NULL", "NULL", H233*1.25)</f>
        <v>150</v>
      </c>
      <c r="K233" s="8">
        <f>IF(G233 = "NULL", "NULL", G233*2)</f>
        <v>8.4656084656084651</v>
      </c>
      <c r="L233" s="8">
        <f>IF(G233 = "NULL", "NULL", H233*2)</f>
        <v>240</v>
      </c>
      <c r="M233" s="11" t="str">
        <f>CONCATENATE(D233, CHAR(10), " - NET WT. ", TEXT(E233, "0.00"), " oz (", F233, " grams)")</f>
        <v>Gloucester Citrus Sea Salt Ingredients:
sea salt, orange, lemon, black pepper, smoked hickory salt, lime, ginger
• Packed in a facility and/or equipment that produces products containing peanuts, tree nuts, soybean, milk, dairy, eggs, fish, shellfish, wheat, sesame. •
 - NET WT. 1.59 oz (45 grams)</v>
      </c>
      <c r="N233" s="12">
        <v>10000000374</v>
      </c>
      <c r="O233" s="12">
        <v>30000000374</v>
      </c>
      <c r="P233" s="12">
        <v>50000000374</v>
      </c>
      <c r="Q233" s="12">
        <v>70000000374</v>
      </c>
      <c r="R233" s="12">
        <v>90000000374</v>
      </c>
      <c r="S233" s="12">
        <v>11000000374</v>
      </c>
      <c r="T233" s="12">
        <v>13000000374</v>
      </c>
      <c r="U233" s="11"/>
      <c r="V233" s="11"/>
      <c r="W233" s="8">
        <f>IF(G233 = "NULL", "NULL", G233/4)</f>
        <v>1.0582010582010581</v>
      </c>
      <c r="X233" s="8">
        <f>IF(W233 = "NULL", "NULL", W233*28.35)</f>
        <v>30</v>
      </c>
      <c r="Y233" s="8">
        <f>IF(G233 = "NULL", "NULL", G233*4)</f>
        <v>16.93121693121693</v>
      </c>
      <c r="Z233" s="8">
        <f>IF(G233 = "NULL", "NULL", H233*4)</f>
        <v>480</v>
      </c>
      <c r="AA233" s="15">
        <v>15000000374</v>
      </c>
      <c r="AB233" s="8">
        <f>IF(OR(E233 = "NULL", G233 = "NULL"), "NULL", (E233+G233)/2)</f>
        <v>2.9100529100529098</v>
      </c>
      <c r="AC233" s="8">
        <f>IF(OR(F233 = "NULL", H233 = "NULL"), "NULL", (F233+H233)/2)</f>
        <v>82.5</v>
      </c>
      <c r="AD233" s="15">
        <v>17000000374</v>
      </c>
      <c r="AE233" s="8">
        <f>IF(H233 = "NULL", "NULL", AF233/28.35)</f>
        <v>10.582010582010582</v>
      </c>
      <c r="AF233" s="8">
        <f>IF(H233 = "NULL", "NULL", J233*2)</f>
        <v>300</v>
      </c>
      <c r="AG233" s="15">
        <v>19000000374</v>
      </c>
      <c r="AH233" s="8">
        <f>IF(AB233 = "NULL", "NULL", AB233*2)</f>
        <v>5.8201058201058196</v>
      </c>
      <c r="AI233" s="8">
        <f>IF(AC233 = "NULL", "NULL", AC233*2)</f>
        <v>165</v>
      </c>
      <c r="AJ233" s="15">
        <v>21000000374</v>
      </c>
      <c r="AK233" s="13" t="s">
        <v>977</v>
      </c>
      <c r="AL233" s="11" t="str">
        <f>SUBSTITUTE(D233,CHAR(10)&amp;"• Packed in a facility and/or equipment that produces products containing peanuts, tree nuts, soybean, milk, dairy, eggs, fish, shellfish, wheat, sesame. •","")</f>
        <v>Gloucester Citrus Sea Salt Ingredients:
sea salt, orange, lemon, black pepper, smoked hickory salt, lime, ginger</v>
      </c>
    </row>
    <row r="234" spans="1:38" ht="75" x14ac:dyDescent="0.3">
      <c r="A234" s="10" t="s">
        <v>978</v>
      </c>
      <c r="B234" s="10" t="s">
        <v>979</v>
      </c>
      <c r="C234" s="10" t="s">
        <v>980</v>
      </c>
      <c r="D234" s="11" t="s">
        <v>981</v>
      </c>
      <c r="E234" s="8">
        <f>IF(F234 = "NULL", "NULL", F234/28.35)</f>
        <v>2.2999999999999998</v>
      </c>
      <c r="F234" s="8">
        <v>65.204999999999998</v>
      </c>
      <c r="G234" s="8">
        <f>IF(H234 = "NULL", "NULL", H234/28.35)</f>
        <v>4.5999999999999996</v>
      </c>
      <c r="H234" s="8">
        <v>130.41</v>
      </c>
      <c r="I234" s="8">
        <f>IF(G234 = "NULL", "NULL", G234*1.25)</f>
        <v>5.75</v>
      </c>
      <c r="J234" s="8">
        <f>IF(G234 = "NULL", "NULL", H234*1.25)</f>
        <v>163.01249999999999</v>
      </c>
      <c r="K234" s="8">
        <f>IF(G234 = "NULL", "NULL", G234*2)</f>
        <v>9.1999999999999993</v>
      </c>
      <c r="L234" s="8">
        <f>IF(G234 = "NULL", "NULL", H234*2)</f>
        <v>260.82</v>
      </c>
      <c r="M234" s="11" t="str">
        <f>CONCATENATE(D234, CHAR(10), " - NET WT. ", TEXT(E234, "0.00"), " oz (", F234, " grams)")</f>
        <v>Gloucester Seasoning Ingredients:
sage, oregano, sea salt, rosemary, garlic, black pepper
• Packed in a facility and/or equipment that produces products containing peanuts, tree nuts, soybean, milk, dairy, eggs, fish, shellfish, wheat, sesame. • 
 - NET WT. 2.30 oz (65.205 grams)</v>
      </c>
      <c r="N234" s="12">
        <v>10000000373</v>
      </c>
      <c r="O234" s="12">
        <v>30000000373</v>
      </c>
      <c r="P234" s="12">
        <v>50000000373</v>
      </c>
      <c r="Q234" s="12">
        <v>70000000373</v>
      </c>
      <c r="R234" s="12">
        <v>90000000373</v>
      </c>
      <c r="S234" s="12">
        <v>11000000373</v>
      </c>
      <c r="T234" s="12">
        <v>13000000373</v>
      </c>
      <c r="U234" s="10"/>
      <c r="V234" s="11"/>
      <c r="W234" s="8">
        <f>IF(G234 = "NULL", "NULL", G234/4)</f>
        <v>1.1499999999999999</v>
      </c>
      <c r="X234" s="8">
        <f>IF(W234 = "NULL", "NULL", W234*28.35)</f>
        <v>32.602499999999999</v>
      </c>
      <c r="Y234" s="8">
        <f>IF(G234 = "NULL", "NULL", G234*4)</f>
        <v>18.399999999999999</v>
      </c>
      <c r="Z234" s="8">
        <f>IF(G234 = "NULL", "NULL", H234*4)</f>
        <v>521.64</v>
      </c>
      <c r="AA234" s="15">
        <v>15000000373</v>
      </c>
      <c r="AB234" s="8">
        <f>IF(OR(E234 = "NULL", G234 = "NULL"), "NULL", (E234+G234)/2)</f>
        <v>3.4499999999999997</v>
      </c>
      <c r="AC234" s="8">
        <f>IF(OR(F234 = "NULL", H234 = "NULL"), "NULL", (F234+H234)/2)</f>
        <v>97.807500000000005</v>
      </c>
      <c r="AD234" s="15">
        <v>17000000373</v>
      </c>
      <c r="AE234" s="8">
        <f>IF(H234 = "NULL", "NULL", AF234/28.35)</f>
        <v>11.499999999999998</v>
      </c>
      <c r="AF234" s="8">
        <f>IF(H234 = "NULL", "NULL", J234*2)</f>
        <v>326.02499999999998</v>
      </c>
      <c r="AG234" s="15">
        <v>19000000373</v>
      </c>
      <c r="AH234" s="8">
        <f>IF(AB234 = "NULL", "NULL", AB234*2)</f>
        <v>6.8999999999999995</v>
      </c>
      <c r="AI234" s="8">
        <f>IF(AC234 = "NULL", "NULL", AC234*2)</f>
        <v>195.61500000000001</v>
      </c>
      <c r="AJ234" s="15">
        <v>21000000373</v>
      </c>
      <c r="AK234" s="13" t="s">
        <v>982</v>
      </c>
      <c r="AL234" s="11" t="str">
        <f>SUBSTITUTE(D234,CHAR(10)&amp;"• Packed in a facility and/or equipment that produces products containing peanuts, tree nuts, soybean, milk, dairy, eggs, fish, shellfish, wheat, sesame. •","")</f>
        <v xml:space="preserve">Gloucester Seasoning Ingredients:
sage, oregano, sea salt, rosemary, garlic, black pepper </v>
      </c>
    </row>
    <row r="235" spans="1:38" ht="31.2" x14ac:dyDescent="0.3">
      <c r="A235" s="10" t="s">
        <v>983</v>
      </c>
      <c r="B235" s="10" t="s">
        <v>984</v>
      </c>
      <c r="C235" s="10" t="s">
        <v>985</v>
      </c>
      <c r="D235" s="11" t="s">
        <v>45</v>
      </c>
      <c r="E235" s="8">
        <f>IF(F235 = "NULL", "NULL", F235/28.35)</f>
        <v>2.9</v>
      </c>
      <c r="F235" s="8">
        <v>82.215000000000003</v>
      </c>
      <c r="G235" s="8">
        <f>IF(H235 = "NULL", "NULL", H235/28.35)</f>
        <v>5.8</v>
      </c>
      <c r="H235" s="8">
        <v>164.43</v>
      </c>
      <c r="I235" s="8">
        <f>IF(G235 = "NULL", "NULL", G235*1.25)</f>
        <v>7.25</v>
      </c>
      <c r="J235" s="8">
        <f>IF(G235 = "NULL", "NULL", H235*1.25)</f>
        <v>205.53750000000002</v>
      </c>
      <c r="K235" s="8">
        <f>IF(G235 = "NULL", "NULL", G235*2)</f>
        <v>11.6</v>
      </c>
      <c r="L235" s="8">
        <f>IF(G235 = "NULL", "NULL", H235*2)</f>
        <v>328.86</v>
      </c>
      <c r="M235" s="11" t="str">
        <f>CONCATENATE(D235, CHAR(10), " - NET WT. ", TEXT(E235, "0.00"), " oz (", F235, " grams)")</f>
        <v>NULL
 - NET WT. 2.90 oz (82.215 grams)</v>
      </c>
      <c r="N235" s="12">
        <v>10000000139</v>
      </c>
      <c r="O235" s="12">
        <v>30000000139</v>
      </c>
      <c r="P235" s="12">
        <v>50000000139</v>
      </c>
      <c r="Q235" s="12">
        <v>70000000139</v>
      </c>
      <c r="R235" s="12">
        <v>90000000139</v>
      </c>
      <c r="S235" s="12">
        <v>11000000139</v>
      </c>
      <c r="T235" s="12">
        <v>13000000139</v>
      </c>
      <c r="U235" s="10"/>
      <c r="V235" s="11"/>
      <c r="W235" s="8">
        <f>IF(G235 = "NULL", "NULL", G235/4)</f>
        <v>1.45</v>
      </c>
      <c r="X235" s="8">
        <f>IF(W235 = "NULL", "NULL", W235*28.35)</f>
        <v>41.107500000000002</v>
      </c>
      <c r="Y235" s="8">
        <f>IF(G235 = "NULL", "NULL", G235*4)</f>
        <v>23.2</v>
      </c>
      <c r="Z235" s="8">
        <f>IF(G235 = "NULL", "NULL", H235*4)</f>
        <v>657.72</v>
      </c>
      <c r="AA235" s="15">
        <v>15000000139</v>
      </c>
      <c r="AB235" s="8">
        <f>IF(OR(E235 = "NULL", G235 = "NULL"), "NULL", (E235+G235)/2)</f>
        <v>4.3499999999999996</v>
      </c>
      <c r="AC235" s="8">
        <f>IF(OR(F235 = "NULL", H235 = "NULL"), "NULL", (F235+H235)/2)</f>
        <v>123.32250000000001</v>
      </c>
      <c r="AD235" s="15">
        <v>17000000139</v>
      </c>
      <c r="AE235" s="8">
        <f>IF(H235 = "NULL", "NULL", AF235/28.35)</f>
        <v>14.5</v>
      </c>
      <c r="AF235" s="8">
        <f>IF(H235 = "NULL", "NULL", J235*2)</f>
        <v>411.07500000000005</v>
      </c>
      <c r="AG235" s="15">
        <v>19000000139</v>
      </c>
      <c r="AH235" s="8">
        <f>IF(AB235 = "NULL", "NULL", AB235*2)</f>
        <v>8.6999999999999993</v>
      </c>
      <c r="AI235" s="8">
        <f>IF(AC235 = "NULL", "NULL", AC235*2)</f>
        <v>246.64500000000001</v>
      </c>
      <c r="AJ235" s="15">
        <v>21000000139</v>
      </c>
      <c r="AK235" s="13"/>
      <c r="AL235" s="11" t="str">
        <f>SUBSTITUTE(D235,CHAR(10)&amp;"• Packed in a facility and/or equipment that produces products containing peanuts, tree nuts, soybean, milk, dairy, eggs, fish, shellfish, wheat, sesame. •","")</f>
        <v>NULL</v>
      </c>
    </row>
    <row r="236" spans="1:38" ht="90" x14ac:dyDescent="0.3">
      <c r="A236" s="10" t="s">
        <v>986</v>
      </c>
      <c r="B236" s="10" t="s">
        <v>987</v>
      </c>
      <c r="C236" s="10" t="s">
        <v>988</v>
      </c>
      <c r="D236" s="11" t="s">
        <v>989</v>
      </c>
      <c r="E236" s="8">
        <f>IF(F236 = "NULL", "NULL", F236/28.35)</f>
        <v>1.7</v>
      </c>
      <c r="F236" s="8">
        <v>48.195</v>
      </c>
      <c r="G236" s="8">
        <f>IF(H236 = "NULL", "NULL", H236/28.35)</f>
        <v>3.4</v>
      </c>
      <c r="H236" s="8">
        <v>96.39</v>
      </c>
      <c r="I236" s="8">
        <f>IF(G236 = "NULL", "NULL", G236*1.25)</f>
        <v>4.25</v>
      </c>
      <c r="J236" s="8">
        <f>IF(G236 = "NULL", "NULL", H236*1.25)</f>
        <v>120.4875</v>
      </c>
      <c r="K236" s="8">
        <f>IF(G236 = "NULL", "NULL", G236*2)</f>
        <v>6.8</v>
      </c>
      <c r="L236" s="8">
        <f>IF(G236 = "NULL", "NULL", H236*2)</f>
        <v>192.78</v>
      </c>
      <c r="M236" s="11" t="str">
        <f>CONCATENATE(D236, CHAR(10), " - NET WT. ", TEXT(E236, "0.00"), " oz (", F236, " grams)")</f>
        <v>Golden Greek Bread Dip Ingredients:
dehydrated vegetables (garlic, tomato, bell pepper, green onion, parsley) spices, salt, orange peel, natural flavors
• Packed in a facility and/or equipment that produces products containing peanuts, tree nuts, soybean, milk, dairy, eggs, fish, shellfish, wheat, sesame. •
 - NET WT. 1.70 oz (48.195 grams)</v>
      </c>
      <c r="N236" s="12">
        <v>10000000140</v>
      </c>
      <c r="O236" s="12">
        <v>30000000140</v>
      </c>
      <c r="P236" s="12">
        <v>50000000140</v>
      </c>
      <c r="Q236" s="12">
        <v>70000000140</v>
      </c>
      <c r="R236" s="12">
        <v>90000000140</v>
      </c>
      <c r="S236" s="12">
        <v>11000000140</v>
      </c>
      <c r="T236" s="12">
        <v>13000000140</v>
      </c>
      <c r="U236" s="10"/>
      <c r="V236" s="11" t="s">
        <v>419</v>
      </c>
      <c r="W236" s="8">
        <f>IF(G236 = "NULL", "NULL", G236/4)</f>
        <v>0.85</v>
      </c>
      <c r="X236" s="8">
        <f>IF(W236 = "NULL", "NULL", W236*28.35)</f>
        <v>24.0975</v>
      </c>
      <c r="Y236" s="8">
        <f>IF(G236 = "NULL", "NULL", G236*4)</f>
        <v>13.6</v>
      </c>
      <c r="Z236" s="8">
        <f>IF(G236 = "NULL", "NULL", H236*4)</f>
        <v>385.56</v>
      </c>
      <c r="AA236" s="15">
        <v>15000000140</v>
      </c>
      <c r="AB236" s="8">
        <f>IF(OR(E236 = "NULL", G236 = "NULL"), "NULL", (E236+G236)/2)</f>
        <v>2.5499999999999998</v>
      </c>
      <c r="AC236" s="8">
        <f>IF(OR(F236 = "NULL", H236 = "NULL"), "NULL", (F236+H236)/2)</f>
        <v>72.292500000000004</v>
      </c>
      <c r="AD236" s="15">
        <v>17000000140</v>
      </c>
      <c r="AE236" s="8">
        <f>IF(H236 = "NULL", "NULL", AF236/28.35)</f>
        <v>8.5</v>
      </c>
      <c r="AF236" s="8">
        <f>IF(H236 = "NULL", "NULL", J236*2)</f>
        <v>240.97499999999999</v>
      </c>
      <c r="AG236" s="15">
        <v>19000000140</v>
      </c>
      <c r="AH236" s="8">
        <f>IF(AB236 = "NULL", "NULL", AB236*2)</f>
        <v>5.0999999999999996</v>
      </c>
      <c r="AI236" s="8">
        <f>IF(AC236 = "NULL", "NULL", AC236*2)</f>
        <v>144.58500000000001</v>
      </c>
      <c r="AJ236" s="15">
        <v>21000000140</v>
      </c>
      <c r="AK236" s="13" t="s">
        <v>990</v>
      </c>
      <c r="AL236" s="11" t="str">
        <f>SUBSTITUTE(D236,CHAR(10)&amp;"• Packed in a facility and/or equipment that produces products containing peanuts, tree nuts, soybean, milk, dairy, eggs, fish, shellfish, wheat, sesame. •","")</f>
        <v>Golden Greek Bread Dip Ingredients:
dehydrated vegetables (garlic, tomato, bell pepper, green onion, parsley) spices, salt, orange peel, natural flavors</v>
      </c>
    </row>
    <row r="237" spans="1:38" ht="90" x14ac:dyDescent="0.3">
      <c r="A237" s="40" t="s">
        <v>991</v>
      </c>
      <c r="B237" s="10" t="s">
        <v>992</v>
      </c>
      <c r="C237" s="10" t="s">
        <v>992</v>
      </c>
      <c r="D237" s="11" t="s">
        <v>993</v>
      </c>
      <c r="E237" s="8">
        <f>IF(F237 = "NULL", "NULL", F237/28.35)</f>
        <v>1.7636684303350969</v>
      </c>
      <c r="F237" s="8">
        <v>50</v>
      </c>
      <c r="G237" s="8">
        <f>IF(H237 = "NULL", "NULL", H237/28.35)</f>
        <v>3.5273368606701938</v>
      </c>
      <c r="H237" s="8">
        <v>100</v>
      </c>
      <c r="I237" s="8">
        <f>IF(G237 = "NULL", "NULL", G237*1.25)</f>
        <v>4.409171075837742</v>
      </c>
      <c r="J237" s="8">
        <f>IF(G237 = "NULL", "NULL", H237*1.25)</f>
        <v>125</v>
      </c>
      <c r="K237" s="8">
        <f>IF(G237 = "NULL", "NULL", G237*2)</f>
        <v>7.0546737213403876</v>
      </c>
      <c r="L237" s="8">
        <f>IF(G237 = "NULL", "NULL", H237*2)</f>
        <v>200</v>
      </c>
      <c r="M237" s="11" t="str">
        <f>CONCATENATE(D237, CHAR(10), " - NET WT. ", TEXT(E237, "0.00"), " oz (", F237, " grams)")</f>
        <v>Gourmet Burger Seasoning Ingredients:
salt, maltodextrin, garlic, natural flavors, spices, less than 2% of sunflower oil
• Packed in a facility and/or equipment that produces products containing peanuts, tree nuts, soybean, milk, dairy, eggs, fish, shellfish, wheat, sesame. •
 - NET WT. 1.76 oz (50 grams)</v>
      </c>
      <c r="N237" s="12">
        <v>10000000492</v>
      </c>
      <c r="O237" s="12">
        <v>30000000492</v>
      </c>
      <c r="P237" s="12">
        <v>50000000492</v>
      </c>
      <c r="Q237" s="12">
        <v>70000000492</v>
      </c>
      <c r="R237" s="12">
        <v>90000000492</v>
      </c>
      <c r="S237" s="12">
        <v>11000000492</v>
      </c>
      <c r="T237" s="12">
        <v>13000000492</v>
      </c>
      <c r="U237" s="11" t="s">
        <v>52</v>
      </c>
      <c r="V237" s="11"/>
      <c r="W237" s="8">
        <f>IF(G237 = "NULL", "NULL", G237/4)</f>
        <v>0.88183421516754845</v>
      </c>
      <c r="X237" s="8">
        <f>IF(W237 = "NULL", "NULL", W237*28.35)</f>
        <v>25</v>
      </c>
      <c r="Y237" s="8">
        <f>IF(G237 = "NULL", "NULL", G237*4)</f>
        <v>14.109347442680775</v>
      </c>
      <c r="Z237" s="8">
        <f>IF(G237 = "NULL", "NULL", H237*4)</f>
        <v>400</v>
      </c>
      <c r="AA237" s="15">
        <v>15000000492</v>
      </c>
      <c r="AB237" s="8">
        <f>IF(OR(E237 = "NULL", G237 = "NULL"), "NULL", (E237+G237)/2)</f>
        <v>2.6455026455026456</v>
      </c>
      <c r="AC237" s="8">
        <f>IF(OR(F237 = "NULL", H237 = "NULL"), "NULL", (F237+H237)/2)</f>
        <v>75</v>
      </c>
      <c r="AD237" s="15">
        <v>17000000492</v>
      </c>
      <c r="AE237" s="8">
        <f>IF(H237 = "NULL", "NULL", AF237/28.35)</f>
        <v>8.8183421516754841</v>
      </c>
      <c r="AF237" s="8">
        <f>IF(H237 = "NULL", "NULL", J237*2)</f>
        <v>250</v>
      </c>
      <c r="AG237" s="15">
        <v>19000000492</v>
      </c>
      <c r="AH237" s="8">
        <f>IF(AB237 = "NULL", "NULL", AB237*2)</f>
        <v>5.2910052910052912</v>
      </c>
      <c r="AI237" s="8">
        <f>IF(AC237 = "NULL", "NULL", AC237*2)</f>
        <v>150</v>
      </c>
      <c r="AJ237" s="15">
        <v>21000000492</v>
      </c>
      <c r="AK237" s="13" t="s">
        <v>994</v>
      </c>
      <c r="AL237" s="11" t="str">
        <f>SUBSTITUTE(D237,CHAR(10)&amp;"• Packed in a facility and/or equipment that produces products containing peanuts, tree nuts, soybean, milk, dairy, eggs, fish, shellfish, wheat, sesame. •","")</f>
        <v>Gourmet Burger Seasoning Ingredients:
salt, maltodextrin, garlic, natural flavors, spices, less than 2% of sunflower oil</v>
      </c>
    </row>
    <row r="238" spans="1:38" ht="75" x14ac:dyDescent="0.3">
      <c r="A238" s="10" t="s">
        <v>2867</v>
      </c>
      <c r="B238" s="10" t="s">
        <v>2868</v>
      </c>
      <c r="C238" s="10" t="s">
        <v>2868</v>
      </c>
      <c r="D238" s="11" t="s">
        <v>2898</v>
      </c>
      <c r="E238" s="8">
        <f>IF(F238 = "NULL", "NULL", F238/28.35)</f>
        <v>1.4603174603174602</v>
      </c>
      <c r="F238" s="8">
        <v>41.4</v>
      </c>
      <c r="G238" s="8">
        <f>IF(H238 = "NULL", "NULL", H238/28.35)</f>
        <v>2.9206349206349205</v>
      </c>
      <c r="H238" s="8">
        <v>82.8</v>
      </c>
      <c r="I238" s="8">
        <f>IF(G238 = "NULL", "NULL", G238*1.25)</f>
        <v>3.6507936507936507</v>
      </c>
      <c r="J238" s="8">
        <f>IF(G238 = "NULL", "NULL", H238*1.25)</f>
        <v>103.5</v>
      </c>
      <c r="K238" s="8">
        <f>IF(G238 = "NULL", "NULL", G238*2)</f>
        <v>5.8412698412698409</v>
      </c>
      <c r="L238" s="8">
        <f>IF(G238 = "NULL", "NULL", H238*2)</f>
        <v>165.6</v>
      </c>
      <c r="M238" s="11" t="str">
        <f>CONCATENATE(D238, CHAR(10), " - NET WT. ", TEXT(E238, "0.00"), " oz (", F238, " grams)")</f>
        <v>Granulated Garlic Ingredients:
garlic
• Packed in a facility and/or equipment that produces products containing peanuts, tree nuts, soybean, milk, dairy, eggs, fish, shellfish, wheat, sesame. •
 - NET WT. 1.46 oz (41.4 grams)</v>
      </c>
      <c r="N238" s="12">
        <v>10000000620</v>
      </c>
      <c r="O238" s="12">
        <v>30000000620</v>
      </c>
      <c r="P238" s="12">
        <v>50000000620</v>
      </c>
      <c r="Q238" s="12">
        <v>70000000620</v>
      </c>
      <c r="R238" s="12">
        <v>90000000620</v>
      </c>
      <c r="S238" s="12">
        <v>11000000620</v>
      </c>
      <c r="T238" s="12">
        <v>13000000620</v>
      </c>
      <c r="U238" s="24"/>
      <c r="W238" s="8">
        <f>IF(G238 = "NULL", "NULL", G238/4)</f>
        <v>0.73015873015873012</v>
      </c>
      <c r="X238" s="8">
        <f>IF(W238 = "NULL", "NULL", W238*28.35)</f>
        <v>20.7</v>
      </c>
      <c r="Y238" s="8">
        <f>IF(G238 = "NULL", "NULL", G238*4)</f>
        <v>11.682539682539682</v>
      </c>
      <c r="Z238" s="8">
        <f>IF(G238 = "NULL", "NULL", H238*4)</f>
        <v>331.2</v>
      </c>
      <c r="AA238" s="15">
        <v>15000000620</v>
      </c>
      <c r="AB238" s="8">
        <f>IF(OR(E238 = "NULL", G238 = "NULL"), "NULL", (E238+G238)/2)</f>
        <v>2.1904761904761902</v>
      </c>
      <c r="AC238" s="8">
        <f>IF(OR(F238 = "NULL", H238 = "NULL"), "NULL", (F238+H238)/2)</f>
        <v>62.099999999999994</v>
      </c>
      <c r="AD238" s="15">
        <v>17000000620</v>
      </c>
      <c r="AE238" s="15">
        <f>IF(H238 = "NULL", "NULL", AF238/28.35)</f>
        <v>7.3015873015873014</v>
      </c>
      <c r="AF238" s="15">
        <f>IF(H238 = "NULL", "NULL", J238*2)</f>
        <v>207</v>
      </c>
      <c r="AG238" s="15">
        <v>19000000620</v>
      </c>
      <c r="AH238" s="8">
        <f>IF(AB238 = "NULL", "NULL", AB238*2)</f>
        <v>4.3809523809523805</v>
      </c>
      <c r="AI238" s="8">
        <f>IF(AC238 = "NULL", "NULL", AC238*2)</f>
        <v>124.19999999999999</v>
      </c>
      <c r="AJ238" s="15">
        <v>21000000620</v>
      </c>
      <c r="AK238" s="13"/>
      <c r="AL238" s="11" t="str">
        <f>SUBSTITUTE(D238,CHAR(10)&amp;"• Packed in a facility and/or equipment that produces products containing peanuts, tree nuts, soybean, milk, dairy, eggs, fish, shellfish, wheat, sesame •","")</f>
        <v>Granulated Garlic Ingredients:
garlic
• Packed in a facility and/or equipment that produces products containing peanuts, tree nuts, soybean, milk, dairy, eggs, fish, shellfish, wheat, sesame. •</v>
      </c>
    </row>
    <row r="239" spans="1:38" ht="75" x14ac:dyDescent="0.3">
      <c r="A239" s="10" t="s">
        <v>995</v>
      </c>
      <c r="B239" s="10" t="s">
        <v>996</v>
      </c>
      <c r="C239" s="10" t="s">
        <v>996</v>
      </c>
      <c r="D239" s="11" t="s">
        <v>997</v>
      </c>
      <c r="E239" s="8">
        <f>IF(F239 = "NULL", "NULL", F239/28.35)</f>
        <v>1.9</v>
      </c>
      <c r="F239" s="8">
        <v>53.865000000000002</v>
      </c>
      <c r="G239" s="8">
        <f>IF(H239 = "NULL", "NULL", H239/28.35)</f>
        <v>3.8</v>
      </c>
      <c r="H239" s="8">
        <v>107.73</v>
      </c>
      <c r="I239" s="8">
        <f>IF(G239 = "NULL", "NULL", G239*1.25)</f>
        <v>4.75</v>
      </c>
      <c r="J239" s="8">
        <f>IF(G239 = "NULL", "NULL", H239*1.25)</f>
        <v>134.66249999999999</v>
      </c>
      <c r="K239" s="8">
        <f>IF(G239 = "NULL", "NULL", G239*2)</f>
        <v>7.6</v>
      </c>
      <c r="L239" s="8">
        <f>IF(G239 = "NULL", "NULL", H239*2)</f>
        <v>215.46</v>
      </c>
      <c r="M239" s="11" t="str">
        <f>CONCATENATE(D239, CHAR(10), " - NET WT. ", TEXT(E239, "0.00"), " oz (", F239, " grams)")</f>
        <v>Granulated Honey Ingredients:
sugar and honey
• Packed in a facility and/or equipment that produces products containing peanuts, tree nuts, soybean, milk, dairy, eggs, fish, shellfish, wheat, sesame. •
 - NET WT. 1.90 oz (53.865 grams)</v>
      </c>
      <c r="N239" s="12">
        <v>10000000141</v>
      </c>
      <c r="O239" s="12">
        <v>30000000141</v>
      </c>
      <c r="P239" s="12">
        <v>50000000141</v>
      </c>
      <c r="Q239" s="12">
        <v>70000000141</v>
      </c>
      <c r="R239" s="12">
        <v>90000000141</v>
      </c>
      <c r="S239" s="12">
        <v>11000000141</v>
      </c>
      <c r="T239" s="12">
        <v>13000000141</v>
      </c>
      <c r="U239" s="10" t="s">
        <v>52</v>
      </c>
      <c r="V239" s="11"/>
      <c r="W239" s="8">
        <f>IF(G239 = "NULL", "NULL", G239/4)</f>
        <v>0.95</v>
      </c>
      <c r="X239" s="8">
        <f>IF(W239 = "NULL", "NULL", W239*28.35)</f>
        <v>26.932500000000001</v>
      </c>
      <c r="Y239" s="8">
        <f>IF(G239 = "NULL", "NULL", G239*4)</f>
        <v>15.2</v>
      </c>
      <c r="Z239" s="8">
        <f>IF(G239 = "NULL", "NULL", H239*4)</f>
        <v>430.92</v>
      </c>
      <c r="AA239" s="15">
        <v>15000000141</v>
      </c>
      <c r="AB239" s="8">
        <f>IF(OR(E239 = "NULL", G239 = "NULL"), "NULL", (E239+G239)/2)</f>
        <v>2.8499999999999996</v>
      </c>
      <c r="AC239" s="8">
        <f>IF(OR(F239 = "NULL", H239 = "NULL"), "NULL", (F239+H239)/2)</f>
        <v>80.797499999999999</v>
      </c>
      <c r="AD239" s="15">
        <v>17000000141</v>
      </c>
      <c r="AE239" s="8">
        <f>IF(H239 = "NULL", "NULL", AF239/28.35)</f>
        <v>9.5</v>
      </c>
      <c r="AF239" s="8">
        <f>IF(H239 = "NULL", "NULL", J239*2)</f>
        <v>269.32499999999999</v>
      </c>
      <c r="AG239" s="15">
        <v>19000000141</v>
      </c>
      <c r="AH239" s="8">
        <f>IF(AB239 = "NULL", "NULL", AB239*2)</f>
        <v>5.6999999999999993</v>
      </c>
      <c r="AI239" s="8">
        <f>IF(AC239 = "NULL", "NULL", AC239*2)</f>
        <v>161.595</v>
      </c>
      <c r="AJ239" s="15">
        <v>21000000141</v>
      </c>
      <c r="AK239" s="13"/>
      <c r="AL239" s="11" t="str">
        <f>SUBSTITUTE(D239,CHAR(10)&amp;"• Packed in a facility and/or equipment that produces products containing peanuts, tree nuts, soybean, milk, dairy, eggs, fish, shellfish, wheat, sesame. •","")</f>
        <v>Granulated Honey Ingredients:
sugar and honey</v>
      </c>
    </row>
    <row r="240" spans="1:38" ht="75" x14ac:dyDescent="0.3">
      <c r="A240" s="10" t="s">
        <v>2869</v>
      </c>
      <c r="B240" s="10" t="s">
        <v>2870</v>
      </c>
      <c r="C240" s="10" t="s">
        <v>2870</v>
      </c>
      <c r="D240" s="11" t="s">
        <v>2899</v>
      </c>
      <c r="E240" s="8">
        <f>IF(F240 = "NULL", "NULL", F240/28.35)</f>
        <v>1.0793650793650793</v>
      </c>
      <c r="F240" s="8">
        <v>30.6</v>
      </c>
      <c r="G240" s="8">
        <f>IF(H240 = "NULL", "NULL", H240/28.35)</f>
        <v>2.1587301587301586</v>
      </c>
      <c r="H240" s="8">
        <v>61.2</v>
      </c>
      <c r="I240" s="8">
        <f>IF(G240 = "NULL", "NULL", G240*1.25)</f>
        <v>2.6984126984126982</v>
      </c>
      <c r="J240" s="8">
        <f>IF(G240 = "NULL", "NULL", H240*1.25)</f>
        <v>76.5</v>
      </c>
      <c r="K240" s="8">
        <f>IF(G240 = "NULL", "NULL", G240*2)</f>
        <v>4.3174603174603172</v>
      </c>
      <c r="L240" s="8">
        <f>IF(G240 = "NULL", "NULL", H240*2)</f>
        <v>122.4</v>
      </c>
      <c r="M240" s="11" t="str">
        <f>CONCATENATE(D240, CHAR(10), " - NET WT. ", TEXT(E240, "0.00"), " oz (", F240, " grams)")</f>
        <v>Granulated Onion Ingredients:
onion
• Packed in a facility and/or equipment that produces products containing peanuts, tree nuts, soybean, milk, dairy, eggs, fish, shellfish, wheat, sesame. •
 - NET WT. 1.08 oz (30.6 grams)</v>
      </c>
      <c r="N240" s="12">
        <v>10000000621</v>
      </c>
      <c r="O240" s="12">
        <v>30000000621</v>
      </c>
      <c r="P240" s="12">
        <v>50000000621</v>
      </c>
      <c r="Q240" s="12">
        <v>70000000621</v>
      </c>
      <c r="R240" s="12">
        <v>90000000621</v>
      </c>
      <c r="S240" s="12">
        <v>11000000621</v>
      </c>
      <c r="T240" s="12">
        <v>13000000621</v>
      </c>
      <c r="U240" s="24"/>
      <c r="W240" s="8">
        <f>IF(G240 = "NULL", "NULL", G240/4)</f>
        <v>0.53968253968253965</v>
      </c>
      <c r="X240" s="8">
        <f>IF(W240 = "NULL", "NULL", W240*28.35)</f>
        <v>15.3</v>
      </c>
      <c r="Y240" s="8">
        <f>IF(G240 = "NULL", "NULL", G240*4)</f>
        <v>8.6349206349206344</v>
      </c>
      <c r="Z240" s="8">
        <f>IF(G240 = "NULL", "NULL", H240*4)</f>
        <v>244.8</v>
      </c>
      <c r="AA240" s="15">
        <v>15000000621</v>
      </c>
      <c r="AB240" s="8">
        <f>IF(OR(E240 = "NULL", G240 = "NULL"), "NULL", (E240+G240)/2)</f>
        <v>1.6190476190476191</v>
      </c>
      <c r="AC240" s="8">
        <f>IF(OR(F240 = "NULL", H240 = "NULL"), "NULL", (F240+H240)/2)</f>
        <v>45.900000000000006</v>
      </c>
      <c r="AD240" s="15">
        <v>17000000621</v>
      </c>
      <c r="AE240" s="15">
        <f>IF(H240 = "NULL", "NULL", AF240/28.35)</f>
        <v>5.3968253968253963</v>
      </c>
      <c r="AF240" s="15">
        <f>IF(H240 = "NULL", "NULL", J240*2)</f>
        <v>153</v>
      </c>
      <c r="AG240" s="15">
        <v>19000000621</v>
      </c>
      <c r="AH240" s="8">
        <f>IF(AB240 = "NULL", "NULL", AB240*2)</f>
        <v>3.2380952380952381</v>
      </c>
      <c r="AI240" s="8">
        <f>IF(AC240 = "NULL", "NULL", AC240*2)</f>
        <v>91.800000000000011</v>
      </c>
      <c r="AJ240" s="15">
        <v>21000000621</v>
      </c>
      <c r="AK240" s="13"/>
      <c r="AL240" s="11" t="str">
        <f>SUBSTITUTE(D240,CHAR(10)&amp;"• Packed in a facility and/or equipment that produces products containing peanuts, tree nuts, soybean, milk, dairy, eggs, fish, shellfish, wheat, sesame •","")</f>
        <v>Granulated Onion Ingredients:
onion
• Packed in a facility and/or equipment that produces products containing peanuts, tree nuts, soybean, milk, dairy, eggs, fish, shellfish, wheat, sesame. •</v>
      </c>
    </row>
    <row r="241" spans="1:38" ht="75" x14ac:dyDescent="0.3">
      <c r="A241" s="10" t="s">
        <v>998</v>
      </c>
      <c r="B241" s="10" t="s">
        <v>999</v>
      </c>
      <c r="C241" s="10" t="s">
        <v>1000</v>
      </c>
      <c r="D241" s="11" t="s">
        <v>1001</v>
      </c>
      <c r="E241" s="8">
        <f>IF(F241 = "NULL", "NULL", F241/28.35)</f>
        <v>1.3</v>
      </c>
      <c r="F241" s="8">
        <v>36.855000000000004</v>
      </c>
      <c r="G241" s="8">
        <f>IF(H241 = "NULL", "NULL", H241/28.35)</f>
        <v>2.6</v>
      </c>
      <c r="H241" s="8">
        <v>73.710000000000008</v>
      </c>
      <c r="I241" s="8">
        <f>IF(G241 = "NULL", "NULL", G241*1.25)</f>
        <v>3.25</v>
      </c>
      <c r="J241" s="8">
        <f>IF(G241 = "NULL", "NULL", H241*1.25)</f>
        <v>92.137500000000017</v>
      </c>
      <c r="K241" s="8">
        <f>IF(G241 = "NULL", "NULL", G241*2)</f>
        <v>5.2</v>
      </c>
      <c r="L241" s="8">
        <f>IF(G241 = "NULL", "NULL", H241*2)</f>
        <v>147.42000000000002</v>
      </c>
      <c r="M241" s="11" t="str">
        <f>CONCATENATE(D241, CHAR(10), " - NET WT. ", TEXT(E241, "0.00"), " oz (", F241, " grams)")</f>
        <v>Grated Lemon Peel Ingredients:
greated lemon peel
• Packed in a facility and/or equipment that produces products containing peanuts, tree nuts, soybean, milk, dairy, eggs, fish, shellfish, wheat, sesame. •
 - NET WT. 1.30 oz (36.855 grams)</v>
      </c>
      <c r="N241" s="12">
        <v>10000000142</v>
      </c>
      <c r="O241" s="12">
        <v>30000000142</v>
      </c>
      <c r="P241" s="12">
        <v>50000000142</v>
      </c>
      <c r="Q241" s="12">
        <v>70000000142</v>
      </c>
      <c r="R241" s="12">
        <v>90000000142</v>
      </c>
      <c r="S241" s="12">
        <v>11000000142</v>
      </c>
      <c r="T241" s="12">
        <v>13000000142</v>
      </c>
      <c r="U241" s="10" t="s">
        <v>52</v>
      </c>
      <c r="V241" s="11"/>
      <c r="W241" s="8">
        <f>IF(G241 = "NULL", "NULL", G241/4)</f>
        <v>0.65</v>
      </c>
      <c r="X241" s="8">
        <f>IF(W241 = "NULL", "NULL", W241*28.35)</f>
        <v>18.427500000000002</v>
      </c>
      <c r="Y241" s="8">
        <f>IF(G241 = "NULL", "NULL", G241*4)</f>
        <v>10.4</v>
      </c>
      <c r="Z241" s="8">
        <f>IF(G241 = "NULL", "NULL", H241*4)</f>
        <v>294.84000000000003</v>
      </c>
      <c r="AA241" s="15">
        <v>15000000142</v>
      </c>
      <c r="AB241" s="8">
        <f>IF(OR(E241 = "NULL", G241 = "NULL"), "NULL", (E241+G241)/2)</f>
        <v>1.9500000000000002</v>
      </c>
      <c r="AC241" s="8">
        <f>IF(OR(F241 = "NULL", H241 = "NULL"), "NULL", (F241+H241)/2)</f>
        <v>55.282500000000006</v>
      </c>
      <c r="AD241" s="15">
        <v>17000000142</v>
      </c>
      <c r="AE241" s="8">
        <f>IF(H241 = "NULL", "NULL", AF241/28.35)</f>
        <v>6.5000000000000009</v>
      </c>
      <c r="AF241" s="8">
        <f>IF(H241 = "NULL", "NULL", J241*2)</f>
        <v>184.27500000000003</v>
      </c>
      <c r="AG241" s="15">
        <v>19000000142</v>
      </c>
      <c r="AH241" s="8">
        <f>IF(AB241 = "NULL", "NULL", AB241*2)</f>
        <v>3.9000000000000004</v>
      </c>
      <c r="AI241" s="8">
        <f>IF(AC241 = "NULL", "NULL", AC241*2)</f>
        <v>110.56500000000001</v>
      </c>
      <c r="AJ241" s="15">
        <v>21000000142</v>
      </c>
      <c r="AK241" s="13"/>
      <c r="AL241" s="11" t="str">
        <f>SUBSTITUTE(D241,CHAR(10)&amp;"• Packed in a facility and/or equipment that produces products containing peanuts, tree nuts, soybean, milk, dairy, eggs, fish, shellfish, wheat, sesame. •","")</f>
        <v>Grated Lemon Peel Ingredients:
greated lemon peel</v>
      </c>
    </row>
    <row r="242" spans="1:38" ht="75" x14ac:dyDescent="0.3">
      <c r="A242" s="10" t="s">
        <v>1002</v>
      </c>
      <c r="B242" s="10" t="s">
        <v>1003</v>
      </c>
      <c r="C242" s="10" t="s">
        <v>1004</v>
      </c>
      <c r="D242" s="11" t="s">
        <v>1005</v>
      </c>
      <c r="E242" s="8">
        <f>IF(F242 = "NULL", "NULL", F242/28.35)</f>
        <v>1.3</v>
      </c>
      <c r="F242" s="8">
        <v>36.855000000000004</v>
      </c>
      <c r="G242" s="8">
        <f>IF(H242 = "NULL", "NULL", H242/28.35)</f>
        <v>2.6</v>
      </c>
      <c r="H242" s="8">
        <v>73.710000000000008</v>
      </c>
      <c r="I242" s="8">
        <f>IF(G242 = "NULL", "NULL", G242*1.25)</f>
        <v>3.25</v>
      </c>
      <c r="J242" s="8">
        <f>IF(G242 = "NULL", "NULL", H242*1.25)</f>
        <v>92.137500000000017</v>
      </c>
      <c r="K242" s="8">
        <f>IF(G242 = "NULL", "NULL", G242*2)</f>
        <v>5.2</v>
      </c>
      <c r="L242" s="8">
        <f>IF(G242 = "NULL", "NULL", H242*2)</f>
        <v>147.42000000000002</v>
      </c>
      <c r="M242" s="11" t="str">
        <f>CONCATENATE(D242, CHAR(10), " - NET WT. ", TEXT(E242, "0.00"), " oz (", F242, " grams)")</f>
        <v>Grated Orange Peel Ingredients:
orange peel
• Packed in a facility and/or equipment that produces products containing peanuts, tree nuts, soybean, milk, dairy, eggs, fish, shellfish, wheat, sesame. •
 - NET WT. 1.30 oz (36.855 grams)</v>
      </c>
      <c r="N242" s="12">
        <v>10000000143</v>
      </c>
      <c r="O242" s="12">
        <v>30000000143</v>
      </c>
      <c r="P242" s="12">
        <v>50000000143</v>
      </c>
      <c r="Q242" s="12">
        <v>70000000143</v>
      </c>
      <c r="R242" s="12">
        <v>90000000143</v>
      </c>
      <c r="S242" s="12">
        <v>11000000143</v>
      </c>
      <c r="T242" s="12">
        <v>13000000143</v>
      </c>
      <c r="U242" s="10"/>
      <c r="V242" s="11"/>
      <c r="W242" s="8">
        <f>IF(G242 = "NULL", "NULL", G242/4)</f>
        <v>0.65</v>
      </c>
      <c r="X242" s="8">
        <f>IF(W242 = "NULL", "NULL", W242*28.35)</f>
        <v>18.427500000000002</v>
      </c>
      <c r="Y242" s="8">
        <f>IF(G242 = "NULL", "NULL", G242*4)</f>
        <v>10.4</v>
      </c>
      <c r="Z242" s="8">
        <f>IF(G242 = "NULL", "NULL", H242*4)</f>
        <v>294.84000000000003</v>
      </c>
      <c r="AA242" s="15">
        <v>15000000143</v>
      </c>
      <c r="AB242" s="8">
        <f>IF(OR(E242 = "NULL", G242 = "NULL"), "NULL", (E242+G242)/2)</f>
        <v>1.9500000000000002</v>
      </c>
      <c r="AC242" s="8">
        <f>IF(OR(F242 = "NULL", H242 = "NULL"), "NULL", (F242+H242)/2)</f>
        <v>55.282500000000006</v>
      </c>
      <c r="AD242" s="15">
        <v>17000000143</v>
      </c>
      <c r="AE242" s="8">
        <f>IF(H242 = "NULL", "NULL", AF242/28.35)</f>
        <v>6.5000000000000009</v>
      </c>
      <c r="AF242" s="8">
        <f>IF(H242 = "NULL", "NULL", J242*2)</f>
        <v>184.27500000000003</v>
      </c>
      <c r="AG242" s="15">
        <v>19000000143</v>
      </c>
      <c r="AH242" s="8">
        <f>IF(AB242 = "NULL", "NULL", AB242*2)</f>
        <v>3.9000000000000004</v>
      </c>
      <c r="AI242" s="8">
        <f>IF(AC242 = "NULL", "NULL", AC242*2)</f>
        <v>110.56500000000001</v>
      </c>
      <c r="AJ242" s="15">
        <v>21000000143</v>
      </c>
      <c r="AK242" s="13"/>
      <c r="AL242" s="11" t="str">
        <f>SUBSTITUTE(D242,CHAR(10)&amp;"• Packed in a facility and/or equipment that produces products containing peanuts, tree nuts, soybean, milk, dairy, eggs, fish, shellfish, wheat, sesame. •","")</f>
        <v>Grated Orange Peel Ingredients:
orange peel</v>
      </c>
    </row>
    <row r="243" spans="1:38" ht="90" x14ac:dyDescent="0.3">
      <c r="A243" s="38" t="s">
        <v>1006</v>
      </c>
      <c r="B243" s="10" t="s">
        <v>1007</v>
      </c>
      <c r="C243" s="10" t="s">
        <v>1008</v>
      </c>
      <c r="D243" s="11" t="s">
        <v>1009</v>
      </c>
      <c r="E243" s="8">
        <f>IF(F243 = "NULL", "NULL", F243/28.35)</f>
        <v>1.8</v>
      </c>
      <c r="F243" s="8">
        <v>51.03</v>
      </c>
      <c r="G243" s="8">
        <f>IF(H243 = "NULL", "NULL", H243/28.35)</f>
        <v>3.6</v>
      </c>
      <c r="H243" s="8">
        <v>102.06</v>
      </c>
      <c r="I243" s="8">
        <f>IF(G243 = "NULL", "NULL", G243*1.25)</f>
        <v>4.5</v>
      </c>
      <c r="J243" s="8">
        <f>IF(G243 = "NULL", "NULL", H243*1.25)</f>
        <v>127.575</v>
      </c>
      <c r="K243" s="8">
        <f>IF(G243 = "NULL", "NULL", G243*2)</f>
        <v>7.2</v>
      </c>
      <c r="L243" s="8">
        <f>IF(G243 = "NULL", "NULL", H243*2)</f>
        <v>204.12</v>
      </c>
      <c r="M243" s="11" t="str">
        <f>CONCATENATE(D243, CHAR(10), " - NET WT. ", TEXT(E243, "0.00"), " oz (", F243, " grams)")</f>
        <v>Greek Bread Dip Ingredients:
dehydrated garlic, dehydrated onion, dehydrated bell pepper, spices, sesame seeds, lemon oil
• Packed in a facility and/or equipment that produces products containing peanuts, tree nuts, soybean, milk, dairy, eggs, fish, shellfish, wheat, sesame. •
 - NET WT. 1.80 oz (51.03 grams)</v>
      </c>
      <c r="N243" s="12">
        <v>10000000144</v>
      </c>
      <c r="O243" s="12">
        <v>30000000144</v>
      </c>
      <c r="P243" s="12">
        <v>50000000144</v>
      </c>
      <c r="Q243" s="12">
        <v>70000000144</v>
      </c>
      <c r="R243" s="12">
        <v>90000000144</v>
      </c>
      <c r="S243" s="12">
        <v>11000000144</v>
      </c>
      <c r="T243" s="12">
        <v>13000000144</v>
      </c>
      <c r="U243" s="10" t="s">
        <v>52</v>
      </c>
      <c r="V243" s="11" t="s">
        <v>419</v>
      </c>
      <c r="W243" s="8">
        <f>IF(G243 = "NULL", "NULL", G243/4)</f>
        <v>0.9</v>
      </c>
      <c r="X243" s="8">
        <f>IF(W243 = "NULL", "NULL", W243*28.35)</f>
        <v>25.515000000000001</v>
      </c>
      <c r="Y243" s="8">
        <f>IF(G243 = "NULL", "NULL", G243*4)</f>
        <v>14.4</v>
      </c>
      <c r="Z243" s="8">
        <f>IF(G243 = "NULL", "NULL", H243*4)</f>
        <v>408.24</v>
      </c>
      <c r="AA243" s="15">
        <v>15000000144</v>
      </c>
      <c r="AB243" s="8">
        <f>IF(OR(E243 = "NULL", G243 = "NULL"), "NULL", (E243+G243)/2)</f>
        <v>2.7</v>
      </c>
      <c r="AC243" s="8">
        <f>IF(OR(F243 = "NULL", H243 = "NULL"), "NULL", (F243+H243)/2)</f>
        <v>76.545000000000002</v>
      </c>
      <c r="AD243" s="15">
        <v>17000000144</v>
      </c>
      <c r="AE243" s="8">
        <f>IF(H243 = "NULL", "NULL", AF243/28.35)</f>
        <v>9</v>
      </c>
      <c r="AF243" s="8">
        <f>IF(H243 = "NULL", "NULL", J243*2)</f>
        <v>255.15</v>
      </c>
      <c r="AG243" s="15">
        <v>19000000144</v>
      </c>
      <c r="AH243" s="8">
        <f>IF(AB243 = "NULL", "NULL", AB243*2)</f>
        <v>5.4</v>
      </c>
      <c r="AI243" s="8">
        <f>IF(AC243 = "NULL", "NULL", AC243*2)</f>
        <v>153.09</v>
      </c>
      <c r="AJ243" s="15">
        <v>21000000144</v>
      </c>
      <c r="AK243" s="13" t="s">
        <v>1010</v>
      </c>
      <c r="AL243" s="11" t="str">
        <f>SUBSTITUTE(D243,CHAR(10)&amp;"• Packed in a facility and/or equipment that produces products containing peanuts, tree nuts, soybean, milk, dairy, eggs, fish, shellfish, wheat, sesame. •","")</f>
        <v>Greek Bread Dip Ingredients:
dehydrated garlic, dehydrated onion, dehydrated bell pepper, spices, sesame seeds, lemon oil</v>
      </c>
    </row>
    <row r="244" spans="1:38" ht="90" x14ac:dyDescent="0.3">
      <c r="A244" s="40" t="s">
        <v>1011</v>
      </c>
      <c r="B244" s="10" t="s">
        <v>1012</v>
      </c>
      <c r="C244" s="10" t="s">
        <v>1013</v>
      </c>
      <c r="D244" s="11" t="s">
        <v>1014</v>
      </c>
      <c r="E244" s="8">
        <f>IF(F244 = "NULL", "NULL", F244/28.35)</f>
        <v>1.8</v>
      </c>
      <c r="F244" s="8">
        <v>51.03</v>
      </c>
      <c r="G244" s="8">
        <f>IF(H244 = "NULL", "NULL", H244/28.35)</f>
        <v>3.6</v>
      </c>
      <c r="H244" s="8">
        <v>102.06</v>
      </c>
      <c r="I244" s="8">
        <f>IF(G244 = "NULL", "NULL", G244*1.25)</f>
        <v>4.5</v>
      </c>
      <c r="J244" s="8">
        <f>IF(G244 = "NULL", "NULL", H244*1.25)</f>
        <v>127.575</v>
      </c>
      <c r="K244" s="8">
        <f>IF(G244 = "NULL", "NULL", G244*2)</f>
        <v>7.2</v>
      </c>
      <c r="L244" s="8">
        <f>IF(G244 = "NULL", "NULL", H244*2)</f>
        <v>204.12</v>
      </c>
      <c r="M244" s="11" t="str">
        <f>CONCATENATE(D244, CHAR(10), " - NET WT. ", TEXT(E244, "0.00"), " oz (", F244, " grams)")</f>
        <v>Greek Dipping Herbs Ingredients:
dehydrated garlic, dehydrated onion, dehydrated bell pepper, spices, sesame seeds, lemon oil
• Packed in a facility and/or equipment that produces products containing peanuts, tree nuts, soybean, milk, dairy, eggs, fish, shellfish, wheat, sesame. •
 - NET WT. 1.80 oz (51.03 grams)</v>
      </c>
      <c r="N244" s="12">
        <v>10000000539</v>
      </c>
      <c r="O244" s="12">
        <v>30000000539</v>
      </c>
      <c r="P244" s="12">
        <v>50000000539</v>
      </c>
      <c r="Q244" s="12">
        <v>70000000539</v>
      </c>
      <c r="R244" s="12">
        <v>90000000539</v>
      </c>
      <c r="S244" s="12">
        <v>11000000539</v>
      </c>
      <c r="T244" s="12">
        <v>13000000539</v>
      </c>
      <c r="U244" s="10" t="s">
        <v>52</v>
      </c>
      <c r="V244" s="11" t="s">
        <v>419</v>
      </c>
      <c r="W244" s="8">
        <f>IF(G244 = "NULL", "NULL", G244/4)</f>
        <v>0.9</v>
      </c>
      <c r="X244" s="8">
        <f>IF(W244 = "NULL", "NULL", W244*28.35)</f>
        <v>25.515000000000001</v>
      </c>
      <c r="Y244" s="8">
        <f>IF(G244 = "NULL", "NULL", G244*4)</f>
        <v>14.4</v>
      </c>
      <c r="Z244" s="8">
        <f>IF(G244 = "NULL", "NULL", H244*4)</f>
        <v>408.24</v>
      </c>
      <c r="AA244" s="15">
        <v>15000000539</v>
      </c>
      <c r="AB244" s="8">
        <f>IF(OR(E244 = "NULL", G244 = "NULL"), "NULL", (E244+G244)/2)</f>
        <v>2.7</v>
      </c>
      <c r="AC244" s="8">
        <f>IF(OR(F244 = "NULL", H244 = "NULL"), "NULL", (F244+H244)/2)</f>
        <v>76.545000000000002</v>
      </c>
      <c r="AD244" s="15">
        <v>17000000539</v>
      </c>
      <c r="AE244" s="8">
        <f>IF(H244 = "NULL", "NULL", AF244/28.35)</f>
        <v>9</v>
      </c>
      <c r="AF244" s="8">
        <f>IF(H244 = "NULL", "NULL", J244*2)</f>
        <v>255.15</v>
      </c>
      <c r="AG244" s="15">
        <v>19000000539</v>
      </c>
      <c r="AH244" s="8">
        <f>IF(AB244 = "NULL", "NULL", AB244*2)</f>
        <v>5.4</v>
      </c>
      <c r="AI244" s="8">
        <f>IF(AC244 = "NULL", "NULL", AC244*2)</f>
        <v>153.09</v>
      </c>
      <c r="AJ244" s="15">
        <v>21000000539</v>
      </c>
      <c r="AK244" s="13" t="s">
        <v>1015</v>
      </c>
      <c r="AL244" s="11" t="str">
        <f>SUBSTITUTE(D244,CHAR(10)&amp;"• Packed in a facility and/or equipment that produces products containing peanuts, tree nuts, soybean, milk, dairy, eggs, fish, shellfish, wheat, sesame. •","")</f>
        <v>Greek Dipping Herbs Ingredients:
dehydrated garlic, dehydrated onion, dehydrated bell pepper, spices, sesame seeds, lemon oil</v>
      </c>
    </row>
    <row r="245" spans="1:38" ht="120" x14ac:dyDescent="0.3">
      <c r="A245" s="10" t="s">
        <v>1016</v>
      </c>
      <c r="B245" s="10" t="s">
        <v>1017</v>
      </c>
      <c r="C245" s="10" t="s">
        <v>1017</v>
      </c>
      <c r="D245" s="11" t="s">
        <v>1018</v>
      </c>
      <c r="E245" s="8">
        <f>IF(F245 = "NULL", "NULL", F245/28.35)</f>
        <v>2.8</v>
      </c>
      <c r="F245" s="8">
        <v>79.38</v>
      </c>
      <c r="G245" s="8">
        <f>IF(H245 = "NULL", "NULL", H245/28.35)</f>
        <v>5.6</v>
      </c>
      <c r="H245" s="8">
        <v>158.76</v>
      </c>
      <c r="I245" s="8">
        <f>IF(G245 = "NULL", "NULL", G245*1.25)</f>
        <v>7</v>
      </c>
      <c r="J245" s="8">
        <f>IF(G245 = "NULL", "NULL", H245*1.25)</f>
        <v>198.45</v>
      </c>
      <c r="K245" s="8">
        <f>IF(G245 = "NULL", "NULL", G245*2)</f>
        <v>11.2</v>
      </c>
      <c r="L245" s="8">
        <f>IF(G245 = "NULL", "NULL", H245*2)</f>
        <v>317.52</v>
      </c>
      <c r="M245" s="11" t="str">
        <f>CONCATENATE(D245, CHAR(10), " - NET WT. ", TEXT(E245, "0.00"), " oz (", F245, " grams)")</f>
        <v>Greek Marinade Seasoning Ingredients:
alt, spices, maltodextrin, sugar, dehydrated onion, soybean oil, silicon dioxide as anti-caking agent
• DIRECTIONS: Add 1/2 jar to 1 cup of water to make marinade. •
• Packed in a facility and/or equipment that produces products containing peanuts, tree nuts, soybean, milk, dairy, eggs, fish, shellfish, wheat, sesame. •
 - NET WT. 2.80 oz (79.38 grams)</v>
      </c>
      <c r="N245" s="12">
        <v>10000000399</v>
      </c>
      <c r="O245" s="12">
        <v>30000000399</v>
      </c>
      <c r="P245" s="12">
        <v>50000000399</v>
      </c>
      <c r="Q245" s="12">
        <v>70000000399</v>
      </c>
      <c r="R245" s="12">
        <v>90000000399</v>
      </c>
      <c r="S245" s="12">
        <v>11000000399</v>
      </c>
      <c r="T245" s="12">
        <v>13000000399</v>
      </c>
      <c r="U245" s="10" t="s">
        <v>52</v>
      </c>
      <c r="V245" s="11"/>
      <c r="W245" s="8">
        <f>IF(G245 = "NULL", "NULL", G245/4)</f>
        <v>1.4</v>
      </c>
      <c r="X245" s="8">
        <f>IF(W245 = "NULL", "NULL", W245*28.35)</f>
        <v>39.69</v>
      </c>
      <c r="Y245" s="8">
        <f>IF(G245 = "NULL", "NULL", G245*4)</f>
        <v>22.4</v>
      </c>
      <c r="Z245" s="8">
        <f>IF(G245 = "NULL", "NULL", H245*4)</f>
        <v>635.04</v>
      </c>
      <c r="AA245" s="15">
        <v>15000000399</v>
      </c>
      <c r="AB245" s="8">
        <f>IF(OR(E245 = "NULL", G245 = "NULL"), "NULL", (E245+G245)/2)</f>
        <v>4.1999999999999993</v>
      </c>
      <c r="AC245" s="8">
        <f>IF(OR(F245 = "NULL", H245 = "NULL"), "NULL", (F245+H245)/2)</f>
        <v>119.07</v>
      </c>
      <c r="AD245" s="15">
        <v>17000000399</v>
      </c>
      <c r="AE245" s="8">
        <f>IF(H245 = "NULL", "NULL", AF245/28.35)</f>
        <v>13.999999999999998</v>
      </c>
      <c r="AF245" s="8">
        <f>IF(H245 = "NULL", "NULL", J245*2)</f>
        <v>396.9</v>
      </c>
      <c r="AG245" s="15">
        <v>19000000399</v>
      </c>
      <c r="AH245" s="8">
        <f>IF(AB245 = "NULL", "NULL", AB245*2)</f>
        <v>8.3999999999999986</v>
      </c>
      <c r="AI245" s="8">
        <f>IF(AC245 = "NULL", "NULL", AC245*2)</f>
        <v>238.14</v>
      </c>
      <c r="AJ245" s="15">
        <v>21000000399</v>
      </c>
      <c r="AK245" s="13"/>
      <c r="AL245" s="11" t="str">
        <f>SUBSTITUTE(D245,CHAR(10)&amp;"• Packed in a facility and/or equipment that produces products containing peanuts, tree nuts, soybean, milk, dairy, eggs, fish, shellfish, wheat, sesame. •","")</f>
        <v>Greek Marinade Seasoning Ingredients:
alt, spices, maltodextrin, sugar, dehydrated onion, soybean oil, silicon dioxide as anti-caking agent
• DIRECTIONS: Add 1/2 jar to 1 cup of water to make marinade. •</v>
      </c>
    </row>
    <row r="246" spans="1:38" ht="75" x14ac:dyDescent="0.3">
      <c r="A246" s="38" t="s">
        <v>1019</v>
      </c>
      <c r="B246" s="10" t="s">
        <v>1020</v>
      </c>
      <c r="C246" s="10" t="s">
        <v>1021</v>
      </c>
      <c r="D246" s="11" t="s">
        <v>1022</v>
      </c>
      <c r="E246" s="8">
        <f>IF(F246 = "NULL", "NULL", F246/28.35)</f>
        <v>0.98765432098765427</v>
      </c>
      <c r="F246" s="8">
        <v>28</v>
      </c>
      <c r="G246" s="8">
        <f>IF(H246 = "NULL", "NULL", H246/28.35)</f>
        <v>2.2222222222222223</v>
      </c>
      <c r="H246" s="8">
        <v>63</v>
      </c>
      <c r="I246" s="8">
        <f>IF(G246 = "NULL", "NULL", G246*1.25)</f>
        <v>2.7777777777777777</v>
      </c>
      <c r="J246" s="8">
        <f>IF(G246 = "NULL", "NULL", H246*1.25)</f>
        <v>78.75</v>
      </c>
      <c r="K246" s="8">
        <f>IF(G246 = "NULL", "NULL", G246*2)</f>
        <v>4.4444444444444446</v>
      </c>
      <c r="L246" s="8">
        <f>IF(G246 = "NULL", "NULL", H246*2)</f>
        <v>126</v>
      </c>
      <c r="M246" s="11" t="str">
        <f>CONCATENATE(D246, CHAR(10), " - NET WT. ", TEXT(E246, "0.00"), " oz (", F246, " grams)")</f>
        <v>Greek Seasoning Ingredients:
salt, oregano, garlic, basil, onion, mint
• Packed in a facility and/or equipment that produces products containing peanuts, tree nuts, soybean, milk, dairy, eggs, fish, shellfish, wheat, sesame. •
 - NET WT. 0.99 oz (28 grams)</v>
      </c>
      <c r="N246" s="12">
        <v>10000000338</v>
      </c>
      <c r="O246" s="12">
        <v>30000000338</v>
      </c>
      <c r="P246" s="12">
        <v>50000000338</v>
      </c>
      <c r="Q246" s="12">
        <v>70000000338</v>
      </c>
      <c r="R246" s="12">
        <v>90000000338</v>
      </c>
      <c r="S246" s="12">
        <v>11000000338</v>
      </c>
      <c r="T246" s="12">
        <v>13000000338</v>
      </c>
      <c r="U246" s="10" t="s">
        <v>52</v>
      </c>
      <c r="V246" s="11" t="s">
        <v>179</v>
      </c>
      <c r="W246" s="8">
        <f>IF(G246 = "NULL", "NULL", G246/4)</f>
        <v>0.55555555555555558</v>
      </c>
      <c r="X246" s="8">
        <f>IF(W246 = "NULL", "NULL", W246*28.35)</f>
        <v>15.750000000000002</v>
      </c>
      <c r="Y246" s="8">
        <f>IF(G246 = "NULL", "NULL", G246*4)</f>
        <v>8.8888888888888893</v>
      </c>
      <c r="Z246" s="8">
        <f>IF(G246 = "NULL", "NULL", H246*4)</f>
        <v>252</v>
      </c>
      <c r="AA246" s="15">
        <v>15000000338</v>
      </c>
      <c r="AB246" s="8">
        <f>IF(OR(E246 = "NULL", G246 = "NULL"), "NULL", (E246+G246)/2)</f>
        <v>1.6049382716049383</v>
      </c>
      <c r="AC246" s="8">
        <f>IF(OR(F246 = "NULL", H246 = "NULL"), "NULL", (F246+H246)/2)</f>
        <v>45.5</v>
      </c>
      <c r="AD246" s="15">
        <v>17000000338</v>
      </c>
      <c r="AE246" s="8">
        <f>IF(H246 = "NULL", "NULL", AF246/28.35)</f>
        <v>5.5555555555555554</v>
      </c>
      <c r="AF246" s="8">
        <f>IF(H246 = "NULL", "NULL", J246*2)</f>
        <v>157.5</v>
      </c>
      <c r="AG246" s="15">
        <v>19000000338</v>
      </c>
      <c r="AH246" s="8">
        <f>IF(AB246 = "NULL", "NULL", AB246*2)</f>
        <v>3.2098765432098766</v>
      </c>
      <c r="AI246" s="8">
        <f>IF(AC246 = "NULL", "NULL", AC246*2)</f>
        <v>91</v>
      </c>
      <c r="AJ246" s="15">
        <v>21000000338</v>
      </c>
      <c r="AK246" s="13"/>
      <c r="AL246" s="11" t="str">
        <f>SUBSTITUTE(D246,CHAR(10)&amp;"• Packed in a facility and/or equipment that produces products containing peanuts, tree nuts, soybean, milk, dairy, eggs, fish, shellfish, wheat, sesame. •","")</f>
        <v>Greek Seasoning Ingredients:
salt, oregano, garlic, basil, onion, mint</v>
      </c>
    </row>
    <row r="247" spans="1:38" ht="90" x14ac:dyDescent="0.3">
      <c r="A247" s="40" t="s">
        <v>1023</v>
      </c>
      <c r="B247" s="10" t="s">
        <v>1024</v>
      </c>
      <c r="C247" s="10" t="s">
        <v>1024</v>
      </c>
      <c r="D247" s="11" t="s">
        <v>1025</v>
      </c>
      <c r="E247" s="8">
        <f>IF(F247 = "NULL", "NULL", F247/28.35)</f>
        <v>1.8</v>
      </c>
      <c r="F247" s="8">
        <v>51.03</v>
      </c>
      <c r="G247" s="8">
        <f>IF(H247 = "NULL", "NULL", H247/28.35)</f>
        <v>3.6</v>
      </c>
      <c r="H247" s="8">
        <v>102.06</v>
      </c>
      <c r="I247" s="8">
        <f>IF(G247 = "NULL", "NULL", G247*1.25)</f>
        <v>4.5</v>
      </c>
      <c r="J247" s="8">
        <f>IF(G247 = "NULL", "NULL", H247*1.25)</f>
        <v>127.575</v>
      </c>
      <c r="K247" s="8">
        <f>IF(G247 = "NULL", "NULL", G247*2)</f>
        <v>7.2</v>
      </c>
      <c r="L247" s="8">
        <f>IF(G247 = "NULL", "NULL", H247*2)</f>
        <v>204.12</v>
      </c>
      <c r="M247" s="11" t="str">
        <f>CONCATENATE(D247, CHAR(10), " - NET WT. ", TEXT(E247, "0.00"), " oz (", F247, " grams)")</f>
        <v>Greek Seasoning  Ingredients:
dehydrated garlic, dehydrated onion, dehydrated bell pepper, spices, sesame seeds, lemon oil
• Packed in a facility and/or equipment that produces products containing peanuts, tree nuts, soybean, milk, dairy, eggs, fish, shellfish, wheat, sesame. •
 - NET WT. 1.80 oz (51.03 grams)</v>
      </c>
      <c r="N247" s="12">
        <v>10000000441</v>
      </c>
      <c r="O247" s="12">
        <v>30000000441</v>
      </c>
      <c r="P247" s="12">
        <v>50000000441</v>
      </c>
      <c r="Q247" s="12">
        <v>70000000441</v>
      </c>
      <c r="R247" s="12">
        <v>90000000441</v>
      </c>
      <c r="S247" s="12">
        <v>11000000441</v>
      </c>
      <c r="T247" s="12">
        <v>13000000441</v>
      </c>
      <c r="U247" s="11" t="s">
        <v>52</v>
      </c>
      <c r="V247" s="11"/>
      <c r="W247" s="8">
        <f>IF(G247 = "NULL", "NULL", G247/4)</f>
        <v>0.9</v>
      </c>
      <c r="X247" s="8">
        <f>IF(W247 = "NULL", "NULL", W247*28.35)</f>
        <v>25.515000000000001</v>
      </c>
      <c r="Y247" s="8">
        <f>IF(G247 = "NULL", "NULL", G247*4)</f>
        <v>14.4</v>
      </c>
      <c r="Z247" s="8">
        <f>IF(G247 = "NULL", "NULL", H247*4)</f>
        <v>408.24</v>
      </c>
      <c r="AA247" s="15">
        <v>15000000441</v>
      </c>
      <c r="AB247" s="8">
        <f>IF(OR(E247 = "NULL", G247 = "NULL"), "NULL", (E247+G247)/2)</f>
        <v>2.7</v>
      </c>
      <c r="AC247" s="8">
        <f>IF(OR(F247 = "NULL", H247 = "NULL"), "NULL", (F247+H247)/2)</f>
        <v>76.545000000000002</v>
      </c>
      <c r="AD247" s="15">
        <v>17000000441</v>
      </c>
      <c r="AE247" s="8">
        <f>IF(H247 = "NULL", "NULL", AF247/28.35)</f>
        <v>9</v>
      </c>
      <c r="AF247" s="8">
        <f>IF(H247 = "NULL", "NULL", J247*2)</f>
        <v>255.15</v>
      </c>
      <c r="AG247" s="15">
        <v>19000000441</v>
      </c>
      <c r="AH247" s="8">
        <f>IF(AB247 = "NULL", "NULL", AB247*2)</f>
        <v>5.4</v>
      </c>
      <c r="AI247" s="8">
        <f>IF(AC247 = "NULL", "NULL", AC247*2)</f>
        <v>153.09</v>
      </c>
      <c r="AJ247" s="15">
        <v>21000000441</v>
      </c>
      <c r="AK247" s="13" t="s">
        <v>1026</v>
      </c>
      <c r="AL247" s="11" t="str">
        <f>SUBSTITUTE(D247,CHAR(10)&amp;"• Packed in a facility and/or equipment that produces products containing peanuts, tree nuts, soybean, milk, dairy, eggs, fish, shellfish, wheat, sesame. •","")</f>
        <v>Greek Seasoning  Ingredients:
dehydrated garlic, dehydrated onion, dehydrated bell pepper, spices, sesame seeds, lemon oil</v>
      </c>
    </row>
    <row r="248" spans="1:38" ht="75" x14ac:dyDescent="0.3">
      <c r="A248" s="40" t="s">
        <v>1027</v>
      </c>
      <c r="B248" s="10" t="s">
        <v>1028</v>
      </c>
      <c r="C248" s="10" t="s">
        <v>1028</v>
      </c>
      <c r="D248" s="11" t="s">
        <v>1029</v>
      </c>
      <c r="E248" s="8">
        <f>IF(F248 = "NULL", "NULL", F248/28.35)</f>
        <v>0.98765432098765427</v>
      </c>
      <c r="F248" s="8">
        <v>28</v>
      </c>
      <c r="G248" s="8">
        <f>IF(H248 = "NULL", "NULL", H248/28.35)</f>
        <v>2.2222222222222223</v>
      </c>
      <c r="H248" s="8">
        <v>63</v>
      </c>
      <c r="I248" s="8">
        <f>IF(G248 = "NULL", "NULL", G248*1.25)</f>
        <v>2.7777777777777777</v>
      </c>
      <c r="J248" s="8">
        <f>IF(G248 = "NULL", "NULL", H248*1.25)</f>
        <v>78.75</v>
      </c>
      <c r="K248" s="8">
        <f>IF(G248 = "NULL", "NULL", G248*2)</f>
        <v>4.4444444444444446</v>
      </c>
      <c r="L248" s="8">
        <f>IF(G248 = "NULL", "NULL", H248*2)</f>
        <v>126</v>
      </c>
      <c r="M248" s="11" t="str">
        <f>CONCATENATE(D248, CHAR(10), " - NET WT. ", TEXT(E248, "0.00"), " oz (", F248, " grams)")</f>
        <v>Greek Seasoning &amp; Bread Dip Ingredients:
salt, oregano, garlic, basil, onion, mint
• Packed in a facility and/or equipment that produces products containing peanuts, tree nuts, soybean, milk, dairy, eggs, fish, shellfish, wheat, sesame. •
 - NET WT. 0.99 oz (28 grams)</v>
      </c>
      <c r="N248" s="12">
        <v>10000000484</v>
      </c>
      <c r="O248" s="12">
        <v>30000000484</v>
      </c>
      <c r="P248" s="12">
        <v>50000000484</v>
      </c>
      <c r="Q248" s="12">
        <v>70000000484</v>
      </c>
      <c r="R248" s="12">
        <v>90000000484</v>
      </c>
      <c r="S248" s="12">
        <v>11000000484</v>
      </c>
      <c r="T248" s="12">
        <v>13000000484</v>
      </c>
      <c r="U248" s="11" t="s">
        <v>52</v>
      </c>
      <c r="V248" s="11"/>
      <c r="W248" s="8">
        <f>IF(G248 = "NULL", "NULL", G248/4)</f>
        <v>0.55555555555555558</v>
      </c>
      <c r="X248" s="8">
        <f>IF(W248 = "NULL", "NULL", W248*28.35)</f>
        <v>15.750000000000002</v>
      </c>
      <c r="Y248" s="8">
        <f>IF(G248 = "NULL", "NULL", G248*4)</f>
        <v>8.8888888888888893</v>
      </c>
      <c r="Z248" s="8">
        <f>IF(G248 = "NULL", "NULL", H248*4)</f>
        <v>252</v>
      </c>
      <c r="AA248" s="15">
        <v>15000000484</v>
      </c>
      <c r="AB248" s="8">
        <f>IF(OR(E248 = "NULL", G248 = "NULL"), "NULL", (E248+G248)/2)</f>
        <v>1.6049382716049383</v>
      </c>
      <c r="AC248" s="8">
        <f>IF(OR(F248 = "NULL", H248 = "NULL"), "NULL", (F248+H248)/2)</f>
        <v>45.5</v>
      </c>
      <c r="AD248" s="15">
        <v>17000000484</v>
      </c>
      <c r="AE248" s="8">
        <f>IF(H248 = "NULL", "NULL", AF248/28.35)</f>
        <v>5.5555555555555554</v>
      </c>
      <c r="AF248" s="8">
        <f>IF(H248 = "NULL", "NULL", J248*2)</f>
        <v>157.5</v>
      </c>
      <c r="AG248" s="15">
        <v>19000000484</v>
      </c>
      <c r="AH248" s="8">
        <f>IF(AB248 = "NULL", "NULL", AB248*2)</f>
        <v>3.2098765432098766</v>
      </c>
      <c r="AI248" s="8">
        <f>IF(AC248 = "NULL", "NULL", AC248*2)</f>
        <v>91</v>
      </c>
      <c r="AJ248" s="15">
        <v>21000000484</v>
      </c>
      <c r="AK248" s="13" t="s">
        <v>1030</v>
      </c>
      <c r="AL248" s="11" t="str">
        <f>SUBSTITUTE(D248,CHAR(10)&amp;"• Packed in a facility and/or equipment that produces products containing peanuts, tree nuts, soybean, milk, dairy, eggs, fish, shellfish, wheat, sesame. •","")</f>
        <v>Greek Seasoning &amp; Bread Dip Ingredients:
salt, oregano, garlic, basil, onion, mint</v>
      </c>
    </row>
    <row r="249" spans="1:38" ht="75" x14ac:dyDescent="0.3">
      <c r="A249" s="10" t="s">
        <v>1031</v>
      </c>
      <c r="B249" s="10" t="s">
        <v>1032</v>
      </c>
      <c r="C249" s="10" t="s">
        <v>1033</v>
      </c>
      <c r="D249" s="11" t="s">
        <v>1034</v>
      </c>
      <c r="E249" s="8">
        <f>IF(F249 = "NULL", "NULL", F249/28.35)</f>
        <v>0.8</v>
      </c>
      <c r="F249" s="8">
        <v>22.680000000000003</v>
      </c>
      <c r="G249" s="8">
        <f>IF(H249 = "NULL", "NULL", H249/28.35)</f>
        <v>1.6</v>
      </c>
      <c r="H249" s="8">
        <v>45.360000000000007</v>
      </c>
      <c r="I249" s="8">
        <f>IF(G249 = "NULL", "NULL", G249*1.25)</f>
        <v>2</v>
      </c>
      <c r="J249" s="8">
        <f>IF(G249 = "NULL", "NULL", H249*1.25)</f>
        <v>56.70000000000001</v>
      </c>
      <c r="K249" s="8">
        <f>IF(G249 = "NULL", "NULL", G249*2)</f>
        <v>3.2</v>
      </c>
      <c r="L249" s="8">
        <f>IF(G249 = "NULL", "NULL", H249*2)</f>
        <v>90.720000000000013</v>
      </c>
      <c r="M249" s="11" t="str">
        <f>CONCATENATE(D249, CHAR(10), " - NET WT. ", TEXT(E249, "0.00"), " oz (", F249, " grams)")</f>
        <v>Green Dragon Tea Ingredients:
panfired green tea
• Packed in a facility and/or equipment that produces products containing peanuts, tree nuts, soybean, milk, dairy, eggs, fish, shellfish, wheat, sesame. •
 - NET WT. 0.80 oz (22.68 grams)</v>
      </c>
      <c r="N249" s="12">
        <v>10000000145</v>
      </c>
      <c r="O249" s="12">
        <v>30000000145</v>
      </c>
      <c r="P249" s="12">
        <v>50000000145</v>
      </c>
      <c r="Q249" s="12">
        <v>70000000145</v>
      </c>
      <c r="R249" s="12">
        <v>90000000145</v>
      </c>
      <c r="S249" s="12">
        <v>11000000145</v>
      </c>
      <c r="T249" s="12">
        <v>13000000145</v>
      </c>
      <c r="U249" s="10"/>
      <c r="V249" s="11"/>
      <c r="W249" s="8">
        <f>IF(G249 = "NULL", "NULL", G249/4)</f>
        <v>0.4</v>
      </c>
      <c r="X249" s="8">
        <f>IF(W249 = "NULL", "NULL", W249*28.35)</f>
        <v>11.340000000000002</v>
      </c>
      <c r="Y249" s="8">
        <f>IF(G249 = "NULL", "NULL", G249*4)</f>
        <v>6.4</v>
      </c>
      <c r="Z249" s="8">
        <f>IF(G249 = "NULL", "NULL", H249*4)</f>
        <v>181.44000000000003</v>
      </c>
      <c r="AA249" s="15">
        <v>15000000145</v>
      </c>
      <c r="AB249" s="8">
        <f>IF(OR(E249 = "NULL", G249 = "NULL"), "NULL", (E249+G249)/2)</f>
        <v>1.2000000000000002</v>
      </c>
      <c r="AC249" s="8">
        <f>IF(OR(F249 = "NULL", H249 = "NULL"), "NULL", (F249+H249)/2)</f>
        <v>34.020000000000003</v>
      </c>
      <c r="AD249" s="15">
        <v>17000000145</v>
      </c>
      <c r="AE249" s="8">
        <f>IF(H249 = "NULL", "NULL", AF249/28.35)</f>
        <v>4.0000000000000009</v>
      </c>
      <c r="AF249" s="8">
        <f>IF(H249 = "NULL", "NULL", J249*2)</f>
        <v>113.40000000000002</v>
      </c>
      <c r="AG249" s="15">
        <v>19000000145</v>
      </c>
      <c r="AH249" s="8">
        <f>IF(AB249 = "NULL", "NULL", AB249*2)</f>
        <v>2.4000000000000004</v>
      </c>
      <c r="AI249" s="8">
        <f>IF(AC249 = "NULL", "NULL", AC249*2)</f>
        <v>68.040000000000006</v>
      </c>
      <c r="AJ249" s="15">
        <v>21000000145</v>
      </c>
      <c r="AK249" s="13"/>
      <c r="AL249" s="11" t="str">
        <f>SUBSTITUTE(D249,CHAR(10)&amp;"• Packed in a facility and/or equipment that produces products containing peanuts, tree nuts, soybean, milk, dairy, eggs, fish, shellfish, wheat, sesame. •","")</f>
        <v>Green Dragon Tea Ingredients:
panfired green tea</v>
      </c>
    </row>
    <row r="250" spans="1:38" ht="75" x14ac:dyDescent="0.3">
      <c r="A250" s="10" t="s">
        <v>1035</v>
      </c>
      <c r="B250" s="10" t="s">
        <v>1036</v>
      </c>
      <c r="C250" s="10" t="s">
        <v>1037</v>
      </c>
      <c r="D250" s="11" t="s">
        <v>1038</v>
      </c>
      <c r="E250" s="8">
        <f>IF(F250 = "NULL", "NULL", F250/28.35)</f>
        <v>0.8</v>
      </c>
      <c r="F250" s="8">
        <v>22.680000000000003</v>
      </c>
      <c r="G250" s="8">
        <f>IF(H250 = "NULL", "NULL", H250/28.35)</f>
        <v>1.6</v>
      </c>
      <c r="H250" s="8">
        <v>45.360000000000007</v>
      </c>
      <c r="I250" s="8">
        <f>IF(G250 = "NULL", "NULL", G250*1.25)</f>
        <v>2</v>
      </c>
      <c r="J250" s="8">
        <f>IF(G250 = "NULL", "NULL", H250*1.25)</f>
        <v>56.70000000000001</v>
      </c>
      <c r="K250" s="8">
        <f>IF(G250 = "NULL", "NULL", G250*2)</f>
        <v>3.2</v>
      </c>
      <c r="L250" s="8">
        <f>IF(G250 = "NULL", "NULL", H250*2)</f>
        <v>90.720000000000013</v>
      </c>
      <c r="M250" s="11" t="str">
        <f>CONCATENATE(D250, CHAR(10), " - NET WT. ", TEXT(E250, "0.00"), " oz (", F250, " grams)")</f>
        <v>Green Sencha Tea Ingredients:
green sencha leaves
• Packed in a facility and/or equipment that produces products containing peanuts, tree nuts, soybean, milk, dairy, eggs, fish, shellfish, wheat, sesame. •
 - NET WT. 0.80 oz (22.68 grams)</v>
      </c>
      <c r="N250" s="12">
        <v>10000000146</v>
      </c>
      <c r="O250" s="12">
        <v>30000000146</v>
      </c>
      <c r="P250" s="12">
        <v>50000000146</v>
      </c>
      <c r="Q250" s="12">
        <v>70000000146</v>
      </c>
      <c r="R250" s="12">
        <v>90000000146</v>
      </c>
      <c r="S250" s="12">
        <v>11000000146</v>
      </c>
      <c r="T250" s="12">
        <v>13000000146</v>
      </c>
      <c r="U250" s="10" t="s">
        <v>52</v>
      </c>
      <c r="V250" s="11" t="s">
        <v>130</v>
      </c>
      <c r="W250" s="8">
        <f>IF(G250 = "NULL", "NULL", G250/4)</f>
        <v>0.4</v>
      </c>
      <c r="X250" s="8">
        <f>IF(W250 = "NULL", "NULL", W250*28.35)</f>
        <v>11.340000000000002</v>
      </c>
      <c r="Y250" s="8">
        <f>IF(G250 = "NULL", "NULL", G250*4)</f>
        <v>6.4</v>
      </c>
      <c r="Z250" s="8">
        <f>IF(G250 = "NULL", "NULL", H250*4)</f>
        <v>181.44000000000003</v>
      </c>
      <c r="AA250" s="15">
        <v>15000000146</v>
      </c>
      <c r="AB250" s="8">
        <f>IF(OR(E250 = "NULL", G250 = "NULL"), "NULL", (E250+G250)/2)</f>
        <v>1.2000000000000002</v>
      </c>
      <c r="AC250" s="8">
        <f>IF(OR(F250 = "NULL", H250 = "NULL"), "NULL", (F250+H250)/2)</f>
        <v>34.020000000000003</v>
      </c>
      <c r="AD250" s="15">
        <v>17000000146</v>
      </c>
      <c r="AE250" s="8">
        <f>IF(H250 = "NULL", "NULL", AF250/28.35)</f>
        <v>4.0000000000000009</v>
      </c>
      <c r="AF250" s="8">
        <f>IF(H250 = "NULL", "NULL", J250*2)</f>
        <v>113.40000000000002</v>
      </c>
      <c r="AG250" s="15">
        <v>19000000146</v>
      </c>
      <c r="AH250" s="8">
        <f>IF(AB250 = "NULL", "NULL", AB250*2)</f>
        <v>2.4000000000000004</v>
      </c>
      <c r="AI250" s="8">
        <f>IF(AC250 = "NULL", "NULL", AC250*2)</f>
        <v>68.040000000000006</v>
      </c>
      <c r="AJ250" s="15">
        <v>21000000146</v>
      </c>
      <c r="AK250" s="13"/>
      <c r="AL250" s="11" t="str">
        <f>SUBSTITUTE(D250,CHAR(10)&amp;"• Packed in a facility and/or equipment that produces products containing peanuts, tree nuts, soybean, milk, dairy, eggs, fish, shellfish, wheat, sesame. •","")</f>
        <v>Green Sencha Tea Ingredients:
green sencha leaves</v>
      </c>
    </row>
    <row r="251" spans="1:38" ht="135" x14ac:dyDescent="0.3">
      <c r="A251" s="10" t="s">
        <v>1039</v>
      </c>
      <c r="B251" s="10" t="s">
        <v>1040</v>
      </c>
      <c r="C251" s="10" t="s">
        <v>1040</v>
      </c>
      <c r="D251" s="11" t="s">
        <v>1041</v>
      </c>
      <c r="E251" s="8">
        <f>IF(F251 = "NULL", "NULL", F251/28.35)</f>
        <v>1.95</v>
      </c>
      <c r="F251" s="8">
        <v>55.282499999999999</v>
      </c>
      <c r="G251" s="8">
        <f>IF(H251 = "NULL", "NULL", H251/28.35)</f>
        <v>3.9</v>
      </c>
      <c r="H251" s="8">
        <v>110.565</v>
      </c>
      <c r="I251" s="8">
        <f>IF(G251 = "NULL", "NULL", G251*1.25)</f>
        <v>4.875</v>
      </c>
      <c r="J251" s="8">
        <f>IF(G251 = "NULL", "NULL", H251*1.25)</f>
        <v>138.20625000000001</v>
      </c>
      <c r="K251" s="8">
        <f>IF(G251 = "NULL", "NULL", G251*2)</f>
        <v>7.8</v>
      </c>
      <c r="L251" s="8">
        <f>IF(G251 = "NULL", "NULL", H251*2)</f>
        <v>221.13</v>
      </c>
      <c r="M251" s="11" t="str">
        <f>CONCATENATE(D251, CHAR(10), " - NET WT. ", TEXT(E251, "0.00"), " oz (", F251, " grams)")</f>
        <v>Griller Thriller Ingredients:
sugar, brown sugar, salt, dry honey (refinery syrup, honey), dehydrated peach, paprika and other spices, dehydrated garlic and onion, oleoresin paprika and turmeric added for color and not more than 1.0% silicone dioxide added to prevent caking
• Packed in a facility and/or equipment that produces products containing peanuts, tree nuts, soybean, milk, dairy, eggs, fish, shellfish, wheat, sesame. •
 - NET WT. 1.95 oz (55.2825 grams)</v>
      </c>
      <c r="N251" s="12">
        <v>10000000147</v>
      </c>
      <c r="O251" s="12">
        <v>30000000147</v>
      </c>
      <c r="P251" s="12">
        <v>50000000147</v>
      </c>
      <c r="Q251" s="12">
        <v>70000000147</v>
      </c>
      <c r="R251" s="12">
        <v>90000000147</v>
      </c>
      <c r="S251" s="12">
        <v>11000000147</v>
      </c>
      <c r="T251" s="12">
        <v>13000000147</v>
      </c>
      <c r="U251" s="10" t="s">
        <v>52</v>
      </c>
      <c r="V251" s="11"/>
      <c r="W251" s="8">
        <f>IF(G251 = "NULL", "NULL", G251/4)</f>
        <v>0.97499999999999998</v>
      </c>
      <c r="X251" s="8">
        <f>IF(W251 = "NULL", "NULL", W251*28.35)</f>
        <v>27.641249999999999</v>
      </c>
      <c r="Y251" s="8">
        <f>IF(G251 = "NULL", "NULL", G251*4)</f>
        <v>15.6</v>
      </c>
      <c r="Z251" s="8">
        <f>IF(G251 = "NULL", "NULL", H251*4)</f>
        <v>442.26</v>
      </c>
      <c r="AA251" s="15">
        <v>15000000147</v>
      </c>
      <c r="AB251" s="8">
        <f>IF(OR(E251 = "NULL", G251 = "NULL"), "NULL", (E251+G251)/2)</f>
        <v>2.9249999999999998</v>
      </c>
      <c r="AC251" s="8">
        <f>IF(OR(F251 = "NULL", H251 = "NULL"), "NULL", (F251+H251)/2)</f>
        <v>82.923749999999998</v>
      </c>
      <c r="AD251" s="15">
        <v>17000000147</v>
      </c>
      <c r="AE251" s="8">
        <f>IF(H251 = "NULL", "NULL", AF251/28.35)</f>
        <v>9.75</v>
      </c>
      <c r="AF251" s="8">
        <f>IF(H251 = "NULL", "NULL", J251*2)</f>
        <v>276.41250000000002</v>
      </c>
      <c r="AG251" s="15">
        <v>19000000147</v>
      </c>
      <c r="AH251" s="8">
        <f>IF(AB251 = "NULL", "NULL", AB251*2)</f>
        <v>5.85</v>
      </c>
      <c r="AI251" s="8">
        <f>IF(AC251 = "NULL", "NULL", AC251*2)</f>
        <v>165.8475</v>
      </c>
      <c r="AJ251" s="15">
        <v>21000000147</v>
      </c>
      <c r="AK251" s="13"/>
      <c r="AL251" s="11" t="str">
        <f>SUBSTITUTE(D251,CHAR(10)&amp;"• Packed in a facility and/or equipment that produces products containing peanuts, tree nuts, soybean, milk, dairy, eggs, fish, shellfish, wheat, sesame. •","")</f>
        <v>Griller Thriller Ingredients:
sugar, brown sugar, salt, dry honey (refinery syrup, honey), dehydrated peach, paprika and other spices, dehydrated garlic and onion, oleoresin paprika and turmeric added for color and not more than 1.0% silicone dioxide added to prevent caking</v>
      </c>
    </row>
    <row r="252" spans="1:38" ht="120" x14ac:dyDescent="0.3">
      <c r="A252" s="38" t="s">
        <v>1042</v>
      </c>
      <c r="B252" s="10" t="s">
        <v>1043</v>
      </c>
      <c r="C252" s="10" t="s">
        <v>1044</v>
      </c>
      <c r="D252" s="11" t="s">
        <v>1045</v>
      </c>
      <c r="E252" s="8">
        <f>IF(F252 = "NULL", "NULL", F252/28.35)</f>
        <v>0.5</v>
      </c>
      <c r="F252" s="8">
        <v>14.175000000000001</v>
      </c>
      <c r="G252" s="8">
        <f>IF(H252 = "NULL", "NULL", H252/28.35)</f>
        <v>1</v>
      </c>
      <c r="H252" s="8">
        <v>28.35</v>
      </c>
      <c r="I252" s="8">
        <f>IF(G252 = "NULL", "NULL", G252*1.25)</f>
        <v>1.25</v>
      </c>
      <c r="J252" s="8">
        <f>IF(G252 = "NULL", "NULL", H252*1.25)</f>
        <v>35.4375</v>
      </c>
      <c r="K252" s="8">
        <f>IF(G252 = "NULL", "NULL", G252*2)</f>
        <v>2</v>
      </c>
      <c r="L252" s="8">
        <f>IF(G252 = "NULL", "NULL", H252*2)</f>
        <v>56.7</v>
      </c>
      <c r="M252" s="11" t="str">
        <f>CONCATENATE(D252, CHAR(10), " - NET WT. ", TEXT(E252, "0.00"), " oz (", F252, " grams)")</f>
        <v>Grillin' with Heat Seasoning Ingredients:
black pepper, chili powder, paprika, salt, brown sugar, spices, dehydrated garlic, onion, sugar, worchestershire powder, turmeric, oregano, disodium inosinate, guanylate (natural sodium salt) &lt;2% calcium stearate (anti caking)
• Packed in a facility and/or equipment that produces products containing peanuts, tree nuts, soybean, milk, dairy, eggs, fish, shellfish, wheat, sesame. •
 - NET WT. 0.50 oz (14.175 grams)</v>
      </c>
      <c r="N252" s="12">
        <v>10000000148</v>
      </c>
      <c r="O252" s="12">
        <v>30000000148</v>
      </c>
      <c r="P252" s="12">
        <v>50000000148</v>
      </c>
      <c r="Q252" s="12">
        <v>70000000148</v>
      </c>
      <c r="R252" s="12">
        <v>90000000148</v>
      </c>
      <c r="S252" s="12">
        <v>11000000148</v>
      </c>
      <c r="T252" s="12">
        <v>13000000148</v>
      </c>
      <c r="U252" s="10"/>
      <c r="V252" s="11"/>
      <c r="W252" s="8">
        <f>IF(G252 = "NULL", "NULL", G252/4)</f>
        <v>0.25</v>
      </c>
      <c r="X252" s="8">
        <f>IF(W252 = "NULL", "NULL", W252*28.35)</f>
        <v>7.0875000000000004</v>
      </c>
      <c r="Y252" s="8">
        <f>IF(G252 = "NULL", "NULL", G252*4)</f>
        <v>4</v>
      </c>
      <c r="Z252" s="8">
        <f>IF(G252 = "NULL", "NULL", H252*4)</f>
        <v>113.4</v>
      </c>
      <c r="AA252" s="15">
        <v>15000000148</v>
      </c>
      <c r="AB252" s="8">
        <f>IF(OR(E252 = "NULL", G252 = "NULL"), "NULL", (E252+G252)/2)</f>
        <v>0.75</v>
      </c>
      <c r="AC252" s="8">
        <f>IF(OR(F252 = "NULL", H252 = "NULL"), "NULL", (F252+H252)/2)</f>
        <v>21.262500000000003</v>
      </c>
      <c r="AD252" s="15">
        <v>17000000148</v>
      </c>
      <c r="AE252" s="8">
        <f>IF(H252 = "NULL", "NULL", AF252/28.35)</f>
        <v>2.5</v>
      </c>
      <c r="AF252" s="8">
        <f>IF(H252 = "NULL", "NULL", J252*2)</f>
        <v>70.875</v>
      </c>
      <c r="AG252" s="15">
        <v>19000000148</v>
      </c>
      <c r="AH252" s="8">
        <f>IF(AB252 = "NULL", "NULL", AB252*2)</f>
        <v>1.5</v>
      </c>
      <c r="AI252" s="8">
        <f>IF(AC252 = "NULL", "NULL", AC252*2)</f>
        <v>42.525000000000006</v>
      </c>
      <c r="AJ252" s="15">
        <v>21000000148</v>
      </c>
      <c r="AK252" s="13"/>
      <c r="AL252" s="11" t="str">
        <f>SUBSTITUTE(D252,CHAR(10)&amp;"• Packed in a facility and/or equipment that produces products containing peanuts, tree nuts, soybean, milk, dairy, eggs, fish, shellfish, wheat, sesame. •","")</f>
        <v>Grillin' with Heat Seasoning Ingredients:
black pepper, chili powder, paprika, salt, brown sugar, spices, dehydrated garlic, onion, sugar, worchestershire powder, turmeric, oregano, disodium inosinate, guanylate (natural sodium salt) &lt;2% calcium stearate (anti caking)</v>
      </c>
    </row>
    <row r="253" spans="1:38" ht="75" x14ac:dyDescent="0.3">
      <c r="A253" s="10" t="s">
        <v>2883</v>
      </c>
      <c r="B253" s="10" t="s">
        <v>2884</v>
      </c>
      <c r="C253" s="10" t="s">
        <v>2884</v>
      </c>
      <c r="D253" s="11" t="s">
        <v>2906</v>
      </c>
      <c r="E253" s="8">
        <f>IF(F253 = "NULL", "NULL", F253/28.35)</f>
        <v>1.0158730158730158</v>
      </c>
      <c r="F253" s="8">
        <v>28.8</v>
      </c>
      <c r="G253" s="8">
        <f>IF(H253 = "NULL", "NULL", H253/28.35)</f>
        <v>2.0317460317460316</v>
      </c>
      <c r="H253" s="8">
        <v>57.6</v>
      </c>
      <c r="I253" s="8">
        <f>IF(G253 = "NULL", "NULL", G253*1.25)</f>
        <v>2.5396825396825395</v>
      </c>
      <c r="J253" s="8">
        <f>IF(G253 = "NULL", "NULL", H253*1.25)</f>
        <v>72</v>
      </c>
      <c r="K253" s="8">
        <f>IF(G253 = "NULL", "NULL", G253*2)</f>
        <v>4.0634920634920633</v>
      </c>
      <c r="L253" s="8">
        <f>IF(G253 = "NULL", "NULL", H253*2)</f>
        <v>115.2</v>
      </c>
      <c r="M253" s="11" t="str">
        <f>CONCATENATE(D253, CHAR(10), " - NET WT. ", TEXT(E253, "0.00"), " oz (", F253, " grams)")</f>
        <v>Ground Allspice Ingredients:
allspice
• Packed in a facility and/or equipment that produces products containing peanuts, tree nuts, soybean, milk, dairy, eggs, fish, shellfish, wheat, sesame. •
 - NET WT. 1.02 oz (28.8 grams)</v>
      </c>
      <c r="N253" s="12">
        <v>10000000628</v>
      </c>
      <c r="O253" s="12">
        <v>30000000628</v>
      </c>
      <c r="P253" s="12">
        <v>50000000628</v>
      </c>
      <c r="Q253" s="12">
        <v>70000000628</v>
      </c>
      <c r="R253" s="12">
        <v>90000000628</v>
      </c>
      <c r="S253" s="12">
        <v>11000000628</v>
      </c>
      <c r="T253" s="12">
        <v>13000000628</v>
      </c>
      <c r="U253" s="24"/>
      <c r="W253" s="8">
        <f>IF(G253 = "NULL", "NULL", G253/4)</f>
        <v>0.50793650793650791</v>
      </c>
      <c r="X253" s="8">
        <f>IF(W253 = "NULL", "NULL", W253*28.35)</f>
        <v>14.4</v>
      </c>
      <c r="Y253" s="8">
        <f>IF(G253 = "NULL", "NULL", G253*4)</f>
        <v>8.1269841269841265</v>
      </c>
      <c r="Z253" s="8">
        <f>IF(G253 = "NULL", "NULL", H253*4)</f>
        <v>230.4</v>
      </c>
      <c r="AA253" s="15">
        <v>15000000628</v>
      </c>
      <c r="AB253" s="8">
        <f>IF(OR(E253 = "NULL", G253 = "NULL"), "NULL", (E253+G253)/2)</f>
        <v>1.5238095238095237</v>
      </c>
      <c r="AC253" s="8">
        <f>IF(OR(F253 = "NULL", H253 = "NULL"), "NULL", (F253+H253)/2)</f>
        <v>43.2</v>
      </c>
      <c r="AD253" s="15">
        <v>17000000628</v>
      </c>
      <c r="AE253" s="15">
        <f>IF(H253 = "NULL", "NULL", AF253/28.35)</f>
        <v>5.0793650793650791</v>
      </c>
      <c r="AF253" s="15">
        <f>IF(H253 = "NULL", "NULL", J253*2)</f>
        <v>144</v>
      </c>
      <c r="AG253" s="15">
        <v>19000000628</v>
      </c>
      <c r="AH253" s="8">
        <f>IF(AB253 = "NULL", "NULL", AB253*2)</f>
        <v>3.0476190476190474</v>
      </c>
      <c r="AI253" s="8">
        <f>IF(AC253 = "NULL", "NULL", AC253*2)</f>
        <v>86.4</v>
      </c>
      <c r="AJ253" s="15">
        <v>21000000628</v>
      </c>
      <c r="AK253" s="13"/>
      <c r="AL253" s="11" t="str">
        <f>SUBSTITUTE(D253,CHAR(10)&amp;"• Packed in a facility and/or equipment that produces products containing peanuts, tree nuts, soybean, milk, dairy, eggs, fish, shellfish, wheat, sesame •","")</f>
        <v>Ground Allspice Ingredients:
allspice
• Packed in a facility and/or equipment that produces products containing peanuts, tree nuts, soybean, milk, dairy, eggs, fish, shellfish, wheat, sesame. •</v>
      </c>
    </row>
    <row r="254" spans="1:38" ht="75" x14ac:dyDescent="0.3">
      <c r="A254" s="10" t="s">
        <v>1046</v>
      </c>
      <c r="B254" s="10" t="s">
        <v>1047</v>
      </c>
      <c r="C254" s="10" t="s">
        <v>1047</v>
      </c>
      <c r="D254" s="11" t="s">
        <v>1048</v>
      </c>
      <c r="E254" s="8">
        <f>IF(F254 = "NULL", "NULL", F254/28.35)</f>
        <v>1.1428571428571428</v>
      </c>
      <c r="F254" s="8">
        <v>32.4</v>
      </c>
      <c r="G254" s="8">
        <f>IF(H254 = "NULL", "NULL", H254/28.35)</f>
        <v>2.2857142857142856</v>
      </c>
      <c r="H254" s="8">
        <v>64.8</v>
      </c>
      <c r="I254" s="8">
        <f>IF(G254 = "NULL", "NULL", G254*1.25)</f>
        <v>2.8571428571428568</v>
      </c>
      <c r="J254" s="8">
        <f>IF(G254 = "NULL", "NULL", H254*1.25)</f>
        <v>81</v>
      </c>
      <c r="K254" s="8">
        <f>IF(G254 = "NULL", "NULL", G254*2)</f>
        <v>4.5714285714285712</v>
      </c>
      <c r="L254" s="8">
        <f>IF(G254 = "NULL", "NULL", H254*2)</f>
        <v>129.6</v>
      </c>
      <c r="M254" s="11" t="str">
        <f>CONCATENATE(D254, CHAR(10), " - NET WT. ", TEXT(E254, "0.00"), " oz (", F254, " grams)")</f>
        <v>Ground Cinnamon Ingredients:
cinnamon
• Packed in a facility and/or equipment that produces products containing peanuts, tree nuts, soybean, milk, dairy, eggs, fish, shellfish, wheat, sesame. •
 - NET WT. 1.14 oz (32.4 grams)</v>
      </c>
      <c r="N254" s="12">
        <v>10000000532</v>
      </c>
      <c r="O254" s="12">
        <v>30000000532</v>
      </c>
      <c r="P254" s="12">
        <v>50000000532</v>
      </c>
      <c r="Q254" s="12">
        <v>70000000532</v>
      </c>
      <c r="R254" s="12">
        <v>90000000532</v>
      </c>
      <c r="S254" s="12">
        <v>11000000532</v>
      </c>
      <c r="T254" s="12">
        <v>13000000532</v>
      </c>
      <c r="U254" s="24"/>
      <c r="W254" s="8">
        <f>IF(G254 = "NULL", "NULL", G254/4)</f>
        <v>0.5714285714285714</v>
      </c>
      <c r="X254" s="8">
        <f>IF(W254 = "NULL", "NULL", W254*28.35)</f>
        <v>16.2</v>
      </c>
      <c r="Y254" s="8">
        <f>IF(G254 = "NULL", "NULL", G254*4)</f>
        <v>9.1428571428571423</v>
      </c>
      <c r="Z254" s="8">
        <f>IF(G254 = "NULL", "NULL", H254*4)</f>
        <v>259.2</v>
      </c>
      <c r="AA254" s="15">
        <v>15000000532</v>
      </c>
      <c r="AB254" s="8">
        <f>IF(OR(E254 = "NULL", G254 = "NULL"), "NULL", (E254+G254)/2)</f>
        <v>1.7142857142857142</v>
      </c>
      <c r="AC254" s="8">
        <f>IF(OR(F254 = "NULL", H254 = "NULL"), "NULL", (F254+H254)/2)</f>
        <v>48.599999999999994</v>
      </c>
      <c r="AD254" s="15">
        <v>17000000532</v>
      </c>
      <c r="AE254" s="8">
        <f>IF(H254 = "NULL", "NULL", AF254/28.35)</f>
        <v>5.7142857142857144</v>
      </c>
      <c r="AF254" s="8">
        <f>IF(H254 = "NULL", "NULL", J254*2)</f>
        <v>162</v>
      </c>
      <c r="AG254" s="15">
        <v>19000000532</v>
      </c>
      <c r="AH254" s="8">
        <f>IF(AB254 = "NULL", "NULL", AB254*2)</f>
        <v>3.4285714285714284</v>
      </c>
      <c r="AI254" s="8">
        <f>IF(AC254 = "NULL", "NULL", AC254*2)</f>
        <v>97.199999999999989</v>
      </c>
      <c r="AJ254" s="15">
        <v>21000000532</v>
      </c>
      <c r="AK254" s="13"/>
      <c r="AL254" s="11" t="str">
        <f>SUBSTITUTE(D254,CHAR(10)&amp;"• Packed in a facility and/or equipment that produces products containing peanuts, tree nuts, soybean, milk, dairy, eggs, fish, shellfish, wheat, sesame. •","")</f>
        <v>Ground Cinnamon Ingredients:
cinnamon</v>
      </c>
    </row>
    <row r="255" spans="1:38" ht="75" x14ac:dyDescent="0.3">
      <c r="A255" s="10" t="s">
        <v>2885</v>
      </c>
      <c r="B255" s="10" t="s">
        <v>2886</v>
      </c>
      <c r="C255" s="10" t="s">
        <v>2886</v>
      </c>
      <c r="D255" s="11" t="s">
        <v>2907</v>
      </c>
      <c r="E255" s="8">
        <f>IF(F255 = "NULL", "NULL", F255/28.35)</f>
        <v>0.88888888888888884</v>
      </c>
      <c r="F255" s="8">
        <v>25.2</v>
      </c>
      <c r="G255" s="8">
        <f>IF(H255 = "NULL", "NULL", H255/28.35)</f>
        <v>1.7777777777777777</v>
      </c>
      <c r="H255" s="8">
        <v>50.4</v>
      </c>
      <c r="I255" s="8">
        <f>IF(G255 = "NULL", "NULL", G255*1.25)</f>
        <v>2.2222222222222223</v>
      </c>
      <c r="J255" s="8">
        <f>IF(G255 = "NULL", "NULL", H255*1.25)</f>
        <v>63</v>
      </c>
      <c r="K255" s="8">
        <f>IF(G255 = "NULL", "NULL", G255*2)</f>
        <v>3.5555555555555554</v>
      </c>
      <c r="L255" s="8">
        <f>IF(G255 = "NULL", "NULL", H255*2)</f>
        <v>100.8</v>
      </c>
      <c r="M255" s="11" t="str">
        <f>CONCATENATE(D255, CHAR(10), " - NET WT. ", TEXT(E255, "0.00"), " oz (", F255, " grams)")</f>
        <v>Ground Cloves Ingredients:
cloves
• Packed in a facility and/or equipment that produces products containing peanuts, tree nuts, soybean, milk, dairy, eggs, fish, shellfish, wheat, sesame. •
 - NET WT. 0.89 oz (25.2 grams)</v>
      </c>
      <c r="N255" s="12">
        <v>10000000629</v>
      </c>
      <c r="O255" s="12">
        <v>30000000629</v>
      </c>
      <c r="P255" s="12">
        <v>50000000629</v>
      </c>
      <c r="Q255" s="12">
        <v>70000000629</v>
      </c>
      <c r="R255" s="12">
        <v>90000000629</v>
      </c>
      <c r="S255" s="12">
        <v>11000000629</v>
      </c>
      <c r="T255" s="12">
        <v>13000000629</v>
      </c>
      <c r="U255" s="24"/>
      <c r="W255" s="8">
        <f>IF(G255 = "NULL", "NULL", G255/4)</f>
        <v>0.44444444444444442</v>
      </c>
      <c r="X255" s="8">
        <f>IF(W255 = "NULL", "NULL", W255*28.35)</f>
        <v>12.6</v>
      </c>
      <c r="Y255" s="8">
        <f>IF(G255 = "NULL", "NULL", G255*4)</f>
        <v>7.1111111111111107</v>
      </c>
      <c r="Z255" s="8">
        <f>IF(G255 = "NULL", "NULL", H255*4)</f>
        <v>201.6</v>
      </c>
      <c r="AA255" s="15">
        <v>15000000629</v>
      </c>
      <c r="AB255" s="8">
        <f>IF(OR(E255 = "NULL", G255 = "NULL"), "NULL", (E255+G255)/2)</f>
        <v>1.3333333333333333</v>
      </c>
      <c r="AC255" s="8">
        <f>IF(OR(F255 = "NULL", H255 = "NULL"), "NULL", (F255+H255)/2)</f>
        <v>37.799999999999997</v>
      </c>
      <c r="AD255" s="15">
        <v>17000000629</v>
      </c>
      <c r="AE255" s="15">
        <f>IF(H255 = "NULL", "NULL", AF255/28.35)</f>
        <v>4.4444444444444446</v>
      </c>
      <c r="AF255" s="15">
        <f>IF(H255 = "NULL", "NULL", J255*2)</f>
        <v>126</v>
      </c>
      <c r="AG255" s="15">
        <v>19000000629</v>
      </c>
      <c r="AH255" s="8">
        <f>IF(AB255 = "NULL", "NULL", AB255*2)</f>
        <v>2.6666666666666665</v>
      </c>
      <c r="AI255" s="8">
        <f>IF(AC255 = "NULL", "NULL", AC255*2)</f>
        <v>75.599999999999994</v>
      </c>
      <c r="AJ255" s="15">
        <v>21000000629</v>
      </c>
      <c r="AK255" s="13"/>
      <c r="AL255" s="11" t="str">
        <f>SUBSTITUTE(D255,CHAR(10)&amp;"• Packed in a facility and/or equipment that produces products containing peanuts, tree nuts, soybean, milk, dairy, eggs, fish, shellfish, wheat, sesame •","")</f>
        <v>Ground Cloves Ingredients:
cloves
• Packed in a facility and/or equipment that produces products containing peanuts, tree nuts, soybean, milk, dairy, eggs, fish, shellfish, wheat, sesame. •</v>
      </c>
    </row>
    <row r="256" spans="1:38" ht="75" x14ac:dyDescent="0.3">
      <c r="A256" s="10" t="s">
        <v>2875</v>
      </c>
      <c r="B256" s="10" t="s">
        <v>2876</v>
      </c>
      <c r="C256" s="10" t="s">
        <v>2876</v>
      </c>
      <c r="D256" s="11" t="s">
        <v>2902</v>
      </c>
      <c r="E256" s="8">
        <f>IF(F256 = "NULL", "NULL", F256/28.35)</f>
        <v>1.0158730158730158</v>
      </c>
      <c r="F256" s="8">
        <v>28.8</v>
      </c>
      <c r="G256" s="8">
        <f>IF(H256 = "NULL", "NULL", H256/28.35)</f>
        <v>2.0317460317460316</v>
      </c>
      <c r="H256" s="8">
        <v>57.6</v>
      </c>
      <c r="I256" s="8">
        <f>IF(G256 = "NULL", "NULL", G256*1.25)</f>
        <v>2.5396825396825395</v>
      </c>
      <c r="J256" s="8">
        <f>IF(G256 = "NULL", "NULL", H256*1.25)</f>
        <v>72</v>
      </c>
      <c r="K256" s="8">
        <f>IF(G256 = "NULL", "NULL", G256*2)</f>
        <v>4.0634920634920633</v>
      </c>
      <c r="L256" s="8">
        <f>IF(G256 = "NULL", "NULL", H256*2)</f>
        <v>115.2</v>
      </c>
      <c r="M256" s="11" t="str">
        <f>CONCATENATE(D256, CHAR(10), " - NET WT. ", TEXT(E256, "0.00"), " oz (", F256, " grams)")</f>
        <v>Ground Coriander Ingredients:
coriander
• Packed in a facility and/or equipment that produces products containing peanuts, tree nuts, soybean, milk, dairy, eggs, fish, shellfish, wheat, sesame. •
 - NET WT. 1.02 oz (28.8 grams)</v>
      </c>
      <c r="N256" s="12">
        <v>10000000624</v>
      </c>
      <c r="O256" s="12">
        <v>30000000624</v>
      </c>
      <c r="P256" s="12">
        <v>50000000624</v>
      </c>
      <c r="Q256" s="12">
        <v>70000000624</v>
      </c>
      <c r="R256" s="12">
        <v>90000000624</v>
      </c>
      <c r="S256" s="12">
        <v>11000000624</v>
      </c>
      <c r="T256" s="12">
        <v>13000000624</v>
      </c>
      <c r="U256" s="24"/>
      <c r="W256" s="8">
        <f>IF(G256 = "NULL", "NULL", G256/4)</f>
        <v>0.50793650793650791</v>
      </c>
      <c r="X256" s="8">
        <f>IF(W256 = "NULL", "NULL", W256*28.35)</f>
        <v>14.4</v>
      </c>
      <c r="Y256" s="8">
        <f>IF(G256 = "NULL", "NULL", G256*4)</f>
        <v>8.1269841269841265</v>
      </c>
      <c r="Z256" s="8">
        <f>IF(G256 = "NULL", "NULL", H256*4)</f>
        <v>230.4</v>
      </c>
      <c r="AA256" s="15">
        <v>15000000624</v>
      </c>
      <c r="AB256" s="8">
        <f>IF(OR(E256 = "NULL", G256 = "NULL"), "NULL", (E256+G256)/2)</f>
        <v>1.5238095238095237</v>
      </c>
      <c r="AC256" s="8">
        <f>IF(OR(F256 = "NULL", H256 = "NULL"), "NULL", (F256+H256)/2)</f>
        <v>43.2</v>
      </c>
      <c r="AD256" s="15">
        <v>17000000624</v>
      </c>
      <c r="AE256" s="15">
        <f>IF(H256 = "NULL", "NULL", AF256/28.35)</f>
        <v>5.0793650793650791</v>
      </c>
      <c r="AF256" s="15">
        <f>IF(H256 = "NULL", "NULL", J256*2)</f>
        <v>144</v>
      </c>
      <c r="AG256" s="15">
        <v>19000000624</v>
      </c>
      <c r="AH256" s="8">
        <f>IF(AB256 = "NULL", "NULL", AB256*2)</f>
        <v>3.0476190476190474</v>
      </c>
      <c r="AI256" s="8">
        <f>IF(AC256 = "NULL", "NULL", AC256*2)</f>
        <v>86.4</v>
      </c>
      <c r="AJ256" s="15">
        <v>21000000624</v>
      </c>
      <c r="AK256" s="13"/>
      <c r="AL256" s="11" t="str">
        <f>SUBSTITUTE(D256,CHAR(10)&amp;"• Packed in a facility and/or equipment that produces products containing peanuts, tree nuts, soybean, milk, dairy, eggs, fish, shellfish, wheat, sesame •","")</f>
        <v>Ground Coriander Ingredients:
coriander
• Packed in a facility and/or equipment that produces products containing peanuts, tree nuts, soybean, milk, dairy, eggs, fish, shellfish, wheat, sesame. •</v>
      </c>
    </row>
    <row r="257" spans="1:38" ht="75" x14ac:dyDescent="0.3">
      <c r="A257" s="10" t="s">
        <v>1049</v>
      </c>
      <c r="B257" s="10" t="s">
        <v>1050</v>
      </c>
      <c r="C257" s="10" t="s">
        <v>1050</v>
      </c>
      <c r="D257" s="11" t="s">
        <v>1051</v>
      </c>
      <c r="E257" s="8">
        <f>IF(F257 = "NULL", "NULL", F257/28.35)</f>
        <v>0.77601410934744264</v>
      </c>
      <c r="F257" s="8">
        <v>22</v>
      </c>
      <c r="G257" s="8">
        <f>IF(H257 = "NULL", "NULL", H257/28.35)</f>
        <v>1.5520282186948853</v>
      </c>
      <c r="H257" s="8">
        <v>44</v>
      </c>
      <c r="I257" s="8">
        <f>IF(G257 = "NULL", "NULL", G257*1.25)</f>
        <v>1.9400352733686066</v>
      </c>
      <c r="J257" s="8">
        <f>IF(G257 = "NULL", "NULL", H257*1.25)</f>
        <v>55</v>
      </c>
      <c r="K257" s="8">
        <f>IF(G257 = "NULL", "NULL", G257*2)</f>
        <v>3.1040564373897706</v>
      </c>
      <c r="L257" s="8">
        <f>IF(G257 = "NULL", "NULL", H257*2)</f>
        <v>88</v>
      </c>
      <c r="M257" s="11" t="str">
        <f>CONCATENATE(D257, CHAR(10), " - NET WT. ", TEXT(E257, "0.00"), " oz (", F257, " grams)")</f>
        <v>Ground Ginger Ingredients:
ground ginger
• Packed in a facility and/or equipment that produces products containing peanuts, tree nuts, soybean, milk, dairy, eggs, fish, shellfish, wheat, sesame. •
 - NET WT. 0.78 oz (22 grams)</v>
      </c>
      <c r="N257" s="12">
        <v>10000000477</v>
      </c>
      <c r="O257" s="12">
        <v>30000000477</v>
      </c>
      <c r="P257" s="12">
        <v>50000000477</v>
      </c>
      <c r="Q257" s="12">
        <v>70000000477</v>
      </c>
      <c r="R257" s="12">
        <v>90000000477</v>
      </c>
      <c r="S257" s="12">
        <v>11000000477</v>
      </c>
      <c r="T257" s="12">
        <v>13000000477</v>
      </c>
      <c r="U257" s="10"/>
      <c r="V257" s="11"/>
      <c r="W257" s="8">
        <f>IF(G257 = "NULL", "NULL", G257/4)</f>
        <v>0.38800705467372132</v>
      </c>
      <c r="X257" s="8">
        <f>IF(W257 = "NULL", "NULL", W257*28.35)</f>
        <v>11</v>
      </c>
      <c r="Y257" s="8">
        <f>IF(G257 = "NULL", "NULL", G257*4)</f>
        <v>6.2081128747795411</v>
      </c>
      <c r="Z257" s="8">
        <f>IF(G257 = "NULL", "NULL", H257*4)</f>
        <v>176</v>
      </c>
      <c r="AA257" s="15">
        <v>15000000477</v>
      </c>
      <c r="AB257" s="8">
        <f>IF(OR(E257 = "NULL", G257 = "NULL"), "NULL", (E257+G257)/2)</f>
        <v>1.164021164021164</v>
      </c>
      <c r="AC257" s="8">
        <f>IF(OR(F257 = "NULL", H257 = "NULL"), "NULL", (F257+H257)/2)</f>
        <v>33</v>
      </c>
      <c r="AD257" s="15">
        <v>17000000477</v>
      </c>
      <c r="AE257" s="8">
        <f>IF(H257 = "NULL", "NULL", AF257/28.35)</f>
        <v>3.8800705467372132</v>
      </c>
      <c r="AF257" s="8">
        <f>IF(H257 = "NULL", "NULL", J257*2)</f>
        <v>110</v>
      </c>
      <c r="AG257" s="15">
        <v>19000000477</v>
      </c>
      <c r="AH257" s="8">
        <f>IF(AB257 = "NULL", "NULL", AB257*2)</f>
        <v>2.3280423280423279</v>
      </c>
      <c r="AI257" s="8">
        <f>IF(AC257 = "NULL", "NULL", AC257*2)</f>
        <v>66</v>
      </c>
      <c r="AJ257" s="15">
        <v>21000000477</v>
      </c>
      <c r="AK257" s="13"/>
      <c r="AL257" s="11" t="str">
        <f>SUBSTITUTE(D257,CHAR(10)&amp;"• Packed in a facility and/or equipment that produces products containing peanuts, tree nuts, soybean, milk, dairy, eggs, fish, shellfish, wheat, sesame. •","")</f>
        <v>Ground Ginger Ingredients:
ground ginger</v>
      </c>
    </row>
    <row r="258" spans="1:38" ht="75" x14ac:dyDescent="0.3">
      <c r="A258" s="10" t="s">
        <v>2887</v>
      </c>
      <c r="B258" s="10" t="s">
        <v>2888</v>
      </c>
      <c r="C258" s="10" t="s">
        <v>2888</v>
      </c>
      <c r="D258" s="11" t="s">
        <v>2908</v>
      </c>
      <c r="E258" s="8">
        <f>IF(F258 = "NULL", "NULL", F258/28.35)</f>
        <v>1.1428571428571428</v>
      </c>
      <c r="F258" s="8">
        <v>32.4</v>
      </c>
      <c r="G258" s="8">
        <f>IF(H258 = "NULL", "NULL", H258/28.35)</f>
        <v>2.2857142857142856</v>
      </c>
      <c r="H258" s="8">
        <v>64.8</v>
      </c>
      <c r="I258" s="8">
        <f>IF(G258 = "NULL", "NULL", G258*1.25)</f>
        <v>2.8571428571428568</v>
      </c>
      <c r="J258" s="8">
        <f>IF(G258 = "NULL", "NULL", H258*1.25)</f>
        <v>81</v>
      </c>
      <c r="K258" s="8">
        <f>IF(G258 = "NULL", "NULL", G258*2)</f>
        <v>4.5714285714285712</v>
      </c>
      <c r="L258" s="8">
        <f>IF(G258 = "NULL", "NULL", H258*2)</f>
        <v>129.6</v>
      </c>
      <c r="M258" s="11" t="str">
        <f>CONCATENATE(D258, CHAR(10), " - NET WT. ", TEXT(E258, "0.00"), " oz (", F258, " grams)")</f>
        <v>Ground Nutmeg Ingredients:
nutmeg
• Packed in a facility and/or equipment that produces products containing peanuts, tree nuts, soybean, milk, dairy, eggs, fish, shellfish, wheat, sesame. •
 - NET WT. 1.14 oz (32.4 grams)</v>
      </c>
      <c r="N258" s="12">
        <v>10000000630</v>
      </c>
      <c r="O258" s="12">
        <v>30000000630</v>
      </c>
      <c r="P258" s="12">
        <v>50000000630</v>
      </c>
      <c r="Q258" s="12">
        <v>70000000630</v>
      </c>
      <c r="R258" s="12">
        <v>90000000630</v>
      </c>
      <c r="S258" s="12">
        <v>11000000630</v>
      </c>
      <c r="T258" s="12">
        <v>13000000630</v>
      </c>
      <c r="U258" s="24"/>
      <c r="W258" s="8">
        <f>IF(G258 = "NULL", "NULL", G258/4)</f>
        <v>0.5714285714285714</v>
      </c>
      <c r="X258" s="8">
        <f>IF(W258 = "NULL", "NULL", W258*28.35)</f>
        <v>16.2</v>
      </c>
      <c r="Y258" s="8">
        <f>IF(G258 = "NULL", "NULL", G258*4)</f>
        <v>9.1428571428571423</v>
      </c>
      <c r="Z258" s="8">
        <f>IF(G258 = "NULL", "NULL", H258*4)</f>
        <v>259.2</v>
      </c>
      <c r="AA258" s="15">
        <v>15000000630</v>
      </c>
      <c r="AB258" s="8">
        <f>IF(OR(E258 = "NULL", G258 = "NULL"), "NULL", (E258+G258)/2)</f>
        <v>1.7142857142857142</v>
      </c>
      <c r="AC258" s="8">
        <f>IF(OR(F258 = "NULL", H258 = "NULL"), "NULL", (F258+H258)/2)</f>
        <v>48.599999999999994</v>
      </c>
      <c r="AD258" s="15">
        <v>17000000630</v>
      </c>
      <c r="AE258" s="15">
        <f>IF(H258 = "NULL", "NULL", AF258/28.35)</f>
        <v>5.7142857142857144</v>
      </c>
      <c r="AF258" s="15">
        <f>IF(H258 = "NULL", "NULL", J258*2)</f>
        <v>162</v>
      </c>
      <c r="AG258" s="15">
        <v>19000000630</v>
      </c>
      <c r="AH258" s="8">
        <f>IF(AB258 = "NULL", "NULL", AB258*2)</f>
        <v>3.4285714285714284</v>
      </c>
      <c r="AI258" s="8">
        <f>IF(AC258 = "NULL", "NULL", AC258*2)</f>
        <v>97.199999999999989</v>
      </c>
      <c r="AJ258" s="15">
        <v>21000000630</v>
      </c>
      <c r="AK258" s="13"/>
      <c r="AL258" s="11" t="str">
        <f>SUBSTITUTE(D258,CHAR(10)&amp;"• Packed in a facility and/or equipment that produces products containing peanuts, tree nuts, soybean, milk, dairy, eggs, fish, shellfish, wheat, sesame •","")</f>
        <v>Ground Nutmeg Ingredients:
nutmeg
• Packed in a facility and/or equipment that produces products containing peanuts, tree nuts, soybean, milk, dairy, eggs, fish, shellfish, wheat, sesame. •</v>
      </c>
    </row>
    <row r="259" spans="1:38" ht="90" x14ac:dyDescent="0.3">
      <c r="A259" s="10" t="s">
        <v>1052</v>
      </c>
      <c r="B259" s="10" t="s">
        <v>1053</v>
      </c>
      <c r="C259" s="10" t="s">
        <v>1053</v>
      </c>
      <c r="D259" s="11" t="s">
        <v>1054</v>
      </c>
      <c r="E259" s="8">
        <f>IF(F259 = "NULL", "NULL", F259/28.35)</f>
        <v>0.77601410934744264</v>
      </c>
      <c r="F259" s="8">
        <v>22</v>
      </c>
      <c r="G259" s="8">
        <f>IF(H259 = "NULL", "NULL", H259/28.35)</f>
        <v>1.6578483245149911</v>
      </c>
      <c r="H259" s="8">
        <v>47</v>
      </c>
      <c r="I259" s="8">
        <f>IF(G259 = "NULL", "NULL", G259*1.25)</f>
        <v>2.0723104056437389</v>
      </c>
      <c r="J259" s="8">
        <f>IF(G259 = "NULL", "NULL", H259*1.25)</f>
        <v>58.75</v>
      </c>
      <c r="K259" s="8">
        <f>IF(G259 = "NULL", "NULL", G259*2)</f>
        <v>3.3156966490299822</v>
      </c>
      <c r="L259" s="8">
        <f>IF(G259 = "NULL", "NULL", H259*2)</f>
        <v>94</v>
      </c>
      <c r="M259" s="11" t="str">
        <f>CONCATENATE(D259, CHAR(10), " - NET WT. ", TEXT(E259, "0.00"), " oz (", F259, " grams)")</f>
        <v>Guacamole Seasoning Ingredients:
onion, salt, crushed red pepper, garlic, citric acid, lime juice powder, cilantro and cumin
• Packed in a facility and/or equipment that produces products containing peanuts, tree nuts, soybean, milk, dairy, eggs, fish, shellfish, wheat, sesame. •
 - NET WT. 0.78 oz (22 grams)</v>
      </c>
      <c r="N259" s="12">
        <v>10000000491</v>
      </c>
      <c r="O259" s="12">
        <v>30000000491</v>
      </c>
      <c r="P259" s="12">
        <v>50000000491</v>
      </c>
      <c r="Q259" s="12">
        <v>70000000491</v>
      </c>
      <c r="R259" s="12">
        <v>90000000491</v>
      </c>
      <c r="S259" s="12">
        <v>11000000491</v>
      </c>
      <c r="T259" s="12">
        <v>13000000491</v>
      </c>
      <c r="U259" s="10" t="s">
        <v>52</v>
      </c>
      <c r="V259" s="11" t="s">
        <v>63</v>
      </c>
      <c r="W259" s="8">
        <f>IF(G259 = "NULL", "NULL", G259/4)</f>
        <v>0.41446208112874777</v>
      </c>
      <c r="X259" s="8">
        <f>IF(W259 = "NULL", "NULL", W259*28.35)</f>
        <v>11.75</v>
      </c>
      <c r="Y259" s="8">
        <f>IF(G259 = "NULL", "NULL", G259*4)</f>
        <v>6.6313932980599644</v>
      </c>
      <c r="Z259" s="8">
        <f>IF(G259 = "NULL", "NULL", H259*4)</f>
        <v>188</v>
      </c>
      <c r="AA259" s="15">
        <v>15000000491</v>
      </c>
      <c r="AB259" s="8">
        <f>IF(OR(E259 = "NULL", G259 = "NULL"), "NULL", (E259+G259)/2)</f>
        <v>1.2169312169312168</v>
      </c>
      <c r="AC259" s="8">
        <f>IF(OR(F259 = "NULL", H259 = "NULL"), "NULL", (F259+H259)/2)</f>
        <v>34.5</v>
      </c>
      <c r="AD259" s="15">
        <v>17000000491</v>
      </c>
      <c r="AE259" s="8">
        <f>IF(H259 = "NULL", "NULL", AF259/28.35)</f>
        <v>4.1446208112874778</v>
      </c>
      <c r="AF259" s="8">
        <f>IF(H259 = "NULL", "NULL", J259*2)</f>
        <v>117.5</v>
      </c>
      <c r="AG259" s="15">
        <v>19000000491</v>
      </c>
      <c r="AH259" s="8">
        <f>IF(AB259 = "NULL", "NULL", AB259*2)</f>
        <v>2.4338624338624335</v>
      </c>
      <c r="AI259" s="8">
        <f>IF(AC259 = "NULL", "NULL", AC259*2)</f>
        <v>69</v>
      </c>
      <c r="AJ259" s="15">
        <v>21000000491</v>
      </c>
      <c r="AK259" s="13"/>
      <c r="AL259" s="11" t="str">
        <f>SUBSTITUTE(D259,CHAR(10)&amp;"• Packed in a facility and/or equipment that produces products containing peanuts, tree nuts, soybean, milk, dairy, eggs, fish, shellfish, wheat, sesame. •","")</f>
        <v>Guacamole Seasoning Ingredients:
onion, salt, crushed red pepper, garlic, citric acid, lime juice powder, cilantro and cumin</v>
      </c>
    </row>
    <row r="260" spans="1:38" ht="90" x14ac:dyDescent="0.3">
      <c r="A260" s="10" t="s">
        <v>1055</v>
      </c>
      <c r="B260" s="10" t="s">
        <v>1056</v>
      </c>
      <c r="C260" s="10" t="s">
        <v>1057</v>
      </c>
      <c r="D260" s="11" t="s">
        <v>1054</v>
      </c>
      <c r="E260" s="8">
        <f>IF(F260 = "NULL", "NULL", F260/28.35)</f>
        <v>0.8</v>
      </c>
      <c r="F260" s="8">
        <v>22.680000000000003</v>
      </c>
      <c r="G260" s="8">
        <f>IF(H260 = "NULL", "NULL", H260/28.35)</f>
        <v>1.6</v>
      </c>
      <c r="H260" s="8">
        <v>45.360000000000007</v>
      </c>
      <c r="I260" s="8">
        <f>IF(G260 = "NULL", "NULL", G260*1.25)</f>
        <v>2</v>
      </c>
      <c r="J260" s="8">
        <f>IF(G260 = "NULL", "NULL", H260*1.25)</f>
        <v>56.70000000000001</v>
      </c>
      <c r="K260" s="8">
        <f>IF(G260 = "NULL", "NULL", G260*2)</f>
        <v>3.2</v>
      </c>
      <c r="L260" s="8">
        <f>IF(G260 = "NULL", "NULL", H260*2)</f>
        <v>90.720000000000013</v>
      </c>
      <c r="M260" s="11" t="str">
        <f>CONCATENATE(D260, CHAR(10), " - NET WT. ", TEXT(E260, "0.00"), " oz (", F260, " grams)")</f>
        <v>Guacamole Seasoning Ingredients:
onion, salt, crushed red pepper, garlic, citric acid, lime juice powder, cilantro and cumin
• Packed in a facility and/or equipment that produces products containing peanuts, tree nuts, soybean, milk, dairy, eggs, fish, shellfish, wheat, sesame. •
 - NET WT. 0.80 oz (22.68 grams)</v>
      </c>
      <c r="N260" s="12">
        <v>10000000149</v>
      </c>
      <c r="O260" s="12">
        <v>30000000149</v>
      </c>
      <c r="P260" s="12">
        <v>50000000149</v>
      </c>
      <c r="Q260" s="12">
        <v>70000000149</v>
      </c>
      <c r="R260" s="12">
        <v>90000000149</v>
      </c>
      <c r="S260" s="12">
        <v>11000000149</v>
      </c>
      <c r="T260" s="12">
        <v>13000000149</v>
      </c>
      <c r="U260" s="10" t="s">
        <v>52</v>
      </c>
      <c r="V260" s="11"/>
      <c r="W260" s="8">
        <f>IF(G260 = "NULL", "NULL", G260/4)</f>
        <v>0.4</v>
      </c>
      <c r="X260" s="8">
        <f>IF(W260 = "NULL", "NULL", W260*28.35)</f>
        <v>11.340000000000002</v>
      </c>
      <c r="Y260" s="8">
        <f>IF(G260 = "NULL", "NULL", G260*4)</f>
        <v>6.4</v>
      </c>
      <c r="Z260" s="8">
        <f>IF(G260 = "NULL", "NULL", H260*4)</f>
        <v>181.44000000000003</v>
      </c>
      <c r="AA260" s="15">
        <v>15000000149</v>
      </c>
      <c r="AB260" s="8">
        <f>IF(OR(E260 = "NULL", G260 = "NULL"), "NULL", (E260+G260)/2)</f>
        <v>1.2000000000000002</v>
      </c>
      <c r="AC260" s="8">
        <f>IF(OR(F260 = "NULL", H260 = "NULL"), "NULL", (F260+H260)/2)</f>
        <v>34.020000000000003</v>
      </c>
      <c r="AD260" s="15">
        <v>17000000149</v>
      </c>
      <c r="AE260" s="8">
        <f>IF(H260 = "NULL", "NULL", AF260/28.35)</f>
        <v>4.0000000000000009</v>
      </c>
      <c r="AF260" s="8">
        <f>IF(H260 = "NULL", "NULL", J260*2)</f>
        <v>113.40000000000002</v>
      </c>
      <c r="AG260" s="15">
        <v>19000000149</v>
      </c>
      <c r="AH260" s="8">
        <f>IF(AB260 = "NULL", "NULL", AB260*2)</f>
        <v>2.4000000000000004</v>
      </c>
      <c r="AI260" s="8">
        <f>IF(AC260 = "NULL", "NULL", AC260*2)</f>
        <v>68.040000000000006</v>
      </c>
      <c r="AJ260" s="15">
        <v>21000000149</v>
      </c>
      <c r="AK260" s="13"/>
      <c r="AL260" s="11" t="str">
        <f>SUBSTITUTE(D260,CHAR(10)&amp;"• Packed in a facility and/or equipment that produces products containing peanuts, tree nuts, soybean, milk, dairy, eggs, fish, shellfish, wheat, sesame. •","")</f>
        <v>Guacamole Seasoning Ingredients:
onion, salt, crushed red pepper, garlic, citric acid, lime juice powder, cilantro and cumin</v>
      </c>
    </row>
    <row r="261" spans="1:38" ht="90" x14ac:dyDescent="0.3">
      <c r="A261" s="10" t="s">
        <v>1058</v>
      </c>
      <c r="B261" s="10" t="s">
        <v>1059</v>
      </c>
      <c r="C261" s="10" t="s">
        <v>1059</v>
      </c>
      <c r="D261" s="11" t="s">
        <v>1060</v>
      </c>
      <c r="E261" s="8">
        <f>IF(F261 = "NULL", "NULL", F261/28.35)</f>
        <v>2</v>
      </c>
      <c r="F261" s="8">
        <v>56.7</v>
      </c>
      <c r="G261" s="8">
        <f>IF(H261 = "NULL", "NULL", H261/28.35)</f>
        <v>4</v>
      </c>
      <c r="H261" s="8">
        <v>113.4</v>
      </c>
      <c r="I261" s="8">
        <f>IF(G261 = "NULL", "NULL", G261*1.25)</f>
        <v>5</v>
      </c>
      <c r="J261" s="8">
        <f>IF(G261 = "NULL", "NULL", H261*1.25)</f>
        <v>141.75</v>
      </c>
      <c r="K261" s="8">
        <f>IF(G261 = "NULL", "NULL", G261*2)</f>
        <v>8</v>
      </c>
      <c r="L261" s="8">
        <f>IF(G261 = "NULL", "NULL", H261*2)</f>
        <v>226.8</v>
      </c>
      <c r="M261" s="11" t="str">
        <f>CONCATENATE(D261, CHAR(10), " - NET WT. ", TEXT(E261, "0.00"), " oz (", F261, " grams)")</f>
        <v>Gyro Seasoning Ingredients:
onion, garlic, sea salt, oregano, marjoram, black pepper and rosemary
• Packed in a facility and/or equipment that produces products containing peanuts, tree nuts, soybean, milk, dairy, eggs, fish, shellfish, wheat, sesame. •
 - NET WT. 2.00 oz (56.7 grams)</v>
      </c>
      <c r="N261" s="12">
        <v>10000000400</v>
      </c>
      <c r="O261" s="12">
        <v>30000000400</v>
      </c>
      <c r="P261" s="12">
        <v>50000000400</v>
      </c>
      <c r="Q261" s="12">
        <v>70000000400</v>
      </c>
      <c r="R261" s="12">
        <v>90000000400</v>
      </c>
      <c r="S261" s="12">
        <v>11000000400</v>
      </c>
      <c r="T261" s="12">
        <v>13000000400</v>
      </c>
      <c r="U261" s="10" t="s">
        <v>52</v>
      </c>
      <c r="V261" s="11"/>
      <c r="W261" s="8">
        <f>IF(G261 = "NULL", "NULL", G261/4)</f>
        <v>1</v>
      </c>
      <c r="X261" s="8">
        <f>IF(W261 = "NULL", "NULL", W261*28.35)</f>
        <v>28.35</v>
      </c>
      <c r="Y261" s="8">
        <f>IF(G261 = "NULL", "NULL", G261*4)</f>
        <v>16</v>
      </c>
      <c r="Z261" s="8">
        <f>IF(G261 = "NULL", "NULL", H261*4)</f>
        <v>453.6</v>
      </c>
      <c r="AA261" s="15">
        <v>15000000400</v>
      </c>
      <c r="AB261" s="8">
        <f>IF(OR(E261 = "NULL", G261 = "NULL"), "NULL", (E261+G261)/2)</f>
        <v>3</v>
      </c>
      <c r="AC261" s="8">
        <f>IF(OR(F261 = "NULL", H261 = "NULL"), "NULL", (F261+H261)/2)</f>
        <v>85.050000000000011</v>
      </c>
      <c r="AD261" s="15">
        <v>17000000400</v>
      </c>
      <c r="AE261" s="8">
        <f>IF(H261 = "NULL", "NULL", AF261/28.35)</f>
        <v>10</v>
      </c>
      <c r="AF261" s="8">
        <f>IF(H261 = "NULL", "NULL", J261*2)</f>
        <v>283.5</v>
      </c>
      <c r="AG261" s="15">
        <v>19000000400</v>
      </c>
      <c r="AH261" s="8">
        <f>IF(AB261 = "NULL", "NULL", AB261*2)</f>
        <v>6</v>
      </c>
      <c r="AI261" s="8">
        <f>IF(AC261 = "NULL", "NULL", AC261*2)</f>
        <v>170.10000000000002</v>
      </c>
      <c r="AJ261" s="15">
        <v>21000000400</v>
      </c>
      <c r="AK261" s="13"/>
      <c r="AL261" s="11" t="str">
        <f>SUBSTITUTE(D261,CHAR(10)&amp;"• Packed in a facility and/or equipment that produces products containing peanuts, tree nuts, soybean, milk, dairy, eggs, fish, shellfish, wheat, sesame. •","")</f>
        <v>Gyro Seasoning Ingredients:
onion, garlic, sea salt, oregano, marjoram, black pepper and rosemary</v>
      </c>
    </row>
    <row r="262" spans="1:38" ht="75" x14ac:dyDescent="0.3">
      <c r="A262" s="10" t="s">
        <v>1061</v>
      </c>
      <c r="B262" s="10" t="s">
        <v>1062</v>
      </c>
      <c r="C262" s="10" t="s">
        <v>1063</v>
      </c>
      <c r="D262" s="11" t="s">
        <v>1064</v>
      </c>
      <c r="E262" s="8">
        <f>IF(F262 = "NULL", "NULL", F262/28.35)</f>
        <v>2.6455026455026456</v>
      </c>
      <c r="F262" s="8">
        <v>75</v>
      </c>
      <c r="G262" s="8">
        <f>IF(H262 = "NULL", "NULL", H262/28.35)</f>
        <v>5.2910052910052912</v>
      </c>
      <c r="H262" s="8">
        <v>150</v>
      </c>
      <c r="I262" s="8">
        <f>IF(G262 = "NULL", "NULL", G262*1.25)</f>
        <v>6.6137566137566139</v>
      </c>
      <c r="J262" s="8">
        <f>IF(G262 = "NULL", "NULL", H262*1.25)</f>
        <v>187.5</v>
      </c>
      <c r="K262" s="8">
        <f>IF(G262 = "NULL", "NULL", G262*2)</f>
        <v>10.582010582010582</v>
      </c>
      <c r="L262" s="8">
        <f>IF(G262 = "NULL", "NULL", H262*2)</f>
        <v>300</v>
      </c>
      <c r="M262" s="11" t="str">
        <f>CONCATENATE(D262, CHAR(10), " - NET WT. ", TEXT(E262, "0.00"), " oz (", F262, " grams)")</f>
        <v>Habanero Sea Salt Ingredients:
sea salt, habanero Chile powder
• Packed in a facility and/or equipment that produces products containing peanuts, tree nuts, soybean, milk, dairy, eggs, fish, shellfish, wheat, sesame. •
 - NET WT. 2.65 oz (75 grams)</v>
      </c>
      <c r="N262" s="12">
        <v>10000000150</v>
      </c>
      <c r="O262" s="12">
        <v>30000000150</v>
      </c>
      <c r="P262" s="12">
        <v>50000000150</v>
      </c>
      <c r="Q262" s="12">
        <v>70000000150</v>
      </c>
      <c r="R262" s="12">
        <v>90000000150</v>
      </c>
      <c r="S262" s="12">
        <v>11000000150</v>
      </c>
      <c r="T262" s="12">
        <v>13000000150</v>
      </c>
      <c r="U262" s="10" t="s">
        <v>52</v>
      </c>
      <c r="V262" s="11" t="s">
        <v>259</v>
      </c>
      <c r="W262" s="8">
        <f>IF(G262 = "NULL", "NULL", G262/4)</f>
        <v>1.3227513227513228</v>
      </c>
      <c r="X262" s="8">
        <f>IF(W262 = "NULL", "NULL", W262*28.35)</f>
        <v>37.5</v>
      </c>
      <c r="Y262" s="8">
        <f>IF(G262 = "NULL", "NULL", G262*4)</f>
        <v>21.164021164021165</v>
      </c>
      <c r="Z262" s="8">
        <f>IF(G262 = "NULL", "NULL", H262*4)</f>
        <v>600</v>
      </c>
      <c r="AA262" s="15">
        <v>15000000150</v>
      </c>
      <c r="AB262" s="8">
        <f>IF(OR(E262 = "NULL", G262 = "NULL"), "NULL", (E262+G262)/2)</f>
        <v>3.9682539682539684</v>
      </c>
      <c r="AC262" s="8">
        <f>IF(OR(F262 = "NULL", H262 = "NULL"), "NULL", (F262+H262)/2)</f>
        <v>112.5</v>
      </c>
      <c r="AD262" s="15">
        <v>17000000150</v>
      </c>
      <c r="AE262" s="8">
        <f>IF(H262 = "NULL", "NULL", AF262/28.35)</f>
        <v>13.227513227513226</v>
      </c>
      <c r="AF262" s="8">
        <f>IF(H262 = "NULL", "NULL", J262*2)</f>
        <v>375</v>
      </c>
      <c r="AG262" s="15">
        <v>19000000150</v>
      </c>
      <c r="AH262" s="8">
        <f>IF(AB262 = "NULL", "NULL", AB262*2)</f>
        <v>7.9365079365079367</v>
      </c>
      <c r="AI262" s="8">
        <f>IF(AC262 = "NULL", "NULL", AC262*2)</f>
        <v>225</v>
      </c>
      <c r="AJ262" s="15">
        <v>21000000150</v>
      </c>
      <c r="AK262" s="13"/>
      <c r="AL262" s="11" t="str">
        <f>SUBSTITUTE(D262,CHAR(10)&amp;"• Packed in a facility and/or equipment that produces products containing peanuts, tree nuts, soybean, milk, dairy, eggs, fish, shellfish, wheat, sesame. •","")</f>
        <v>Habanero Sea Salt Ingredients:
sea salt, habanero Chile powder</v>
      </c>
    </row>
    <row r="263" spans="1:38" ht="75" x14ac:dyDescent="0.3">
      <c r="A263" s="40" t="s">
        <v>1065</v>
      </c>
      <c r="B263" s="10" t="s">
        <v>1066</v>
      </c>
      <c r="C263" s="10" t="s">
        <v>1067</v>
      </c>
      <c r="D263" s="11" t="s">
        <v>1068</v>
      </c>
      <c r="E263" s="8">
        <f>IF(F263 = "NULL", "NULL", F263/28.35)</f>
        <v>1.8342151675485008</v>
      </c>
      <c r="F263" s="8">
        <v>52</v>
      </c>
      <c r="G263" s="8">
        <f>IF(H263 = "NULL", "NULL", H263/28.35)</f>
        <v>3.8800705467372132</v>
      </c>
      <c r="H263" s="8">
        <v>110</v>
      </c>
      <c r="I263" s="8">
        <f>IF(G263 = "NULL", "NULL", G263*1.25)</f>
        <v>4.8500881834215166</v>
      </c>
      <c r="J263" s="8">
        <f>IF(G263 = "NULL", "NULL", H263*1.25)</f>
        <v>137.5</v>
      </c>
      <c r="K263" s="8">
        <f>IF(G263 = "NULL", "NULL", G263*2)</f>
        <v>7.7601410934744264</v>
      </c>
      <c r="L263" s="8">
        <f>IF(G263 = "NULL", "NULL", H263*2)</f>
        <v>220</v>
      </c>
      <c r="M263" s="11" t="str">
        <f>CONCATENATE(D263, CHAR(10), " - NET WT. ", TEXT(E263, "0.00"), " oz (", F263, " grams)")</f>
        <v>Haunted History Bourbon Sea Salt Ingredients:
salt flaked smoked over bourbon barrel wood
• Packed in a facility and/or equipment that produces products containing peanuts, tree nuts, soybean, milk, dairy, eggs, fish, shellfish, wheat, sesame. •
 - NET WT. 1.83 oz (52 grams)</v>
      </c>
      <c r="N263" s="12">
        <v>10000000607</v>
      </c>
      <c r="O263" s="12">
        <v>30000000607</v>
      </c>
      <c r="P263" s="12">
        <v>50000000607</v>
      </c>
      <c r="Q263" s="12">
        <v>70000000607</v>
      </c>
      <c r="R263" s="12">
        <v>90000000607</v>
      </c>
      <c r="S263" s="12">
        <v>11000000607</v>
      </c>
      <c r="T263" s="12">
        <v>13000000607</v>
      </c>
      <c r="U263" s="10" t="s">
        <v>52</v>
      </c>
      <c r="V263" s="11" t="s">
        <v>259</v>
      </c>
      <c r="W263" s="8">
        <f>IF(G263 = "NULL", "NULL", G263/4)</f>
        <v>0.9700176366843033</v>
      </c>
      <c r="X263" s="8">
        <f>IF(W263 = "NULL", "NULL", W263*28.35)</f>
        <v>27.5</v>
      </c>
      <c r="Y263" s="8">
        <f>IF(G263 = "NULL", "NULL", G263*4)</f>
        <v>15.520282186948853</v>
      </c>
      <c r="Z263" s="8">
        <f>IF(G263 = "NULL", "NULL", H263*4)</f>
        <v>440</v>
      </c>
      <c r="AA263" s="15">
        <v>15000000607</v>
      </c>
      <c r="AB263" s="8">
        <f>IF(OR(E263 = "NULL", G263 = "NULL"), "NULL", (E263+G263)/2)</f>
        <v>2.8571428571428568</v>
      </c>
      <c r="AC263" s="8">
        <f>IF(OR(F263 = "NULL", H263 = "NULL"), "NULL", (F263+H263)/2)</f>
        <v>81</v>
      </c>
      <c r="AD263" s="15">
        <v>17000000607</v>
      </c>
      <c r="AE263" s="8">
        <f>IF(H263 = "NULL", "NULL", AF263/28.35)</f>
        <v>9.7001763668430332</v>
      </c>
      <c r="AF263" s="8">
        <f>IF(H263 = "NULL", "NULL", J263*2)</f>
        <v>275</v>
      </c>
      <c r="AG263" s="15">
        <v>19000000607</v>
      </c>
      <c r="AH263" s="8">
        <f>IF(AB263 = "NULL", "NULL", AB263*2)</f>
        <v>5.7142857142857135</v>
      </c>
      <c r="AI263" s="8">
        <f>IF(AC263 = "NULL", "NULL", AC263*2)</f>
        <v>162</v>
      </c>
      <c r="AJ263" s="15">
        <v>21000000607</v>
      </c>
      <c r="AK263" s="13" t="s">
        <v>1069</v>
      </c>
      <c r="AL263" s="11" t="str">
        <f>SUBSTITUTE(D263,CHAR(10)&amp;"• Packed in a facility and/or equipment that produces products containing peanuts, tree nuts, soybean, milk, dairy, eggs, fish, shellfish, wheat, sesame •","")</f>
        <v>Haunted History Bourbon Sea Salt Ingredients:
salt flaked smoked over bourbon barrel wood
• Packed in a facility and/or equipment that produces products containing peanuts, tree nuts, soybean, milk, dairy, eggs, fish, shellfish, wheat, sesame. •</v>
      </c>
    </row>
    <row r="264" spans="1:38" ht="75" x14ac:dyDescent="0.3">
      <c r="A264" s="38" t="s">
        <v>1070</v>
      </c>
      <c r="B264" s="10" t="s">
        <v>1071</v>
      </c>
      <c r="C264" s="10" t="s">
        <v>1072</v>
      </c>
      <c r="D264" s="11" t="s">
        <v>1073</v>
      </c>
      <c r="E264" s="8">
        <f>IF(F264 = "NULL", "NULL", F264/28.35)</f>
        <v>1.1000000000000001</v>
      </c>
      <c r="F264" s="8">
        <v>31.185000000000006</v>
      </c>
      <c r="G264" s="8">
        <f>IF(H264 = "NULL", "NULL", H264/28.35)</f>
        <v>2.2000000000000002</v>
      </c>
      <c r="H264" s="8">
        <v>62.370000000000012</v>
      </c>
      <c r="I264" s="8">
        <f>IF(G264 = "NULL", "NULL", G264*1.25)</f>
        <v>2.75</v>
      </c>
      <c r="J264" s="8">
        <f>IF(G264 = "NULL", "NULL", H264*1.25)</f>
        <v>77.96250000000002</v>
      </c>
      <c r="K264" s="8">
        <f>IF(G264 = "NULL", "NULL", G264*2)</f>
        <v>4.4000000000000004</v>
      </c>
      <c r="L264" s="8">
        <f>IF(G264 = "NULL", "NULL", H264*2)</f>
        <v>124.74000000000002</v>
      </c>
      <c r="M264" s="11" t="str">
        <f>CONCATENATE(D264, CHAR(10), " - NET WT. ", TEXT(E264, "0.00"), " oz (", F264, " grams)")</f>
        <v>Herbal Country Bread Dip Ingredients:
onion, garlic, parsley, basil, oregano, chili pepper &amp; fennel
• Packed in a facility and/or equipment that produces products containing peanuts, tree nuts, soybean, milk, dairy, eggs, fish, shellfish, wheat, sesame. •
 - NET WT. 1.10 oz (31.185 grams)</v>
      </c>
      <c r="N264" s="12">
        <v>10000000151</v>
      </c>
      <c r="O264" s="12">
        <v>30000000151</v>
      </c>
      <c r="P264" s="12">
        <v>50000000151</v>
      </c>
      <c r="Q264" s="12">
        <v>70000000151</v>
      </c>
      <c r="R264" s="12">
        <v>90000000151</v>
      </c>
      <c r="S264" s="12">
        <v>11000000151</v>
      </c>
      <c r="T264" s="12">
        <v>13000000151</v>
      </c>
      <c r="U264" s="10" t="s">
        <v>52</v>
      </c>
      <c r="V264" s="11" t="s">
        <v>1074</v>
      </c>
      <c r="W264" s="8">
        <f>IF(G264 = "NULL", "NULL", G264/4)</f>
        <v>0.55000000000000004</v>
      </c>
      <c r="X264" s="8">
        <f>IF(W264 = "NULL", "NULL", W264*28.35)</f>
        <v>15.592500000000003</v>
      </c>
      <c r="Y264" s="8">
        <f>IF(G264 = "NULL", "NULL", G264*4)</f>
        <v>8.8000000000000007</v>
      </c>
      <c r="Z264" s="8">
        <f>IF(G264 = "NULL", "NULL", H264*4)</f>
        <v>249.48000000000005</v>
      </c>
      <c r="AA264" s="15">
        <v>15000000151</v>
      </c>
      <c r="AB264" s="8">
        <f>IF(OR(E264 = "NULL", G264 = "NULL"), "NULL", (E264+G264)/2)</f>
        <v>1.6500000000000001</v>
      </c>
      <c r="AC264" s="8">
        <f>IF(OR(F264 = "NULL", H264 = "NULL"), "NULL", (F264+H264)/2)</f>
        <v>46.777500000000011</v>
      </c>
      <c r="AD264" s="15">
        <v>17000000151</v>
      </c>
      <c r="AE264" s="8">
        <f>IF(H264 = "NULL", "NULL", AF264/28.35)</f>
        <v>5.5000000000000009</v>
      </c>
      <c r="AF264" s="8">
        <f>IF(H264 = "NULL", "NULL", J264*2)</f>
        <v>155.92500000000004</v>
      </c>
      <c r="AG264" s="15">
        <v>19000000151</v>
      </c>
      <c r="AH264" s="8">
        <f>IF(AB264 = "NULL", "NULL", AB264*2)</f>
        <v>3.3000000000000003</v>
      </c>
      <c r="AI264" s="8">
        <f>IF(AC264 = "NULL", "NULL", AC264*2)</f>
        <v>93.555000000000021</v>
      </c>
      <c r="AJ264" s="15">
        <v>21000000151</v>
      </c>
      <c r="AK264" s="13" t="s">
        <v>819</v>
      </c>
      <c r="AL264" s="11" t="str">
        <f>SUBSTITUTE(D264,CHAR(10)&amp;"• Packed in a facility and/or equipment that produces products containing peanuts, tree nuts, soybean, milk, dairy, eggs, fish, shellfish, wheat, sesame. •","")</f>
        <v>Herbal Country Bread Dip Ingredients:
onion, garlic, parsley, basil, oregano, chili pepper &amp; fennel</v>
      </c>
    </row>
    <row r="265" spans="1:38" ht="75" x14ac:dyDescent="0.3">
      <c r="A265" s="10" t="s">
        <v>1075</v>
      </c>
      <c r="B265" s="10" t="s">
        <v>1076</v>
      </c>
      <c r="C265" s="10" t="s">
        <v>1077</v>
      </c>
      <c r="D265" s="11" t="s">
        <v>1078</v>
      </c>
      <c r="E265" s="8">
        <f>IF(F265 = "NULL", "NULL", F265/28.35)</f>
        <v>1.2698412698412698</v>
      </c>
      <c r="F265" s="8">
        <v>36</v>
      </c>
      <c r="G265" s="8">
        <f>IF(H265 = "NULL", "NULL", H265/28.35)</f>
        <v>2.5396825396825395</v>
      </c>
      <c r="H265" s="8">
        <v>72</v>
      </c>
      <c r="I265" s="8">
        <f>IF(G265 = "NULL", "NULL", G265*1.25)</f>
        <v>3.1746031746031744</v>
      </c>
      <c r="J265" s="8">
        <f>IF(G265 = "NULL", "NULL", H265*1.25)</f>
        <v>90</v>
      </c>
      <c r="K265" s="8">
        <f>IF(G265 = "NULL", "NULL", G265*2)</f>
        <v>5.0793650793650791</v>
      </c>
      <c r="L265" s="8">
        <f>IF(G265 = "NULL", "NULL", H265*2)</f>
        <v>144</v>
      </c>
      <c r="M265" s="11" t="str">
        <f>CONCATENATE(D265, CHAR(10), " - NET WT. ", TEXT(E265, "0.00"), " oz (", F265, " grams)")</f>
        <v>Herbal Grill Seasoning Ingredients:
dehydrated garlic, onion, spices, herbs, salt, corn oil
• Packed in a facility and/or equipment that produces products containing peanuts, tree nuts, soybean, milk, dairy, eggs, fish, shellfish, wheat, sesame. •
 - NET WT. 1.27 oz (36 grams)</v>
      </c>
      <c r="N265" s="12">
        <v>10000000381</v>
      </c>
      <c r="O265" s="12">
        <v>30000000381</v>
      </c>
      <c r="P265" s="12">
        <v>50000000381</v>
      </c>
      <c r="Q265" s="12">
        <v>70000000381</v>
      </c>
      <c r="R265" s="12">
        <v>90000000381</v>
      </c>
      <c r="S265" s="12">
        <v>11000000381</v>
      </c>
      <c r="T265" s="12">
        <v>13000000381</v>
      </c>
      <c r="U265" s="10" t="s">
        <v>52</v>
      </c>
      <c r="V265" s="11" t="s">
        <v>268</v>
      </c>
      <c r="W265" s="8">
        <f>IF(G265 = "NULL", "NULL", G265/4)</f>
        <v>0.63492063492063489</v>
      </c>
      <c r="X265" s="8">
        <f>IF(W265 = "NULL", "NULL", W265*28.35)</f>
        <v>18</v>
      </c>
      <c r="Y265" s="8">
        <f>IF(G265 = "NULL", "NULL", G265*4)</f>
        <v>10.158730158730158</v>
      </c>
      <c r="Z265" s="8">
        <f>IF(G265 = "NULL", "NULL", H265*4)</f>
        <v>288</v>
      </c>
      <c r="AA265" s="15">
        <v>15000000381</v>
      </c>
      <c r="AB265" s="8">
        <f>IF(OR(E265 = "NULL", G265 = "NULL"), "NULL", (E265+G265)/2)</f>
        <v>1.9047619047619047</v>
      </c>
      <c r="AC265" s="8">
        <f>IF(OR(F265 = "NULL", H265 = "NULL"), "NULL", (F265+H265)/2)</f>
        <v>54</v>
      </c>
      <c r="AD265" s="15">
        <v>17000000381</v>
      </c>
      <c r="AE265" s="8">
        <f>IF(H265 = "NULL", "NULL", AF265/28.35)</f>
        <v>6.3492063492063489</v>
      </c>
      <c r="AF265" s="8">
        <f>IF(H265 = "NULL", "NULL", J265*2)</f>
        <v>180</v>
      </c>
      <c r="AG265" s="15">
        <v>19000000381</v>
      </c>
      <c r="AH265" s="8">
        <f>IF(AB265 = "NULL", "NULL", AB265*2)</f>
        <v>3.8095238095238093</v>
      </c>
      <c r="AI265" s="8">
        <f>IF(AC265 = "NULL", "NULL", AC265*2)</f>
        <v>108</v>
      </c>
      <c r="AJ265" s="15">
        <v>21000000381</v>
      </c>
      <c r="AK265" s="13"/>
      <c r="AL265" s="11" t="str">
        <f>SUBSTITUTE(D265,CHAR(10)&amp;"• Packed in a facility and/or equipment that produces products containing peanuts, tree nuts, soybean, milk, dairy, eggs, fish, shellfish, wheat, sesame. •","")</f>
        <v>Herbal Grill Seasoning Ingredients:
dehydrated garlic, onion, spices, herbs, salt, corn oil</v>
      </c>
    </row>
    <row r="266" spans="1:38" ht="75" x14ac:dyDescent="0.3">
      <c r="A266" s="40" t="s">
        <v>1079</v>
      </c>
      <c r="B266" s="10" t="s">
        <v>1080</v>
      </c>
      <c r="C266" s="10" t="s">
        <v>1081</v>
      </c>
      <c r="D266" s="11" t="s">
        <v>1082</v>
      </c>
      <c r="E266" s="8">
        <f>IF(F266 = "NULL", "NULL", F266/28.35)</f>
        <v>1.1000000000000001</v>
      </c>
      <c r="F266" s="8">
        <v>31.185000000000006</v>
      </c>
      <c r="G266" s="8">
        <f>IF(H266 = "NULL", "NULL", H266/28.35)</f>
        <v>2.2000000000000002</v>
      </c>
      <c r="H266" s="8">
        <v>62.370000000000012</v>
      </c>
      <c r="I266" s="8">
        <f>IF(G266 = "NULL", "NULL", G266*1.25)</f>
        <v>2.75</v>
      </c>
      <c r="J266" s="8">
        <f>IF(G266 = "NULL", "NULL", H266*1.25)</f>
        <v>77.96250000000002</v>
      </c>
      <c r="K266" s="8">
        <f>IF(G266 = "NULL", "NULL", G266*2)</f>
        <v>4.4000000000000004</v>
      </c>
      <c r="L266" s="8">
        <f>IF(G266 = "NULL", "NULL", H266*2)</f>
        <v>124.74000000000002</v>
      </c>
      <c r="M266" s="11" t="str">
        <f>CONCATENATE(D266, CHAR(10), " - NET WT. ", TEXT(E266, "0.00"), " oz (", F266, " grams)")</f>
        <v>Herbs &amp; Lemon Bread Dip &amp; Seasoning Ingredients:
dehydrated garlic, spices, lemon oil
• Packed in a facility and/or equipment that produces products containing peanuts, tree nuts, soybean, milk, dairy, eggs, fish, shellfish, wheat, sesame. •
 - NET WT. 1.10 oz (31.185 grams)</v>
      </c>
      <c r="N266" s="12">
        <v>10000000544</v>
      </c>
      <c r="O266" s="12">
        <v>30000000544</v>
      </c>
      <c r="P266" s="12">
        <v>50000000544</v>
      </c>
      <c r="Q266" s="12">
        <v>70000000544</v>
      </c>
      <c r="R266" s="12">
        <v>90000000544</v>
      </c>
      <c r="S266" s="12">
        <v>11000000544</v>
      </c>
      <c r="T266" s="12">
        <v>13000000544</v>
      </c>
      <c r="U266" s="10" t="s">
        <v>52</v>
      </c>
      <c r="V266" s="11" t="s">
        <v>419</v>
      </c>
      <c r="W266" s="8">
        <f>IF(G266 = "NULL", "NULL", G266/4)</f>
        <v>0.55000000000000004</v>
      </c>
      <c r="X266" s="8">
        <f>IF(W266 = "NULL", "NULL", W266*28.35)</f>
        <v>15.592500000000003</v>
      </c>
      <c r="Y266" s="8">
        <f>IF(G266 = "NULL", "NULL", G266*4)</f>
        <v>8.8000000000000007</v>
      </c>
      <c r="Z266" s="8">
        <f>IF(G266 = "NULL", "NULL", H266*4)</f>
        <v>249.48000000000005</v>
      </c>
      <c r="AA266" s="15">
        <v>15000000544</v>
      </c>
      <c r="AB266" s="8">
        <f>IF(OR(E266 = "NULL", G266 = "NULL"), "NULL", (E266+G266)/2)</f>
        <v>1.6500000000000001</v>
      </c>
      <c r="AC266" s="8">
        <f>IF(OR(F266 = "NULL", H266 = "NULL"), "NULL", (F266+H266)/2)</f>
        <v>46.777500000000011</v>
      </c>
      <c r="AD266" s="15">
        <v>17000000544</v>
      </c>
      <c r="AE266" s="8">
        <f>IF(H266 = "NULL", "NULL", AF266/28.35)</f>
        <v>5.5000000000000009</v>
      </c>
      <c r="AF266" s="8">
        <f>IF(H266 = "NULL", "NULL", J266*2)</f>
        <v>155.92500000000004</v>
      </c>
      <c r="AG266" s="15">
        <v>19000000544</v>
      </c>
      <c r="AH266" s="8">
        <f>IF(AB266 = "NULL", "NULL", AB266*2)</f>
        <v>3.3000000000000003</v>
      </c>
      <c r="AI266" s="8">
        <f>IF(AC266 = "NULL", "NULL", AC266*2)</f>
        <v>93.555000000000021</v>
      </c>
      <c r="AJ266" s="15">
        <v>21000000544</v>
      </c>
      <c r="AK266" s="13" t="s">
        <v>1083</v>
      </c>
      <c r="AL266" s="11" t="str">
        <f>SUBSTITUTE(D266,CHAR(10)&amp;"• Packed in a facility and/or equipment that produces products containing peanuts, tree nuts, soybean, milk, dairy, eggs, fish, shellfish, wheat, sesame. •","")</f>
        <v>Herbs &amp; Lemon Bread Dip &amp; Seasoning Ingredients:
dehydrated garlic, spices, lemon oil</v>
      </c>
    </row>
    <row r="267" spans="1:38" ht="105" x14ac:dyDescent="0.3">
      <c r="A267" s="10" t="s">
        <v>2889</v>
      </c>
      <c r="B267" s="10" t="s">
        <v>2890</v>
      </c>
      <c r="C267" s="10" t="s">
        <v>2891</v>
      </c>
      <c r="D267" s="11" t="s">
        <v>2895</v>
      </c>
      <c r="E267" s="8">
        <f>IF(F267 = "NULL", "NULL", F267/28.35)</f>
        <v>0.31746031746031744</v>
      </c>
      <c r="F267" s="8">
        <v>9</v>
      </c>
      <c r="G267" s="8">
        <f>IF(H267 = "NULL", "NULL", H267/28.35)</f>
        <v>0.63492063492063489</v>
      </c>
      <c r="H267" s="8">
        <v>18</v>
      </c>
      <c r="I267" s="8">
        <f>IF(G267 = "NULL", "NULL", G267*1.25)</f>
        <v>0.79365079365079361</v>
      </c>
      <c r="J267" s="8">
        <f>IF(G267 = "NULL", "NULL", H267*1.25)</f>
        <v>22.5</v>
      </c>
      <c r="K267" s="8">
        <f>IF(G267 = "NULL", "NULL", G267*2)</f>
        <v>1.2698412698412698</v>
      </c>
      <c r="L267" s="8">
        <f>IF(G267 = "NULL", "NULL", H267*2)</f>
        <v>36</v>
      </c>
      <c r="M267" s="11" t="str">
        <f>CONCATENATE(D267, CHAR(10), " - NET WT. ", TEXT(E267, "0.00"), " oz (", F267, " grams)")</f>
        <v>Herbs de Provence Ingredients:
thyme leaves, basil, ground rosemary, tarragon leaves, savory leaves, marjoram leaves, oregano leaves, ground bay leaves
• Packed in a facility and/or equipment that produces products containing peanuts, tree nuts, soybean, milk, dairy, eggs, fish, shellfish, wheat, sesame. •
 - NET WT. 0.32 oz (9 grams)</v>
      </c>
      <c r="N267" s="12">
        <v>10000000631</v>
      </c>
      <c r="O267" s="12">
        <v>30000000631</v>
      </c>
      <c r="P267" s="12">
        <v>50000000631</v>
      </c>
      <c r="Q267" s="12">
        <v>70000000631</v>
      </c>
      <c r="R267" s="12">
        <v>90000000631</v>
      </c>
      <c r="S267" s="12">
        <v>11000000631</v>
      </c>
      <c r="T267" s="12">
        <v>13000000631</v>
      </c>
      <c r="U267" s="24"/>
      <c r="W267" s="8">
        <f>IF(G267 = "NULL", "NULL", G267/4)</f>
        <v>0.15873015873015872</v>
      </c>
      <c r="X267" s="8">
        <f>IF(W267 = "NULL", "NULL", W267*28.35)</f>
        <v>4.5</v>
      </c>
      <c r="Y267" s="8">
        <f>IF(G267 = "NULL", "NULL", G267*4)</f>
        <v>2.5396825396825395</v>
      </c>
      <c r="Z267" s="8">
        <f>IF(G267 = "NULL", "NULL", H267*4)</f>
        <v>72</v>
      </c>
      <c r="AA267" s="15">
        <v>15000000631</v>
      </c>
      <c r="AB267" s="8">
        <f>IF(OR(E267 = "NULL", G267 = "NULL"), "NULL", (E267+G267)/2)</f>
        <v>0.47619047619047616</v>
      </c>
      <c r="AC267" s="8">
        <f>IF(OR(F267 = "NULL", H267 = "NULL"), "NULL", (F267+H267)/2)</f>
        <v>13.5</v>
      </c>
      <c r="AD267" s="15">
        <v>17000000631</v>
      </c>
      <c r="AE267" s="15">
        <f>IF(H267 = "NULL", "NULL", AF267/28.35)</f>
        <v>1.5873015873015872</v>
      </c>
      <c r="AF267" s="15">
        <f>IF(H267 = "NULL", "NULL", J267*2)</f>
        <v>45</v>
      </c>
      <c r="AG267" s="15">
        <v>19000000631</v>
      </c>
      <c r="AH267" s="8">
        <f>IF(AB267 = "NULL", "NULL", AB267*2)</f>
        <v>0.95238095238095233</v>
      </c>
      <c r="AI267" s="8">
        <f>IF(AC267 = "NULL", "NULL", AC267*2)</f>
        <v>27</v>
      </c>
      <c r="AJ267" s="15">
        <v>21000000631</v>
      </c>
      <c r="AK267" s="13"/>
      <c r="AL267" s="11" t="str">
        <f>SUBSTITUTE(D267,CHAR(10)&amp;"• Packed in a facility and/or equipment that produces products containing peanuts, tree nuts, soybean, milk, dairy, eggs, fish, shellfish, wheat, sesame •","")</f>
        <v>Herbs de Provence Ingredients:
thyme leaves, basil, ground rosemary, tarragon leaves, savory leaves, marjoram leaves, oregano leaves, ground bay leaves
• Packed in a facility and/or equipment that produces products containing peanuts, tree nuts, soybean, milk, dairy, eggs, fish, shellfish, wheat, sesame. •</v>
      </c>
    </row>
    <row r="268" spans="1:38" ht="90" x14ac:dyDescent="0.3">
      <c r="A268" s="40" t="s">
        <v>1084</v>
      </c>
      <c r="B268" s="10" t="s">
        <v>1085</v>
      </c>
      <c r="C268" s="10" t="s">
        <v>1086</v>
      </c>
      <c r="D268" s="11" t="s">
        <v>1087</v>
      </c>
      <c r="E268" s="8">
        <f>IF(F268 = "NULL", "NULL", F268/28.35)</f>
        <v>0.24691358024691357</v>
      </c>
      <c r="F268" s="8">
        <v>7</v>
      </c>
      <c r="G268" s="8">
        <f>IF(H268 = "NULL", "NULL", H268/28.35)</f>
        <v>0.59964726631393295</v>
      </c>
      <c r="H268" s="8">
        <v>17</v>
      </c>
      <c r="I268" s="8">
        <f>IF(G268 = "NULL", "NULL", G268*1.25)</f>
        <v>0.74955908289241613</v>
      </c>
      <c r="J268" s="8">
        <f>IF(G268 = "NULL", "NULL", H268*1.25)</f>
        <v>21.25</v>
      </c>
      <c r="K268" s="8">
        <f>IF(G268 = "NULL", "NULL", G268*2)</f>
        <v>1.1992945326278659</v>
      </c>
      <c r="L268" s="8">
        <f>IF(G268 = "NULL", "NULL", H268*2)</f>
        <v>34</v>
      </c>
      <c r="M268" s="11" t="str">
        <f>CONCATENATE(D268, CHAR(10), " - NET WT. ", TEXT(E268, "0.00"), " oz (", F268, " grams)")</f>
        <v>Herbs de Provence Bread Dip &amp; Seasoning Ingredients:
thyme, marjoram, rosemary, savory, fennel, lavender buds, corn oil
• Packed in a facility and/or equipment that produces products containing peanuts, tree nuts, soybean, milk, dairy, eggs, fish, shellfish, wheat, sesame. •
 - NET WT. 0.25 oz (7 grams)</v>
      </c>
      <c r="N268" s="12">
        <v>10000000395</v>
      </c>
      <c r="O268" s="12">
        <v>30000000395</v>
      </c>
      <c r="P268" s="12">
        <v>50000000395</v>
      </c>
      <c r="Q268" s="12">
        <v>70000000395</v>
      </c>
      <c r="R268" s="12">
        <v>90000000395</v>
      </c>
      <c r="S268" s="12">
        <v>11000000395</v>
      </c>
      <c r="T268" s="12">
        <v>13000000395</v>
      </c>
      <c r="U268" s="11" t="s">
        <v>52</v>
      </c>
      <c r="V268" s="11"/>
      <c r="W268" s="8">
        <f>IF(G268 = "NULL", "NULL", G268/4)</f>
        <v>0.14991181657848324</v>
      </c>
      <c r="X268" s="8">
        <f>IF(W268 = "NULL", "NULL", W268*28.35)</f>
        <v>4.25</v>
      </c>
      <c r="Y268" s="8">
        <f>IF(G268 = "NULL", "NULL", G268*4)</f>
        <v>2.3985890652557318</v>
      </c>
      <c r="Z268" s="8">
        <f>IF(G268 = "NULL", "NULL", H268*4)</f>
        <v>68</v>
      </c>
      <c r="AA268" s="15">
        <v>15000000395</v>
      </c>
      <c r="AB268" s="8">
        <f>IF(OR(E268 = "NULL", G268 = "NULL"), "NULL", (E268+G268)/2)</f>
        <v>0.42328042328042326</v>
      </c>
      <c r="AC268" s="8">
        <f>IF(OR(F268 = "NULL", H268 = "NULL"), "NULL", (F268+H268)/2)</f>
        <v>12</v>
      </c>
      <c r="AD268" s="15">
        <v>17000000395</v>
      </c>
      <c r="AE268" s="8">
        <f>IF(H268 = "NULL", "NULL", AF268/28.35)</f>
        <v>1.4991181657848325</v>
      </c>
      <c r="AF268" s="8">
        <f>IF(H268 = "NULL", "NULL", J268*2)</f>
        <v>42.5</v>
      </c>
      <c r="AG268" s="15">
        <v>19000000395</v>
      </c>
      <c r="AH268" s="8">
        <f>IF(AB268 = "NULL", "NULL", AB268*2)</f>
        <v>0.84656084656084651</v>
      </c>
      <c r="AI268" s="8">
        <f>IF(AC268 = "NULL", "NULL", AC268*2)</f>
        <v>24</v>
      </c>
      <c r="AJ268" s="15">
        <v>21000000395</v>
      </c>
      <c r="AK268" s="13" t="s">
        <v>1088</v>
      </c>
      <c r="AL268" s="11" t="str">
        <f>SUBSTITUTE(D268,CHAR(10)&amp;"• Packed in a facility and/or equipment that produces products containing peanuts, tree nuts, soybean, milk, dairy, eggs, fish, shellfish, wheat, sesame. •","")</f>
        <v>Herbs de Provence Bread Dip &amp; Seasoning Ingredients:
thyme, marjoram, rosemary, savory, fennel, lavender buds, corn oil</v>
      </c>
    </row>
    <row r="269" spans="1:38" ht="90" x14ac:dyDescent="0.3">
      <c r="A269" s="38" t="s">
        <v>1089</v>
      </c>
      <c r="B269" s="10" t="s">
        <v>1090</v>
      </c>
      <c r="C269" s="10" t="s">
        <v>1091</v>
      </c>
      <c r="D269" s="11" t="s">
        <v>1092</v>
      </c>
      <c r="E269" s="8">
        <f>IF(F269 = "NULL", "NULL", F269/28.35)</f>
        <v>0.24691358024691357</v>
      </c>
      <c r="F269" s="8">
        <v>7</v>
      </c>
      <c r="G269" s="8">
        <f>IF(H269 = "NULL", "NULL", H269/28.35)</f>
        <v>0.59964726631393295</v>
      </c>
      <c r="H269" s="8">
        <v>17</v>
      </c>
      <c r="I269" s="8">
        <f>IF(G269 = "NULL", "NULL", G269*1.25)</f>
        <v>0.74955908289241613</v>
      </c>
      <c r="J269" s="8">
        <f>IF(G269 = "NULL", "NULL", H269*1.25)</f>
        <v>21.25</v>
      </c>
      <c r="K269" s="8">
        <f>IF(G269 = "NULL", "NULL", G269*2)</f>
        <v>1.1992945326278659</v>
      </c>
      <c r="L269" s="8">
        <f>IF(G269 = "NULL", "NULL", H269*2)</f>
        <v>34</v>
      </c>
      <c r="M269" s="11" t="str">
        <f>CONCATENATE(D269, CHAR(10), " - NET WT. ", TEXT(E269, "0.00"), " oz (", F269, " grams)")</f>
        <v>Herbs De Provence with Lavender Seasoning Ingredients:
thyme, marjoram, rosemary, savory, fennel, lavender buds, corn oil
• Packed in a facility and/or equipment that produces products containing peanuts, tree nuts, soybean, milk, dairy, eggs, fish, shellfish, wheat, sesame. •
 - NET WT. 0.25 oz (7 grams)</v>
      </c>
      <c r="N269" s="12">
        <v>10000000152</v>
      </c>
      <c r="O269" s="12">
        <v>30000000152</v>
      </c>
      <c r="P269" s="12">
        <v>50000000152</v>
      </c>
      <c r="Q269" s="12">
        <v>70000000152</v>
      </c>
      <c r="R269" s="12">
        <v>90000000152</v>
      </c>
      <c r="S269" s="12">
        <v>11000000152</v>
      </c>
      <c r="T269" s="12">
        <v>13000000152</v>
      </c>
      <c r="U269" s="10" t="s">
        <v>52</v>
      </c>
      <c r="V269" s="11" t="s">
        <v>268</v>
      </c>
      <c r="W269" s="8">
        <f>IF(G269 = "NULL", "NULL", G269/4)</f>
        <v>0.14991181657848324</v>
      </c>
      <c r="X269" s="8">
        <f>IF(W269 = "NULL", "NULL", W269*28.35)</f>
        <v>4.25</v>
      </c>
      <c r="Y269" s="8">
        <f>IF(G269 = "NULL", "NULL", G269*4)</f>
        <v>2.3985890652557318</v>
      </c>
      <c r="Z269" s="8">
        <f>IF(G269 = "NULL", "NULL", H269*4)</f>
        <v>68</v>
      </c>
      <c r="AA269" s="15">
        <v>15000000152</v>
      </c>
      <c r="AB269" s="8">
        <f>IF(OR(E269 = "NULL", G269 = "NULL"), "NULL", (E269+G269)/2)</f>
        <v>0.42328042328042326</v>
      </c>
      <c r="AC269" s="8">
        <f>IF(OR(F269 = "NULL", H269 = "NULL"), "NULL", (F269+H269)/2)</f>
        <v>12</v>
      </c>
      <c r="AD269" s="15">
        <v>17000000152</v>
      </c>
      <c r="AE269" s="8">
        <f>IF(H269 = "NULL", "NULL", AF269/28.35)</f>
        <v>1.4991181657848325</v>
      </c>
      <c r="AF269" s="8">
        <f>IF(H269 = "NULL", "NULL", J269*2)</f>
        <v>42.5</v>
      </c>
      <c r="AG269" s="15">
        <v>19000000152</v>
      </c>
      <c r="AH269" s="8">
        <f>IF(AB269 = "NULL", "NULL", AB269*2)</f>
        <v>0.84656084656084651</v>
      </c>
      <c r="AI269" s="8">
        <f>IF(AC269 = "NULL", "NULL", AC269*2)</f>
        <v>24</v>
      </c>
      <c r="AJ269" s="15">
        <v>21000000152</v>
      </c>
      <c r="AK269" s="13"/>
      <c r="AL269" s="11" t="str">
        <f>SUBSTITUTE(D269,CHAR(10)&amp;"• Packed in a facility and/or equipment that produces products containing peanuts, tree nuts, soybean, milk, dairy, eggs, fish, shellfish, wheat, sesame. •","")</f>
        <v>Herbs De Provence with Lavender Seasoning Ingredients:
thyme, marjoram, rosemary, savory, fennel, lavender buds, corn oil</v>
      </c>
    </row>
    <row r="270" spans="1:38" ht="90" x14ac:dyDescent="0.3">
      <c r="A270" s="10" t="s">
        <v>1093</v>
      </c>
      <c r="B270" s="10" t="s">
        <v>1094</v>
      </c>
      <c r="C270" s="10" t="s">
        <v>1095</v>
      </c>
      <c r="D270" s="11" t="s">
        <v>1096</v>
      </c>
      <c r="E270" s="8">
        <f>IF(F270 = "NULL", "NULL", F270/28.35)</f>
        <v>1.6</v>
      </c>
      <c r="F270" s="8">
        <v>45.360000000000007</v>
      </c>
      <c r="G270" s="8">
        <f>IF(H270 = "NULL", "NULL", H270/28.35)</f>
        <v>3.2</v>
      </c>
      <c r="H270" s="8">
        <v>90.720000000000013</v>
      </c>
      <c r="I270" s="8">
        <f>IF(G270 = "NULL", "NULL", G270*1.25)</f>
        <v>4</v>
      </c>
      <c r="J270" s="8">
        <f>IF(G270 = "NULL", "NULL", H270*1.25)</f>
        <v>113.40000000000002</v>
      </c>
      <c r="K270" s="8">
        <f>IF(G270 = "NULL", "NULL", G270*2)</f>
        <v>6.4</v>
      </c>
      <c r="L270" s="8">
        <f>IF(G270 = "NULL", "NULL", H270*2)</f>
        <v>181.44000000000003</v>
      </c>
      <c r="M270" s="11" t="str">
        <f>CONCATENATE(D270, CHAR(10), " - NET WT. ", TEXT(E270, "0.00"), " oz (", F270, " grams)")</f>
        <v>Hibiscus Chili Lime Sea Salt Ingredients:
salt, hibiscus, honey powder (sugar, honey) contains 2% or less of natural flavor, chili flakes, paprika, sunflower oil
• Packed in a facility and/or equipment that produces products containing peanuts, tree nuts, soybean, milk, dairy, eggs, fish, shellfish, wheat, sesame. •
 - NET WT. 1.60 oz (45.36 grams)</v>
      </c>
      <c r="N270" s="12">
        <v>10000000153</v>
      </c>
      <c r="O270" s="12">
        <v>30000000153</v>
      </c>
      <c r="P270" s="12">
        <v>50000000153</v>
      </c>
      <c r="Q270" s="12">
        <v>70000000153</v>
      </c>
      <c r="R270" s="12">
        <v>90000000153</v>
      </c>
      <c r="S270" s="12">
        <v>11000000153</v>
      </c>
      <c r="T270" s="12">
        <v>13000000153</v>
      </c>
      <c r="U270" s="10"/>
      <c r="V270" s="11"/>
      <c r="W270" s="8">
        <f>IF(G270 = "NULL", "NULL", G270/4)</f>
        <v>0.8</v>
      </c>
      <c r="X270" s="8">
        <f>IF(W270 = "NULL", "NULL", W270*28.35)</f>
        <v>22.680000000000003</v>
      </c>
      <c r="Y270" s="8">
        <f>IF(G270 = "NULL", "NULL", G270*4)</f>
        <v>12.8</v>
      </c>
      <c r="Z270" s="8">
        <f>IF(G270 = "NULL", "NULL", H270*4)</f>
        <v>362.88000000000005</v>
      </c>
      <c r="AA270" s="15">
        <v>15000000153</v>
      </c>
      <c r="AB270" s="8">
        <f>IF(OR(E270 = "NULL", G270 = "NULL"), "NULL", (E270+G270)/2)</f>
        <v>2.4000000000000004</v>
      </c>
      <c r="AC270" s="8">
        <f>IF(OR(F270 = "NULL", H270 = "NULL"), "NULL", (F270+H270)/2)</f>
        <v>68.040000000000006</v>
      </c>
      <c r="AD270" s="15">
        <v>17000000153</v>
      </c>
      <c r="AE270" s="8">
        <f>IF(H270 = "NULL", "NULL", AF270/28.35)</f>
        <v>8.0000000000000018</v>
      </c>
      <c r="AF270" s="8">
        <f>IF(H270 = "NULL", "NULL", J270*2)</f>
        <v>226.80000000000004</v>
      </c>
      <c r="AG270" s="15">
        <v>19000000153</v>
      </c>
      <c r="AH270" s="8">
        <f>IF(AB270 = "NULL", "NULL", AB270*2)</f>
        <v>4.8000000000000007</v>
      </c>
      <c r="AI270" s="8">
        <f>IF(AC270 = "NULL", "NULL", AC270*2)</f>
        <v>136.08000000000001</v>
      </c>
      <c r="AJ270" s="15">
        <v>21000000153</v>
      </c>
      <c r="AK270" s="13"/>
      <c r="AL270" s="11" t="str">
        <f>SUBSTITUTE(D270,CHAR(10)&amp;"• Packed in a facility and/or equipment that produces products containing peanuts, tree nuts, soybean, milk, dairy, eggs, fish, shellfish, wheat, sesame. •","")</f>
        <v>Hibiscus Chili Lime Sea Salt Ingredients:
salt, hibiscus, honey powder (sugar, honey) contains 2% or less of natural flavor, chili flakes, paprika, sunflower oil</v>
      </c>
    </row>
    <row r="271" spans="1:38" ht="75" x14ac:dyDescent="0.3">
      <c r="A271" s="10" t="s">
        <v>1097</v>
      </c>
      <c r="B271" s="10" t="s">
        <v>1098</v>
      </c>
      <c r="C271" s="10" t="s">
        <v>1099</v>
      </c>
      <c r="D271" s="11" t="s">
        <v>1100</v>
      </c>
      <c r="E271" s="8">
        <f>IF(F271 = "NULL", "NULL", F271/28.35)</f>
        <v>2.9</v>
      </c>
      <c r="F271" s="8">
        <v>82.215000000000003</v>
      </c>
      <c r="G271" s="8">
        <f>IF(H271 = "NULL", "NULL", H271/28.35)</f>
        <v>5.8</v>
      </c>
      <c r="H271" s="8">
        <v>164.43</v>
      </c>
      <c r="I271" s="8">
        <f>IF(G271 = "NULL", "NULL", G271*1.25)</f>
        <v>7.25</v>
      </c>
      <c r="J271" s="8">
        <f>IF(G271 = "NULL", "NULL", H271*1.25)</f>
        <v>205.53750000000002</v>
      </c>
      <c r="K271" s="8">
        <f>IF(G271 = "NULL", "NULL", G271*2)</f>
        <v>11.6</v>
      </c>
      <c r="L271" s="8">
        <f>IF(G271 = "NULL", "NULL", H271*2)</f>
        <v>328.86</v>
      </c>
      <c r="M271" s="11" t="str">
        <f>CONCATENATE(D271, CHAR(10), " - NET WT. ", TEXT(E271, "0.00"), " oz (", F271, " grams)")</f>
        <v>Hibiscus Sea Salt Ingredients:
salt, hibiscus, orange peel
• Packed in a facility and/or equipment that produces products containing peanuts, tree nuts, soybean, milk, dairy, eggs, fish, shellfish, wheat, sesame. •
 - NET WT. 2.90 oz (82.215 grams)</v>
      </c>
      <c r="N271" s="12">
        <v>10000000155</v>
      </c>
      <c r="O271" s="12">
        <v>30000000155</v>
      </c>
      <c r="P271" s="12">
        <v>50000000155</v>
      </c>
      <c r="Q271" s="12">
        <v>70000000155</v>
      </c>
      <c r="R271" s="12">
        <v>90000000155</v>
      </c>
      <c r="S271" s="12">
        <v>11000000155</v>
      </c>
      <c r="T271" s="12">
        <v>13000000155</v>
      </c>
      <c r="U271" s="10" t="s">
        <v>52</v>
      </c>
      <c r="V271" s="11"/>
      <c r="W271" s="8">
        <f>IF(G271 = "NULL", "NULL", G271/4)</f>
        <v>1.45</v>
      </c>
      <c r="X271" s="8">
        <f>IF(W271 = "NULL", "NULL", W271*28.35)</f>
        <v>41.107500000000002</v>
      </c>
      <c r="Y271" s="8">
        <f>IF(G271 = "NULL", "NULL", G271*4)</f>
        <v>23.2</v>
      </c>
      <c r="Z271" s="8">
        <f>IF(G271 = "NULL", "NULL", H271*4)</f>
        <v>657.72</v>
      </c>
      <c r="AA271" s="15">
        <v>15000000155</v>
      </c>
      <c r="AB271" s="8">
        <f>IF(OR(E271 = "NULL", G271 = "NULL"), "NULL", (E271+G271)/2)</f>
        <v>4.3499999999999996</v>
      </c>
      <c r="AC271" s="8">
        <f>IF(OR(F271 = "NULL", H271 = "NULL"), "NULL", (F271+H271)/2)</f>
        <v>123.32250000000001</v>
      </c>
      <c r="AD271" s="15">
        <v>17000000155</v>
      </c>
      <c r="AE271" s="8">
        <f>IF(H271 = "NULL", "NULL", AF271/28.35)</f>
        <v>14.5</v>
      </c>
      <c r="AF271" s="8">
        <f>IF(H271 = "NULL", "NULL", J271*2)</f>
        <v>411.07500000000005</v>
      </c>
      <c r="AG271" s="15">
        <v>19000000155</v>
      </c>
      <c r="AH271" s="8">
        <f>IF(AB271 = "NULL", "NULL", AB271*2)</f>
        <v>8.6999999999999993</v>
      </c>
      <c r="AI271" s="8">
        <f>IF(AC271 = "NULL", "NULL", AC271*2)</f>
        <v>246.64500000000001</v>
      </c>
      <c r="AJ271" s="15">
        <v>21000000155</v>
      </c>
      <c r="AK271" s="13"/>
      <c r="AL271" s="11" t="str">
        <f>SUBSTITUTE(D271,CHAR(10)&amp;"• Packed in a facility and/or equipment that produces products containing peanuts, tree nuts, soybean, milk, dairy, eggs, fish, shellfish, wheat, sesame. •","")</f>
        <v>Hibiscus Sea Salt Ingredients:
salt, hibiscus, orange peel</v>
      </c>
    </row>
    <row r="272" spans="1:38" ht="75" x14ac:dyDescent="0.3">
      <c r="A272" s="10" t="s">
        <v>1101</v>
      </c>
      <c r="B272" s="10" t="s">
        <v>1102</v>
      </c>
      <c r="C272" s="10" t="s">
        <v>1102</v>
      </c>
      <c r="D272" s="11" t="s">
        <v>1103</v>
      </c>
      <c r="E272" s="8">
        <f>IF(F272 = "NULL", "NULL", F272/28.35)</f>
        <v>0.8</v>
      </c>
      <c r="F272" s="8">
        <v>22.680000000000003</v>
      </c>
      <c r="G272" s="8">
        <f>IF(H272 = "NULL", "NULL", H272/28.35)</f>
        <v>1.6</v>
      </c>
      <c r="H272" s="8">
        <v>45.360000000000007</v>
      </c>
      <c r="I272" s="8">
        <f>IF(G272 = "NULL", "NULL", G272*1.25)</f>
        <v>2</v>
      </c>
      <c r="J272" s="8">
        <f>IF(G272 = "NULL", "NULL", H272*1.25)</f>
        <v>56.70000000000001</v>
      </c>
      <c r="K272" s="8">
        <f>IF(G272 = "NULL", "NULL", G272*2)</f>
        <v>3.2</v>
      </c>
      <c r="L272" s="8">
        <f>IF(G272 = "NULL", "NULL", H272*2)</f>
        <v>90.720000000000013</v>
      </c>
      <c r="M272" s="11" t="str">
        <f>CONCATENATE(D272, CHAR(10), " - NET WT. ", TEXT(E272, "0.00"), " oz (", F272, " grams)")</f>
        <v>Hibiscus Tea Ingredients:
hibiscus flower
• Packed in a facility and/or equipment that produces products containing peanuts, tree nuts, soybean, milk, dairy, eggs, fish, shellfish, wheat, sesame. •
 - NET WT. 0.80 oz (22.68 grams)</v>
      </c>
      <c r="N272" s="12">
        <v>10000000154</v>
      </c>
      <c r="O272" s="12">
        <v>30000000154</v>
      </c>
      <c r="P272" s="12">
        <v>50000000154</v>
      </c>
      <c r="Q272" s="12">
        <v>70000000154</v>
      </c>
      <c r="R272" s="12">
        <v>90000000154</v>
      </c>
      <c r="S272" s="12">
        <v>11000000154</v>
      </c>
      <c r="T272" s="12">
        <v>13000000154</v>
      </c>
      <c r="U272" s="10" t="s">
        <v>52</v>
      </c>
      <c r="V272" s="11" t="s">
        <v>130</v>
      </c>
      <c r="W272" s="8">
        <f>IF(G272 = "NULL", "NULL", G272/4)</f>
        <v>0.4</v>
      </c>
      <c r="X272" s="8">
        <f>IF(W272 = "NULL", "NULL", W272*28.35)</f>
        <v>11.340000000000002</v>
      </c>
      <c r="Y272" s="8">
        <f>IF(G272 = "NULL", "NULL", G272*4)</f>
        <v>6.4</v>
      </c>
      <c r="Z272" s="8">
        <f>IF(G272 = "NULL", "NULL", H272*4)</f>
        <v>181.44000000000003</v>
      </c>
      <c r="AA272" s="15">
        <v>15000000154</v>
      </c>
      <c r="AB272" s="8">
        <f>IF(OR(E272 = "NULL", G272 = "NULL"), "NULL", (E272+G272)/2)</f>
        <v>1.2000000000000002</v>
      </c>
      <c r="AC272" s="8">
        <f>IF(OR(F272 = "NULL", H272 = "NULL"), "NULL", (F272+H272)/2)</f>
        <v>34.020000000000003</v>
      </c>
      <c r="AD272" s="15">
        <v>17000000154</v>
      </c>
      <c r="AE272" s="8">
        <f>IF(H272 = "NULL", "NULL", AF272/28.35)</f>
        <v>4.0000000000000009</v>
      </c>
      <c r="AF272" s="8">
        <f>IF(H272 = "NULL", "NULL", J272*2)</f>
        <v>113.40000000000002</v>
      </c>
      <c r="AG272" s="15">
        <v>19000000154</v>
      </c>
      <c r="AH272" s="8">
        <f>IF(AB272 = "NULL", "NULL", AB272*2)</f>
        <v>2.4000000000000004</v>
      </c>
      <c r="AI272" s="8">
        <f>IF(AC272 = "NULL", "NULL", AC272*2)</f>
        <v>68.040000000000006</v>
      </c>
      <c r="AJ272" s="15">
        <v>21000000154</v>
      </c>
      <c r="AK272" s="13"/>
      <c r="AL272" s="11" t="str">
        <f>SUBSTITUTE(D272,CHAR(10)&amp;"• Packed in a facility and/or equipment that produces products containing peanuts, tree nuts, soybean, milk, dairy, eggs, fish, shellfish, wheat, sesame. •","")</f>
        <v>Hibiscus Tea Ingredients:
hibiscus flower</v>
      </c>
    </row>
    <row r="273" spans="1:38" ht="75" x14ac:dyDescent="0.3">
      <c r="A273" s="10" t="s">
        <v>1104</v>
      </c>
      <c r="B273" s="10" t="s">
        <v>1105</v>
      </c>
      <c r="C273" s="10" t="s">
        <v>1106</v>
      </c>
      <c r="D273" s="11" t="s">
        <v>1107</v>
      </c>
      <c r="E273" s="8">
        <f>IF(F273 = "NULL", "NULL", F273/28.35)</f>
        <v>2.2999999999999998</v>
      </c>
      <c r="F273" s="8">
        <v>65.204999999999998</v>
      </c>
      <c r="G273" s="8">
        <f>IF(H273 = "NULL", "NULL", H273/28.35)</f>
        <v>4.5999999999999996</v>
      </c>
      <c r="H273" s="8">
        <v>130.41</v>
      </c>
      <c r="I273" s="8">
        <f>IF(G273 = "NULL", "NULL", G273*1.25)</f>
        <v>5.75</v>
      </c>
      <c r="J273" s="8">
        <f>IF(G273 = "NULL", "NULL", H273*1.25)</f>
        <v>163.01249999999999</v>
      </c>
      <c r="K273" s="8">
        <f>IF(G273 = "NULL", "NULL", G273*2)</f>
        <v>9.1999999999999993</v>
      </c>
      <c r="L273" s="8">
        <f>IF(G273 = "NULL", "NULL", H273*2)</f>
        <v>260.82</v>
      </c>
      <c r="M273" s="11" t="str">
        <f>CONCATENATE(D273, CHAR(10), " - NET WT. ", TEXT(E273, "0.00"), " oz (", F273, " grams)")</f>
        <v>Hickory Smoked Sea Salt Ingredients:
pure pacific sea salt smoked over a hickorywood fire
• Packed in a facility and/or equipment that produces products containing peanuts, tree nuts, soybean, milk, dairy, eggs, fish, shellfish, wheat, sesame. •
 - NET WT. 2.30 oz (65.205 grams)</v>
      </c>
      <c r="N273" s="12">
        <v>10000000156</v>
      </c>
      <c r="O273" s="12">
        <v>30000000156</v>
      </c>
      <c r="P273" s="12">
        <v>50000000156</v>
      </c>
      <c r="Q273" s="12">
        <v>70000000156</v>
      </c>
      <c r="R273" s="12">
        <v>90000000156</v>
      </c>
      <c r="S273" s="12">
        <v>11000000156</v>
      </c>
      <c r="T273" s="12">
        <v>13000000156</v>
      </c>
      <c r="U273" s="10" t="s">
        <v>52</v>
      </c>
      <c r="V273" s="11"/>
      <c r="W273" s="8">
        <f>IF(G273 = "NULL", "NULL", G273/4)</f>
        <v>1.1499999999999999</v>
      </c>
      <c r="X273" s="8">
        <f>IF(W273 = "NULL", "NULL", W273*28.35)</f>
        <v>32.602499999999999</v>
      </c>
      <c r="Y273" s="8">
        <f>IF(G273 = "NULL", "NULL", G273*4)</f>
        <v>18.399999999999999</v>
      </c>
      <c r="Z273" s="8">
        <f>IF(G273 = "NULL", "NULL", H273*4)</f>
        <v>521.64</v>
      </c>
      <c r="AA273" s="15">
        <v>15000000156</v>
      </c>
      <c r="AB273" s="8">
        <f>IF(OR(E273 = "NULL", G273 = "NULL"), "NULL", (E273+G273)/2)</f>
        <v>3.4499999999999997</v>
      </c>
      <c r="AC273" s="8">
        <f>IF(OR(F273 = "NULL", H273 = "NULL"), "NULL", (F273+H273)/2)</f>
        <v>97.807500000000005</v>
      </c>
      <c r="AD273" s="15">
        <v>17000000156</v>
      </c>
      <c r="AE273" s="8">
        <f>IF(H273 = "NULL", "NULL", AF273/28.35)</f>
        <v>11.499999999999998</v>
      </c>
      <c r="AF273" s="8">
        <f>IF(H273 = "NULL", "NULL", J273*2)</f>
        <v>326.02499999999998</v>
      </c>
      <c r="AG273" s="15">
        <v>19000000156</v>
      </c>
      <c r="AH273" s="8">
        <f>IF(AB273 = "NULL", "NULL", AB273*2)</f>
        <v>6.8999999999999995</v>
      </c>
      <c r="AI273" s="8">
        <f>IF(AC273 = "NULL", "NULL", AC273*2)</f>
        <v>195.61500000000001</v>
      </c>
      <c r="AJ273" s="15">
        <v>21000000156</v>
      </c>
      <c r="AK273" s="13"/>
      <c r="AL273" s="11" t="str">
        <f>SUBSTITUTE(D273,CHAR(10)&amp;"• Packed in a facility and/or equipment that produces products containing peanuts, tree nuts, soybean, milk, dairy, eggs, fish, shellfish, wheat, sesame. •","")</f>
        <v>Hickory Smoked Sea Salt Ingredients:
pure pacific sea salt smoked over a hickorywood fire</v>
      </c>
    </row>
    <row r="274" spans="1:38" ht="75" x14ac:dyDescent="0.3">
      <c r="A274" s="10" t="s">
        <v>1108</v>
      </c>
      <c r="B274" s="10" t="s">
        <v>1109</v>
      </c>
      <c r="C274" s="10" t="s">
        <v>1110</v>
      </c>
      <c r="D274" s="11" t="s">
        <v>1111</v>
      </c>
      <c r="E274" s="8">
        <f>IF(F274 = "NULL", "NULL", F274/28.35)</f>
        <v>1.4109347442680775</v>
      </c>
      <c r="F274" s="8">
        <v>40</v>
      </c>
      <c r="G274" s="8">
        <f>IF(H274 = "NULL", "NULL", H274/28.35)</f>
        <v>2.821869488536155</v>
      </c>
      <c r="H274" s="8">
        <v>80</v>
      </c>
      <c r="I274" s="8">
        <f>IF(G274 = "NULL", "NULL", G274*1.25)</f>
        <v>3.5273368606701938</v>
      </c>
      <c r="J274" s="8">
        <f>IF(G274 = "NULL", "NULL", H274*1.25)</f>
        <v>100</v>
      </c>
      <c r="K274" s="8">
        <f>IF(G274 = "NULL", "NULL", G274*2)</f>
        <v>5.6437389770723101</v>
      </c>
      <c r="L274" s="8">
        <f>IF(G274 = "NULL", "NULL", H274*2)</f>
        <v>160</v>
      </c>
      <c r="M274" s="11" t="str">
        <f>CONCATENATE(D274, CHAR(10), " - NET WT. ", TEXT(E274, "0.00"), " oz (", F274, " grams)")</f>
        <v>Hickory Wood Grill Seasoning Ingredients:
garlic, onion, pepper, smoke flavor, salt
• Packed in a facility and/or equipment that produces products containing peanuts, tree nuts, soybean, milk, dairy, eggs, fish, shellfish, wheat, sesame. •
 - NET WT. 1.41 oz (40 grams)</v>
      </c>
      <c r="N274" s="12">
        <v>10000000157</v>
      </c>
      <c r="O274" s="12">
        <v>30000000157</v>
      </c>
      <c r="P274" s="12">
        <v>50000000157</v>
      </c>
      <c r="Q274" s="12">
        <v>70000000157</v>
      </c>
      <c r="R274" s="12">
        <v>90000000157</v>
      </c>
      <c r="S274" s="12">
        <v>11000000157</v>
      </c>
      <c r="T274" s="12">
        <v>13000000157</v>
      </c>
      <c r="U274" s="10" t="s">
        <v>52</v>
      </c>
      <c r="V274" s="11" t="s">
        <v>53</v>
      </c>
      <c r="W274" s="8">
        <f>IF(G274 = "NULL", "NULL", G274/4)</f>
        <v>0.70546737213403876</v>
      </c>
      <c r="X274" s="8">
        <f>IF(W274 = "NULL", "NULL", W274*28.35)</f>
        <v>20</v>
      </c>
      <c r="Y274" s="8">
        <f>IF(G274 = "NULL", "NULL", G274*4)</f>
        <v>11.28747795414462</v>
      </c>
      <c r="Z274" s="8">
        <f>IF(G274 = "NULL", "NULL", H274*4)</f>
        <v>320</v>
      </c>
      <c r="AA274" s="15">
        <v>15000000157</v>
      </c>
      <c r="AB274" s="8">
        <f>IF(OR(E274 = "NULL", G274 = "NULL"), "NULL", (E274+G274)/2)</f>
        <v>2.1164021164021163</v>
      </c>
      <c r="AC274" s="8">
        <f>IF(OR(F274 = "NULL", H274 = "NULL"), "NULL", (F274+H274)/2)</f>
        <v>60</v>
      </c>
      <c r="AD274" s="15">
        <v>17000000157</v>
      </c>
      <c r="AE274" s="8">
        <f>IF(H274 = "NULL", "NULL", AF274/28.35)</f>
        <v>7.0546737213403876</v>
      </c>
      <c r="AF274" s="8">
        <f>IF(H274 = "NULL", "NULL", J274*2)</f>
        <v>200</v>
      </c>
      <c r="AG274" s="15">
        <v>19000000157</v>
      </c>
      <c r="AH274" s="8">
        <f>IF(AB274 = "NULL", "NULL", AB274*2)</f>
        <v>4.2328042328042326</v>
      </c>
      <c r="AI274" s="8">
        <f>IF(AC274 = "NULL", "NULL", AC274*2)</f>
        <v>120</v>
      </c>
      <c r="AJ274" s="15">
        <v>21000000157</v>
      </c>
      <c r="AK274" s="13" t="s">
        <v>1112</v>
      </c>
      <c r="AL274" s="11" t="str">
        <f>SUBSTITUTE(D274,CHAR(10)&amp;"• Packed in a facility and/or equipment that produces products containing peanuts, tree nuts, soybean, milk, dairy, eggs, fish, shellfish, wheat, sesame. •","")</f>
        <v>Hickory Wood Grill Seasoning Ingredients:
garlic, onion, pepper, smoke flavor, salt</v>
      </c>
    </row>
    <row r="275" spans="1:38" ht="75" x14ac:dyDescent="0.3">
      <c r="A275" s="40" t="s">
        <v>1113</v>
      </c>
      <c r="B275" s="10" t="s">
        <v>1114</v>
      </c>
      <c r="C275" s="10" t="s">
        <v>1115</v>
      </c>
      <c r="D275" s="11" t="s">
        <v>1116</v>
      </c>
      <c r="E275" s="8">
        <f>IF(F275 = "NULL", "NULL", F275/28.35)</f>
        <v>1.9047619047619047</v>
      </c>
      <c r="F275" s="8">
        <v>54</v>
      </c>
      <c r="G275" s="8">
        <f>IF(H275 = "NULL", "NULL", H275/28.35)</f>
        <v>3.8095238095238093</v>
      </c>
      <c r="H275" s="8">
        <v>108</v>
      </c>
      <c r="I275" s="8">
        <f>IF(G275 = "NULL", "NULL", G275*1.25)</f>
        <v>4.7619047619047619</v>
      </c>
      <c r="J275" s="8">
        <f>IF(G275 = "NULL", "NULL", H275*1.25)</f>
        <v>135</v>
      </c>
      <c r="K275" s="8">
        <f>IF(G275 = "NULL", "NULL", G275*2)</f>
        <v>7.6190476190476186</v>
      </c>
      <c r="L275" s="8">
        <f>IF(G275 = "NULL", "NULL", H275*2)</f>
        <v>216</v>
      </c>
      <c r="M275" s="11" t="str">
        <f>CONCATENATE(D275, CHAR(10), " - NET WT. ", TEXT(E275, "0.00"), " oz (", F275, " grams)")</f>
        <v>Highland Steak Rub Ingredients:
salt, paprika, garlic, mustard, sugar, spices
• Packed in a facility and/or equipment that produces products containing peanuts, tree nuts, soybean, milk, dairy, eggs, fish, shellfish, wheat, sesame. •
 - NET WT. 1.90 oz (54 grams)</v>
      </c>
      <c r="N275" s="12">
        <v>10000000474</v>
      </c>
      <c r="O275" s="12">
        <v>30000000474</v>
      </c>
      <c r="P275" s="12">
        <v>50000000474</v>
      </c>
      <c r="Q275" s="12">
        <v>70000000474</v>
      </c>
      <c r="R275" s="12">
        <v>90000000474</v>
      </c>
      <c r="S275" s="12">
        <v>11000000474</v>
      </c>
      <c r="T275" s="12">
        <v>13000000474</v>
      </c>
      <c r="U275" s="11"/>
      <c r="V275" s="11"/>
      <c r="W275" s="8">
        <f>IF(G275 = "NULL", "NULL", G275/4)</f>
        <v>0.95238095238095233</v>
      </c>
      <c r="X275" s="8">
        <f>IF(W275 = "NULL", "NULL", W275*28.35)</f>
        <v>27</v>
      </c>
      <c r="Y275" s="8">
        <f>IF(G275 = "NULL", "NULL", G275*4)</f>
        <v>15.238095238095237</v>
      </c>
      <c r="Z275" s="8">
        <f>IF(G275 = "NULL", "NULL", H275*4)</f>
        <v>432</v>
      </c>
      <c r="AA275" s="15">
        <v>15000000474</v>
      </c>
      <c r="AB275" s="8">
        <f>IF(OR(E275 = "NULL", G275 = "NULL"), "NULL", (E275+G275)/2)</f>
        <v>2.8571428571428568</v>
      </c>
      <c r="AC275" s="8">
        <f>IF(OR(F275 = "NULL", H275 = "NULL"), "NULL", (F275+H275)/2)</f>
        <v>81</v>
      </c>
      <c r="AD275" s="15">
        <v>17000000474</v>
      </c>
      <c r="AE275" s="8">
        <f>IF(H275 = "NULL", "NULL", AF275/28.35)</f>
        <v>9.5238095238095237</v>
      </c>
      <c r="AF275" s="8">
        <f>IF(H275 = "NULL", "NULL", J275*2)</f>
        <v>270</v>
      </c>
      <c r="AG275" s="15">
        <v>19000000474</v>
      </c>
      <c r="AH275" s="8">
        <f>IF(AB275 = "NULL", "NULL", AB275*2)</f>
        <v>5.7142857142857135</v>
      </c>
      <c r="AI275" s="8">
        <f>IF(AC275 = "NULL", "NULL", AC275*2)</f>
        <v>162</v>
      </c>
      <c r="AJ275" s="15">
        <v>21000000474</v>
      </c>
      <c r="AK275" s="13" t="s">
        <v>1117</v>
      </c>
      <c r="AL275" s="11" t="str">
        <f>SUBSTITUTE(D275,CHAR(10)&amp;"• Packed in a facility and/or equipment that produces products containing peanuts, tree nuts, soybean, milk, dairy, eggs, fish, shellfish, wheat, sesame. •","")</f>
        <v>Highland Steak Rub Ingredients:
salt, paprika, garlic, mustard, sugar, spices</v>
      </c>
    </row>
    <row r="276" spans="1:38" ht="75" x14ac:dyDescent="0.3">
      <c r="A276" s="10" t="s">
        <v>1118</v>
      </c>
      <c r="B276" s="10" t="s">
        <v>1119</v>
      </c>
      <c r="C276" s="10" t="s">
        <v>1120</v>
      </c>
      <c r="D276" s="11" t="s">
        <v>1121</v>
      </c>
      <c r="E276" s="8">
        <f>IF(F276 = "NULL", "NULL", F276/28.35)</f>
        <v>3.2</v>
      </c>
      <c r="F276" s="8">
        <v>90.720000000000013</v>
      </c>
      <c r="G276" s="8">
        <f>IF(H276 = "NULL", "NULL", H276/28.35)</f>
        <v>6.4</v>
      </c>
      <c r="H276" s="8">
        <v>181.44000000000003</v>
      </c>
      <c r="I276" s="8">
        <f>IF(G276 = "NULL", "NULL", G276*1.25)</f>
        <v>8</v>
      </c>
      <c r="J276" s="8">
        <f>IF(G276 = "NULL", "NULL", H276*1.25)</f>
        <v>226.80000000000004</v>
      </c>
      <c r="K276" s="8">
        <f>IF(G276 = "NULL", "NULL", G276*2)</f>
        <v>12.8</v>
      </c>
      <c r="L276" s="8">
        <f>IF(G276 = "NULL", "NULL", H276*2)</f>
        <v>362.88000000000005</v>
      </c>
      <c r="M276" s="11" t="str">
        <f>CONCATENATE(D276, CHAR(10), " - NET WT. ", TEXT(E276, "0.00"), " oz (", F276, " grams)")</f>
        <v>Himalayan Salt Ingredients:
coarse pink himalayan sea salt 
• Packed in a facility and/or equipment that produces products containing peanuts, tree nuts, soybean, milk, dairy, eggs, fish, shellfish, wheat, sesame. •
 - NET WT. 3.20 oz (90.72 grams)</v>
      </c>
      <c r="N276" s="12">
        <v>10000000161</v>
      </c>
      <c r="O276" s="12">
        <v>30000000161</v>
      </c>
      <c r="P276" s="12">
        <v>50000000161</v>
      </c>
      <c r="Q276" s="12">
        <v>70000000161</v>
      </c>
      <c r="R276" s="12">
        <v>90000000161</v>
      </c>
      <c r="S276" s="12">
        <v>11000000161</v>
      </c>
      <c r="T276" s="12">
        <v>13000000161</v>
      </c>
      <c r="U276" s="10"/>
      <c r="V276" s="11"/>
      <c r="W276" s="8">
        <f>IF(G276 = "NULL", "NULL", G276/4)</f>
        <v>1.6</v>
      </c>
      <c r="X276" s="8">
        <f>IF(W276 = "NULL", "NULL", W276*28.35)</f>
        <v>45.360000000000007</v>
      </c>
      <c r="Y276" s="8">
        <f>IF(G276 = "NULL", "NULL", G276*4)</f>
        <v>25.6</v>
      </c>
      <c r="Z276" s="8">
        <f>IF(G276 = "NULL", "NULL", H276*4)</f>
        <v>725.7600000000001</v>
      </c>
      <c r="AA276" s="15">
        <v>15000000161</v>
      </c>
      <c r="AB276" s="8">
        <f>IF(OR(E276 = "NULL", G276 = "NULL"), "NULL", (E276+G276)/2)</f>
        <v>4.8000000000000007</v>
      </c>
      <c r="AC276" s="8">
        <f>IF(OR(F276 = "NULL", H276 = "NULL"), "NULL", (F276+H276)/2)</f>
        <v>136.08000000000001</v>
      </c>
      <c r="AD276" s="15">
        <v>17000000161</v>
      </c>
      <c r="AE276" s="8">
        <f>IF(H276 = "NULL", "NULL", AF276/28.35)</f>
        <v>16.000000000000004</v>
      </c>
      <c r="AF276" s="8">
        <f>IF(H276 = "NULL", "NULL", J276*2)</f>
        <v>453.60000000000008</v>
      </c>
      <c r="AG276" s="15">
        <v>19000000161</v>
      </c>
      <c r="AH276" s="8">
        <f>IF(AB276 = "NULL", "NULL", AB276*2)</f>
        <v>9.6000000000000014</v>
      </c>
      <c r="AI276" s="8">
        <f>IF(AC276 = "NULL", "NULL", AC276*2)</f>
        <v>272.16000000000003</v>
      </c>
      <c r="AJ276" s="15">
        <v>21000000161</v>
      </c>
      <c r="AK276" s="13"/>
      <c r="AL276" s="11" t="str">
        <f>SUBSTITUTE(D276,CHAR(10)&amp;"• Packed in a facility and/or equipment that produces products containing peanuts, tree nuts, soybean, milk, dairy, eggs, fish, shellfish, wheat, sesame. •","")</f>
        <v xml:space="preserve">Himalayan Salt Ingredients:
coarse pink himalayan sea salt </v>
      </c>
    </row>
    <row r="277" spans="1:38" ht="90" x14ac:dyDescent="0.3">
      <c r="A277" s="10" t="s">
        <v>1122</v>
      </c>
      <c r="B277" s="10" t="s">
        <v>1123</v>
      </c>
      <c r="C277" s="10" t="s">
        <v>1124</v>
      </c>
      <c r="D277" s="11" t="s">
        <v>1125</v>
      </c>
      <c r="E277" s="8">
        <f>IF(F277 = "NULL", "NULL", F277/28.35)</f>
        <v>0.5</v>
      </c>
      <c r="F277" s="8">
        <v>14.175000000000001</v>
      </c>
      <c r="G277" s="8">
        <f>IF(H277 = "NULL", "NULL", H277/28.35)</f>
        <v>1</v>
      </c>
      <c r="H277" s="8">
        <v>28.35</v>
      </c>
      <c r="I277" s="8">
        <f>IF(G277 = "NULL", "NULL", G277*1.25)</f>
        <v>1.25</v>
      </c>
      <c r="J277" s="8">
        <f>IF(G277 = "NULL", "NULL", H277*1.25)</f>
        <v>35.4375</v>
      </c>
      <c r="K277" s="8">
        <f>IF(G277 = "NULL", "NULL", G277*2)</f>
        <v>2</v>
      </c>
      <c r="L277" s="8">
        <f>IF(G277 = "NULL", "NULL", H277*2)</f>
        <v>56.7</v>
      </c>
      <c r="M277" s="11" t="str">
        <f>CONCATENATE(D277, CHAR(10), " - NET WT. ", TEXT(E277, "0.00"), " oz (", F277, " grams)")</f>
        <v>Home Made Chili Blend Ingredients:
chili pepper, salt, cumin, oregano, garlic, onion, enriched wheat flour (flour, iron, niacin, thiamine, riboflavin, folic acid
• Packed in a facility and/or equipment that produces products containing peanuts, tree nuts, soybean, milk, dairy, eggs, fish, shellfish, wheat, sesame. •
 - NET WT. 0.50 oz (14.175 grams)</v>
      </c>
      <c r="N277" s="12">
        <v>10000000162</v>
      </c>
      <c r="O277" s="12">
        <v>30000000162</v>
      </c>
      <c r="P277" s="12">
        <v>50000000162</v>
      </c>
      <c r="Q277" s="12">
        <v>70000000162</v>
      </c>
      <c r="R277" s="12">
        <v>90000000162</v>
      </c>
      <c r="S277" s="12">
        <v>11000000162</v>
      </c>
      <c r="T277" s="12">
        <v>13000000162</v>
      </c>
      <c r="U277" s="10"/>
      <c r="V277" s="11"/>
      <c r="W277" s="8">
        <f>IF(G277 = "NULL", "NULL", G277/4)</f>
        <v>0.25</v>
      </c>
      <c r="X277" s="8">
        <f>IF(W277 = "NULL", "NULL", W277*28.35)</f>
        <v>7.0875000000000004</v>
      </c>
      <c r="Y277" s="8">
        <f>IF(G277 = "NULL", "NULL", G277*4)</f>
        <v>4</v>
      </c>
      <c r="Z277" s="8">
        <f>IF(G277 = "NULL", "NULL", H277*4)</f>
        <v>113.4</v>
      </c>
      <c r="AA277" s="15">
        <v>15000000162</v>
      </c>
      <c r="AB277" s="8">
        <f>IF(OR(E277 = "NULL", G277 = "NULL"), "NULL", (E277+G277)/2)</f>
        <v>0.75</v>
      </c>
      <c r="AC277" s="8">
        <f>IF(OR(F277 = "NULL", H277 = "NULL"), "NULL", (F277+H277)/2)</f>
        <v>21.262500000000003</v>
      </c>
      <c r="AD277" s="15">
        <v>17000000162</v>
      </c>
      <c r="AE277" s="8">
        <f>IF(H277 = "NULL", "NULL", AF277/28.35)</f>
        <v>2.5</v>
      </c>
      <c r="AF277" s="8">
        <f>IF(H277 = "NULL", "NULL", J277*2)</f>
        <v>70.875</v>
      </c>
      <c r="AG277" s="15">
        <v>19000000162</v>
      </c>
      <c r="AH277" s="8">
        <f>IF(AB277 = "NULL", "NULL", AB277*2)</f>
        <v>1.5</v>
      </c>
      <c r="AI277" s="8">
        <f>IF(AC277 = "NULL", "NULL", AC277*2)</f>
        <v>42.525000000000006</v>
      </c>
      <c r="AJ277" s="15">
        <v>21000000162</v>
      </c>
      <c r="AK277" s="13"/>
      <c r="AL277" s="11" t="str">
        <f>SUBSTITUTE(D277,CHAR(10)&amp;"• Packed in a facility and/or equipment that produces products containing peanuts, tree nuts, soybean, milk, dairy, eggs, fish, shellfish, wheat, sesame. •","")</f>
        <v>Home Made Chili Blend Ingredients:
chili pepper, salt, cumin, oregano, garlic, onion, enriched wheat flour (flour, iron, niacin, thiamine, riboflavin, folic acid</v>
      </c>
    </row>
    <row r="278" spans="1:38" ht="75" x14ac:dyDescent="0.3">
      <c r="A278" s="10" t="s">
        <v>1126</v>
      </c>
      <c r="B278" s="10" t="s">
        <v>1127</v>
      </c>
      <c r="C278" s="10" t="s">
        <v>1128</v>
      </c>
      <c r="D278" s="11" t="s">
        <v>1129</v>
      </c>
      <c r="E278" s="8">
        <f>IF(F278 = "NULL", "NULL", F278/28.35)</f>
        <v>0.6</v>
      </c>
      <c r="F278" s="8">
        <v>17.010000000000002</v>
      </c>
      <c r="G278" s="8">
        <f>IF(H278 = "NULL", "NULL", H278/28.35)</f>
        <v>1.2</v>
      </c>
      <c r="H278" s="8">
        <v>34.020000000000003</v>
      </c>
      <c r="I278" s="8">
        <f>IF(G278 = "NULL", "NULL", G278*1.25)</f>
        <v>1.5</v>
      </c>
      <c r="J278" s="8">
        <f>IF(G278 = "NULL", "NULL", H278*1.25)</f>
        <v>42.525000000000006</v>
      </c>
      <c r="K278" s="8">
        <f>IF(G278 = "NULL", "NULL", G278*2)</f>
        <v>2.4</v>
      </c>
      <c r="L278" s="8">
        <f>IF(G278 = "NULL", "NULL", H278*2)</f>
        <v>68.040000000000006</v>
      </c>
      <c r="M278" s="11" t="str">
        <f>CONCATENATE(D278, CHAR(10), " - NET WT. ", TEXT(E278, "0.00"), " oz (", F278, " grams)")</f>
        <v>Home Style Pizza Seasoning Ingredients:
salt, sugar, spices, dextrose, onion, garlic, parsley
• Packed in a facility and/or equipment that produces products containing peanuts, tree nuts, soybean, milk, dairy, eggs, fish, shellfish, wheat, sesame. •
 - NET WT. 0.60 oz (17.01 grams)</v>
      </c>
      <c r="N278" s="12">
        <v>10000000163</v>
      </c>
      <c r="O278" s="12">
        <v>30000000163</v>
      </c>
      <c r="P278" s="12">
        <v>50000000163</v>
      </c>
      <c r="Q278" s="12">
        <v>70000000163</v>
      </c>
      <c r="R278" s="12">
        <v>90000000163</v>
      </c>
      <c r="S278" s="12">
        <v>11000000163</v>
      </c>
      <c r="T278" s="12">
        <v>13000000163</v>
      </c>
      <c r="U278" s="10" t="s">
        <v>52</v>
      </c>
      <c r="V278" s="11" t="s">
        <v>268</v>
      </c>
      <c r="W278" s="8">
        <f>IF(G278 = "NULL", "NULL", G278/4)</f>
        <v>0.3</v>
      </c>
      <c r="X278" s="8">
        <f>IF(W278 = "NULL", "NULL", W278*28.35)</f>
        <v>8.5050000000000008</v>
      </c>
      <c r="Y278" s="8">
        <f>IF(G278 = "NULL", "NULL", G278*4)</f>
        <v>4.8</v>
      </c>
      <c r="Z278" s="8">
        <f>IF(G278 = "NULL", "NULL", H278*4)</f>
        <v>136.08000000000001</v>
      </c>
      <c r="AA278" s="15">
        <v>15000000163</v>
      </c>
      <c r="AB278" s="8">
        <f>IF(OR(E278 = "NULL", G278 = "NULL"), "NULL", (E278+G278)/2)</f>
        <v>0.89999999999999991</v>
      </c>
      <c r="AC278" s="8">
        <f>IF(OR(F278 = "NULL", H278 = "NULL"), "NULL", (F278+H278)/2)</f>
        <v>25.515000000000001</v>
      </c>
      <c r="AD278" s="15">
        <v>17000000163</v>
      </c>
      <c r="AE278" s="8">
        <f>IF(H278 = "NULL", "NULL", AF278/28.35)</f>
        <v>3.0000000000000004</v>
      </c>
      <c r="AF278" s="8">
        <f>IF(H278 = "NULL", "NULL", J278*2)</f>
        <v>85.050000000000011</v>
      </c>
      <c r="AG278" s="15">
        <v>19000000163</v>
      </c>
      <c r="AH278" s="8">
        <f>IF(AB278 = "NULL", "NULL", AB278*2)</f>
        <v>1.7999999999999998</v>
      </c>
      <c r="AI278" s="8">
        <f>IF(AC278 = "NULL", "NULL", AC278*2)</f>
        <v>51.03</v>
      </c>
      <c r="AJ278" s="15">
        <v>21000000163</v>
      </c>
      <c r="AK278" s="13"/>
      <c r="AL278" s="11" t="str">
        <f>SUBSTITUTE(D278,CHAR(10)&amp;"• Packed in a facility and/or equipment that produces products containing peanuts, tree nuts, soybean, milk, dairy, eggs, fish, shellfish, wheat, sesame. •","")</f>
        <v>Home Style Pizza Seasoning Ingredients:
salt, sugar, spices, dextrose, onion, garlic, parsley</v>
      </c>
    </row>
    <row r="279" spans="1:38" ht="105" x14ac:dyDescent="0.3">
      <c r="A279" s="10" t="s">
        <v>1130</v>
      </c>
      <c r="B279" s="10" t="s">
        <v>1131</v>
      </c>
      <c r="C279" s="10" t="s">
        <v>1131</v>
      </c>
      <c r="D279" s="11" t="s">
        <v>1132</v>
      </c>
      <c r="E279" s="8">
        <f>IF(F279 = "NULL", "NULL", F279/28.35)</f>
        <v>1.4109347442680775</v>
      </c>
      <c r="F279" s="8">
        <v>40</v>
      </c>
      <c r="G279" s="8">
        <f>IF(H279 = "NULL", "NULL", H279/28.35)</f>
        <v>3.2451499118165783</v>
      </c>
      <c r="H279" s="8">
        <v>92</v>
      </c>
      <c r="I279" s="8">
        <f>IF(G279 = "NULL", "NULL", G279*1.25)</f>
        <v>4.0564373897707231</v>
      </c>
      <c r="J279" s="8">
        <f>IF(G279 = "NULL", "NULL", H279*1.25)</f>
        <v>115</v>
      </c>
      <c r="K279" s="8">
        <f>IF(G279 = "NULL", "NULL", G279*2)</f>
        <v>6.4902998236331566</v>
      </c>
      <c r="L279" s="8">
        <f>IF(G279 = "NULL", "NULL", H279*2)</f>
        <v>184</v>
      </c>
      <c r="M279" s="11" t="str">
        <f>CONCATENATE(D279, CHAR(10), " - NET WT. ", TEXT(E279, "0.00"), " oz (", F279, " grams)")</f>
        <v>Honey BBQ Rub Ingredients:
sugar, salt, honey solids, Worcestershire sauce powder, spices, onion, garlic, xanthan gum, natural flavors, extractives of paprika, caramel color
• Packed in a facility and/or equipment that produces products containing peanuts, tree nuts, soybean, milk, dairy, eggs, fish, shellfish, wheat, sesame. •
 - NET WT. 1.41 oz (40 grams)</v>
      </c>
      <c r="N279" s="12">
        <v>10000000494</v>
      </c>
      <c r="O279" s="12">
        <v>30000000494</v>
      </c>
      <c r="P279" s="12">
        <v>50000000494</v>
      </c>
      <c r="Q279" s="12">
        <v>70000000494</v>
      </c>
      <c r="R279" s="12">
        <v>90000000494</v>
      </c>
      <c r="S279" s="12">
        <v>11000000494</v>
      </c>
      <c r="T279" s="12">
        <v>13000000494</v>
      </c>
      <c r="U279" s="10" t="s">
        <v>52</v>
      </c>
      <c r="V279" s="11" t="s">
        <v>53</v>
      </c>
      <c r="W279" s="8">
        <f>IF(G279 = "NULL", "NULL", G279/4)</f>
        <v>0.81128747795414458</v>
      </c>
      <c r="X279" s="8">
        <f>IF(W279 = "NULL", "NULL", W279*28.35)</f>
        <v>23</v>
      </c>
      <c r="Y279" s="8">
        <f>IF(G279 = "NULL", "NULL", G279*4)</f>
        <v>12.980599647266313</v>
      </c>
      <c r="Z279" s="8">
        <f>IF(G279 = "NULL", "NULL", H279*4)</f>
        <v>368</v>
      </c>
      <c r="AA279" s="15">
        <v>15000000494</v>
      </c>
      <c r="AB279" s="8">
        <f>IF(OR(E279 = "NULL", G279 = "NULL"), "NULL", (E279+G279)/2)</f>
        <v>2.3280423280423279</v>
      </c>
      <c r="AC279" s="8">
        <f>IF(OR(F279 = "NULL", H279 = "NULL"), "NULL", (F279+H279)/2)</f>
        <v>66</v>
      </c>
      <c r="AD279" s="15">
        <v>17000000494</v>
      </c>
      <c r="AE279" s="8">
        <f>IF(H279 = "NULL", "NULL", AF279/28.35)</f>
        <v>8.1128747795414462</v>
      </c>
      <c r="AF279" s="8">
        <f>IF(H279 = "NULL", "NULL", J279*2)</f>
        <v>230</v>
      </c>
      <c r="AG279" s="15">
        <v>19000000494</v>
      </c>
      <c r="AH279" s="8">
        <f>IF(AB279 = "NULL", "NULL", AB279*2)</f>
        <v>4.6560846560846558</v>
      </c>
      <c r="AI279" s="8">
        <f>IF(AC279 = "NULL", "NULL", AC279*2)</f>
        <v>132</v>
      </c>
      <c r="AJ279" s="15">
        <v>21000000494</v>
      </c>
      <c r="AK279" s="13" t="s">
        <v>1133</v>
      </c>
      <c r="AL279" s="11" t="str">
        <f>SUBSTITUTE(D279,CHAR(10)&amp;"• Packed in a facility and/or equipment that produces products containing peanuts, tree nuts, soybean, milk, dairy, eggs, fish, shellfish, wheat, sesame. •","")</f>
        <v>Honey BBQ Rub Ingredients:
sugar, salt, honey solids, Worcestershire sauce powder, spices, onion, garlic, xanthan gum, natural flavors, extractives of paprika, caramel color</v>
      </c>
    </row>
    <row r="280" spans="1:38" ht="75" x14ac:dyDescent="0.3">
      <c r="A280" s="10" t="s">
        <v>1134</v>
      </c>
      <c r="B280" s="10" t="s">
        <v>1135</v>
      </c>
      <c r="C280" s="10" t="s">
        <v>1136</v>
      </c>
      <c r="D280" s="11" t="s">
        <v>1137</v>
      </c>
      <c r="E280" s="8">
        <f>IF(F280 = "NULL", "NULL", F280/28.35)</f>
        <v>0.8</v>
      </c>
      <c r="F280" s="8">
        <v>22.680000000000003</v>
      </c>
      <c r="G280" s="8">
        <f>IF(H280 = "NULL", "NULL", H280/28.35)</f>
        <v>1.6</v>
      </c>
      <c r="H280" s="8">
        <v>45.360000000000007</v>
      </c>
      <c r="I280" s="8">
        <f>IF(G280 = "NULL", "NULL", G280*1.25)</f>
        <v>2</v>
      </c>
      <c r="J280" s="8">
        <f>IF(G280 = "NULL", "NULL", H280*1.25)</f>
        <v>56.70000000000001</v>
      </c>
      <c r="K280" s="8">
        <f>IF(G280 = "NULL", "NULL", G280*2)</f>
        <v>3.2</v>
      </c>
      <c r="L280" s="8">
        <f>IF(G280 = "NULL", "NULL", H280*2)</f>
        <v>90.720000000000013</v>
      </c>
      <c r="M280" s="11" t="str">
        <f>CONCATENATE(D280, CHAR(10), " - NET WT. ", TEXT(E280, "0.00"), " oz (", F280, " grams)")</f>
        <v>Honey Brush Tea Ingredients:
honey bush flowers
• Packed in a facility and/or equipment that produces products containing peanuts, tree nuts, soybean, milk, dairy, eggs, fish, shellfish, wheat, sesame. •
 - NET WT. 0.80 oz (22.68 grams)</v>
      </c>
      <c r="N280" s="12">
        <v>10000000164</v>
      </c>
      <c r="O280" s="12">
        <v>30000000164</v>
      </c>
      <c r="P280" s="12">
        <v>50000000164</v>
      </c>
      <c r="Q280" s="12">
        <v>70000000164</v>
      </c>
      <c r="R280" s="12">
        <v>90000000164</v>
      </c>
      <c r="S280" s="12">
        <v>11000000164</v>
      </c>
      <c r="T280" s="12">
        <v>13000000164</v>
      </c>
      <c r="U280" s="10" t="s">
        <v>52</v>
      </c>
      <c r="V280" s="11" t="s">
        <v>130</v>
      </c>
      <c r="W280" s="8">
        <f>IF(G280 = "NULL", "NULL", G280/4)</f>
        <v>0.4</v>
      </c>
      <c r="X280" s="8">
        <f>IF(W280 = "NULL", "NULL", W280*28.35)</f>
        <v>11.340000000000002</v>
      </c>
      <c r="Y280" s="8">
        <f>IF(G280 = "NULL", "NULL", G280*4)</f>
        <v>6.4</v>
      </c>
      <c r="Z280" s="8">
        <f>IF(G280 = "NULL", "NULL", H280*4)</f>
        <v>181.44000000000003</v>
      </c>
      <c r="AA280" s="15">
        <v>15000000164</v>
      </c>
      <c r="AB280" s="8">
        <f>IF(OR(E280 = "NULL", G280 = "NULL"), "NULL", (E280+G280)/2)</f>
        <v>1.2000000000000002</v>
      </c>
      <c r="AC280" s="8">
        <f>IF(OR(F280 = "NULL", H280 = "NULL"), "NULL", (F280+H280)/2)</f>
        <v>34.020000000000003</v>
      </c>
      <c r="AD280" s="15">
        <v>17000000164</v>
      </c>
      <c r="AE280" s="8">
        <f>IF(H280 = "NULL", "NULL", AF280/28.35)</f>
        <v>4.0000000000000009</v>
      </c>
      <c r="AF280" s="8">
        <f>IF(H280 = "NULL", "NULL", J280*2)</f>
        <v>113.40000000000002</v>
      </c>
      <c r="AG280" s="15">
        <v>19000000164</v>
      </c>
      <c r="AH280" s="8">
        <f>IF(AB280 = "NULL", "NULL", AB280*2)</f>
        <v>2.4000000000000004</v>
      </c>
      <c r="AI280" s="8">
        <f>IF(AC280 = "NULL", "NULL", AC280*2)</f>
        <v>68.040000000000006</v>
      </c>
      <c r="AJ280" s="15">
        <v>21000000164</v>
      </c>
      <c r="AK280" s="13"/>
      <c r="AL280" s="11" t="str">
        <f>SUBSTITUTE(D280,CHAR(10)&amp;"• Packed in a facility and/or equipment that produces products containing peanuts, tree nuts, soybean, milk, dairy, eggs, fish, shellfish, wheat, sesame. •","")</f>
        <v>Honey Brush Tea Ingredients:
honey bush flowers</v>
      </c>
    </row>
    <row r="281" spans="1:38" ht="120" x14ac:dyDescent="0.3">
      <c r="A281" s="10" t="s">
        <v>1138</v>
      </c>
      <c r="B281" s="10" t="s">
        <v>1139</v>
      </c>
      <c r="C281" s="10" t="s">
        <v>1140</v>
      </c>
      <c r="D281" s="11" t="s">
        <v>1141</v>
      </c>
      <c r="E281" s="8">
        <f>IF(F281 = "NULL", "NULL", F281/28.35)</f>
        <v>1.1000000000000001</v>
      </c>
      <c r="F281" s="8">
        <v>31.185000000000006</v>
      </c>
      <c r="G281" s="8">
        <f>IF(H281 = "NULL", "NULL", H281/28.35)</f>
        <v>2.2000000000000002</v>
      </c>
      <c r="H281" s="8">
        <v>62.370000000000012</v>
      </c>
      <c r="I281" s="8">
        <f>IF(G281 = "NULL", "NULL", G281*1.25)</f>
        <v>2.75</v>
      </c>
      <c r="J281" s="8">
        <f>IF(G281 = "NULL", "NULL", H281*1.25)</f>
        <v>77.96250000000002</v>
      </c>
      <c r="K281" s="8">
        <f>IF(G281 = "NULL", "NULL", G281*2)</f>
        <v>4.4000000000000004</v>
      </c>
      <c r="L281" s="8">
        <f>IF(G281 = "NULL", "NULL", H281*2)</f>
        <v>124.74000000000002</v>
      </c>
      <c r="M281" s="11" t="str">
        <f>CONCATENATE(D281, CHAR(10), " - NET WT. ", TEXT(E281, "0.00"), " oz (", F281, " grams)")</f>
        <v>Honey Butter Popcorn Seasoning Ingredients:
sugar, honey powder (maltodextrin, honey) salt, whey, natural flavors (butter, honey) &lt;2% silicon dioxide (to prevent caking)
• ALLERGY ALERT: contains dairy •
• Packed in a facility and/or equipment that produces products containing peanuts, tree nuts, soybean, milk, dairy, eggs, fish, shellfish, wheat, sesame. •
 - NET WT. 1.10 oz (31.185 grams)</v>
      </c>
      <c r="N281" s="12">
        <v>10000000165</v>
      </c>
      <c r="O281" s="12">
        <v>30000000165</v>
      </c>
      <c r="P281" s="12">
        <v>50000000165</v>
      </c>
      <c r="Q281" s="12">
        <v>70000000165</v>
      </c>
      <c r="R281" s="12">
        <v>90000000165</v>
      </c>
      <c r="S281" s="12">
        <v>11000000165</v>
      </c>
      <c r="T281" s="12">
        <v>13000000165</v>
      </c>
      <c r="U281" s="10"/>
      <c r="V281" s="11"/>
      <c r="W281" s="8">
        <f>IF(G281 = "NULL", "NULL", G281/4)</f>
        <v>0.55000000000000004</v>
      </c>
      <c r="X281" s="8">
        <f>IF(W281 = "NULL", "NULL", W281*28.35)</f>
        <v>15.592500000000003</v>
      </c>
      <c r="Y281" s="8">
        <f>IF(G281 = "NULL", "NULL", G281*4)</f>
        <v>8.8000000000000007</v>
      </c>
      <c r="Z281" s="8">
        <f>IF(G281 = "NULL", "NULL", H281*4)</f>
        <v>249.48000000000005</v>
      </c>
      <c r="AA281" s="15">
        <v>15000000165</v>
      </c>
      <c r="AB281" s="8">
        <f>IF(OR(E281 = "NULL", G281 = "NULL"), "NULL", (E281+G281)/2)</f>
        <v>1.6500000000000001</v>
      </c>
      <c r="AC281" s="8">
        <f>IF(OR(F281 = "NULL", H281 = "NULL"), "NULL", (F281+H281)/2)</f>
        <v>46.777500000000011</v>
      </c>
      <c r="AD281" s="15">
        <v>17000000165</v>
      </c>
      <c r="AE281" s="8">
        <f>IF(H281 = "NULL", "NULL", AF281/28.35)</f>
        <v>5.5000000000000009</v>
      </c>
      <c r="AF281" s="8">
        <f>IF(H281 = "NULL", "NULL", J281*2)</f>
        <v>155.92500000000004</v>
      </c>
      <c r="AG281" s="15">
        <v>19000000165</v>
      </c>
      <c r="AH281" s="8">
        <f>IF(AB281 = "NULL", "NULL", AB281*2)</f>
        <v>3.3000000000000003</v>
      </c>
      <c r="AI281" s="8">
        <f>IF(AC281 = "NULL", "NULL", AC281*2)</f>
        <v>93.555000000000021</v>
      </c>
      <c r="AJ281" s="15">
        <v>21000000165</v>
      </c>
      <c r="AK281" s="13"/>
      <c r="AL281" s="11" t="str">
        <f>SUBSTITUTE(D281,CHAR(10)&amp;"• Packed in a facility and/or equipment that produces products containing peanuts, tree nuts, soybean, milk, dairy, eggs, fish, shellfish, wheat, sesame. •","")</f>
        <v>Honey Butter Popcorn Seasoning Ingredients:
sugar, honey powder (maltodextrin, honey) salt, whey, natural flavors (butter, honey) &lt;2% silicon dioxide (to prevent caking)
• ALLERGY ALERT: contains dairy •</v>
      </c>
    </row>
    <row r="282" spans="1:38" ht="90" x14ac:dyDescent="0.3">
      <c r="A282" s="10" t="s">
        <v>1142</v>
      </c>
      <c r="B282" s="10" t="s">
        <v>1143</v>
      </c>
      <c r="C282" s="10" t="s">
        <v>1144</v>
      </c>
      <c r="D282" s="11" t="s">
        <v>1145</v>
      </c>
      <c r="E282" s="8">
        <f>IF(F282 = "NULL", "NULL", F282/28.35)</f>
        <v>1.375</v>
      </c>
      <c r="F282" s="8">
        <v>38.981250000000003</v>
      </c>
      <c r="G282" s="8">
        <f>IF(H282 = "NULL", "NULL", H282/28.35)</f>
        <v>2.75</v>
      </c>
      <c r="H282" s="8">
        <v>77.962500000000006</v>
      </c>
      <c r="I282" s="8">
        <f>IF(G282 = "NULL", "NULL", G282*1.25)</f>
        <v>3.4375</v>
      </c>
      <c r="J282" s="8">
        <f>IF(G282 = "NULL", "NULL", H282*1.25)</f>
        <v>97.453125</v>
      </c>
      <c r="K282" s="8">
        <f>IF(G282 = "NULL", "NULL", G282*2)</f>
        <v>5.5</v>
      </c>
      <c r="L282" s="8">
        <f>IF(G282 = "NULL", "NULL", H282*2)</f>
        <v>155.92500000000001</v>
      </c>
      <c r="M282" s="11" t="str">
        <f>CONCATENATE(D282, CHAR(10), " - NET WT. ", TEXT(E282, "0.00"), " oz (", F282, " grams)")</f>
        <v>Honey Chipotle Sea Salt Ingredients:
honey, salt, onion, paprika, chipotle, rosemary, basil, sage, marjoram
• Packed in a facility and/or equipment that produces products containing peanuts, tree nuts, soybean, milk, dairy, eggs, fish, shellfish, wheat, sesame. •
 - NET WT. 1.38 oz (38.98125 grams)</v>
      </c>
      <c r="N282" s="12">
        <v>10000000167</v>
      </c>
      <c r="O282" s="12">
        <v>30000000167</v>
      </c>
      <c r="P282" s="12">
        <v>50000000167</v>
      </c>
      <c r="Q282" s="12">
        <v>70000000167</v>
      </c>
      <c r="R282" s="12">
        <v>90000000167</v>
      </c>
      <c r="S282" s="12">
        <v>11000000167</v>
      </c>
      <c r="T282" s="12">
        <v>13000000167</v>
      </c>
      <c r="U282" s="10"/>
      <c r="V282" s="11"/>
      <c r="W282" s="8">
        <f>IF(G282 = "NULL", "NULL", G282/4)</f>
        <v>0.6875</v>
      </c>
      <c r="X282" s="8">
        <f>IF(W282 = "NULL", "NULL", W282*28.35)</f>
        <v>19.490625000000001</v>
      </c>
      <c r="Y282" s="8">
        <f>IF(G282 = "NULL", "NULL", G282*4)</f>
        <v>11</v>
      </c>
      <c r="Z282" s="8">
        <f>IF(G282 = "NULL", "NULL", H282*4)</f>
        <v>311.85000000000002</v>
      </c>
      <c r="AA282" s="15">
        <v>15000000167</v>
      </c>
      <c r="AB282" s="8">
        <f>IF(OR(E282 = "NULL", G282 = "NULL"), "NULL", (E282+G282)/2)</f>
        <v>2.0625</v>
      </c>
      <c r="AC282" s="8">
        <f>IF(OR(F282 = "NULL", H282 = "NULL"), "NULL", (F282+H282)/2)</f>
        <v>58.471875000000004</v>
      </c>
      <c r="AD282" s="15">
        <v>17000000167</v>
      </c>
      <c r="AE282" s="8">
        <f>IF(H282 = "NULL", "NULL", AF282/28.35)</f>
        <v>6.875</v>
      </c>
      <c r="AF282" s="8">
        <f>IF(H282 = "NULL", "NULL", J282*2)</f>
        <v>194.90625</v>
      </c>
      <c r="AG282" s="15">
        <v>19000000167</v>
      </c>
      <c r="AH282" s="8">
        <f>IF(AB282 = "NULL", "NULL", AB282*2)</f>
        <v>4.125</v>
      </c>
      <c r="AI282" s="8">
        <f>IF(AC282 = "NULL", "NULL", AC282*2)</f>
        <v>116.94375000000001</v>
      </c>
      <c r="AJ282" s="15">
        <v>21000000167</v>
      </c>
      <c r="AK282" s="13"/>
      <c r="AL282" s="11" t="str">
        <f>SUBSTITUTE(D282,CHAR(10)&amp;"• Packed in a facility and/or equipment that produces products containing peanuts, tree nuts, soybean, milk, dairy, eggs, fish, shellfish, wheat, sesame. •","")</f>
        <v>Honey Chipotle Sea Salt Ingredients:
honey, salt, onion, paprika, chipotle, rosemary, basil, sage, marjoram</v>
      </c>
    </row>
    <row r="283" spans="1:38" ht="90" x14ac:dyDescent="0.3">
      <c r="A283" s="10" t="s">
        <v>1146</v>
      </c>
      <c r="B283" s="10" t="s">
        <v>1147</v>
      </c>
      <c r="C283" s="10" t="s">
        <v>1147</v>
      </c>
      <c r="D283" s="11" t="s">
        <v>1148</v>
      </c>
      <c r="E283" s="8">
        <f>IF(F283 = "NULL", "NULL", F283/28.35)</f>
        <v>1.375</v>
      </c>
      <c r="F283" s="8">
        <v>38.981250000000003</v>
      </c>
      <c r="G283" s="8">
        <f>IF(H283 = "NULL", "NULL", H283/28.35)</f>
        <v>2.75</v>
      </c>
      <c r="H283" s="8">
        <v>77.962500000000006</v>
      </c>
      <c r="I283" s="8">
        <f>IF(G283 = "NULL", "NULL", G283*1.25)</f>
        <v>3.4375</v>
      </c>
      <c r="J283" s="8">
        <f>IF(G283 = "NULL", "NULL", H283*1.25)</f>
        <v>97.453125</v>
      </c>
      <c r="K283" s="8">
        <f>IF(G283 = "NULL", "NULL", G283*2)</f>
        <v>5.5</v>
      </c>
      <c r="L283" s="8">
        <f>IF(G283 = "NULL", "NULL", H283*2)</f>
        <v>155.92500000000001</v>
      </c>
      <c r="M283" s="11" t="str">
        <f>CONCATENATE(D283, CHAR(10), " - NET WT. ", TEXT(E283, "0.00"), " oz (", F283, " grams)")</f>
        <v>Honey Chipotle Seasoning Ingredients:
honey, sea salt, onion, paprika, chipotle, rosemary, basil, oregano, sage and marjoram
• Packed in a facility and/or equipment that produces products containing peanuts, tree nuts, soybean, milk, dairy, eggs, fish, shellfish, wheat, sesame. •
 - NET WT. 1.38 oz (38.98125 grams)</v>
      </c>
      <c r="N283" s="12">
        <v>10000000166</v>
      </c>
      <c r="O283" s="12">
        <v>30000000166</v>
      </c>
      <c r="P283" s="12">
        <v>50000000166</v>
      </c>
      <c r="Q283" s="12">
        <v>70000000166</v>
      </c>
      <c r="R283" s="12">
        <v>90000000166</v>
      </c>
      <c r="S283" s="12">
        <v>11000000166</v>
      </c>
      <c r="T283" s="12">
        <v>13000000166</v>
      </c>
      <c r="U283" s="10" t="s">
        <v>52</v>
      </c>
      <c r="V283" s="11" t="s">
        <v>259</v>
      </c>
      <c r="W283" s="8">
        <f>IF(G283 = "NULL", "NULL", G283/4)</f>
        <v>0.6875</v>
      </c>
      <c r="X283" s="8">
        <f>IF(W283 = "NULL", "NULL", W283*28.35)</f>
        <v>19.490625000000001</v>
      </c>
      <c r="Y283" s="8">
        <f>IF(G283 = "NULL", "NULL", G283*4)</f>
        <v>11</v>
      </c>
      <c r="Z283" s="8">
        <f>IF(G283 = "NULL", "NULL", H283*4)</f>
        <v>311.85000000000002</v>
      </c>
      <c r="AA283" s="15">
        <v>15000000166</v>
      </c>
      <c r="AB283" s="8">
        <f>IF(OR(E283 = "NULL", G283 = "NULL"), "NULL", (E283+G283)/2)</f>
        <v>2.0625</v>
      </c>
      <c r="AC283" s="8">
        <f>IF(OR(F283 = "NULL", H283 = "NULL"), "NULL", (F283+H283)/2)</f>
        <v>58.471875000000004</v>
      </c>
      <c r="AD283" s="15">
        <v>17000000166</v>
      </c>
      <c r="AE283" s="8">
        <f>IF(H283 = "NULL", "NULL", AF283/28.35)</f>
        <v>6.875</v>
      </c>
      <c r="AF283" s="8">
        <f>IF(H283 = "NULL", "NULL", J283*2)</f>
        <v>194.90625</v>
      </c>
      <c r="AG283" s="15">
        <v>19000000166</v>
      </c>
      <c r="AH283" s="8">
        <f>IF(AB283 = "NULL", "NULL", AB283*2)</f>
        <v>4.125</v>
      </c>
      <c r="AI283" s="8">
        <f>IF(AC283 = "NULL", "NULL", AC283*2)</f>
        <v>116.94375000000001</v>
      </c>
      <c r="AJ283" s="15">
        <v>21000000166</v>
      </c>
      <c r="AK283" s="13"/>
      <c r="AL283" s="11" t="str">
        <f>SUBSTITUTE(D283,CHAR(10)&amp;"• Packed in a facility and/or equipment that produces products containing peanuts, tree nuts, soybean, milk, dairy, eggs, fish, shellfish, wheat, sesame. •","")</f>
        <v>Honey Chipotle Seasoning Ingredients:
honey, sea salt, onion, paprika, chipotle, rosemary, basil, oregano, sage and marjoram</v>
      </c>
    </row>
    <row r="284" spans="1:38" ht="90" x14ac:dyDescent="0.3">
      <c r="A284" s="10" t="s">
        <v>1149</v>
      </c>
      <c r="B284" s="10" t="s">
        <v>1150</v>
      </c>
      <c r="C284" s="10" t="s">
        <v>1150</v>
      </c>
      <c r="D284" s="11" t="s">
        <v>1151</v>
      </c>
      <c r="E284" s="8">
        <f>IF(F284 = "NULL", "NULL", F284/28.35)</f>
        <v>1.2</v>
      </c>
      <c r="F284" s="8">
        <v>34.020000000000003</v>
      </c>
      <c r="G284" s="8">
        <f>IF(H284 = "NULL", "NULL", H284/28.35)</f>
        <v>2.4</v>
      </c>
      <c r="H284" s="8">
        <v>68.040000000000006</v>
      </c>
      <c r="I284" s="8">
        <f>IF(G284 = "NULL", "NULL", G284*1.25)</f>
        <v>3</v>
      </c>
      <c r="J284" s="8">
        <f>IF(G284 = "NULL", "NULL", H284*1.25)</f>
        <v>85.050000000000011</v>
      </c>
      <c r="K284" s="8">
        <f>IF(G284 = "NULL", "NULL", G284*2)</f>
        <v>4.8</v>
      </c>
      <c r="L284" s="8">
        <f>IF(G284 = "NULL", "NULL", H284*2)</f>
        <v>136.08000000000001</v>
      </c>
      <c r="M284" s="11" t="str">
        <f>CONCATENATE(D284, CHAR(10), " - NET WT. ", TEXT(E284, "0.00"), " oz (", F284, " grams)")</f>
        <v>Honey Mustard Powder Ingredients:
mustard seed, sugar, salt, ground honey, worchestershire sauce, palm oil, tamarind, natural flavors
• Packed in a facility and/or equipment that produces products containing peanuts, tree nuts, soybean, milk, dairy, eggs, fish, shellfish, wheat, sesame. •
 - NET WT. 1.20 oz (34.02 grams)</v>
      </c>
      <c r="N284" s="12">
        <v>10000000168</v>
      </c>
      <c r="O284" s="12">
        <v>30000000168</v>
      </c>
      <c r="P284" s="12">
        <v>50000000168</v>
      </c>
      <c r="Q284" s="12">
        <v>70000000168</v>
      </c>
      <c r="R284" s="12">
        <v>90000000168</v>
      </c>
      <c r="S284" s="12">
        <v>11000000168</v>
      </c>
      <c r="T284" s="12">
        <v>13000000168</v>
      </c>
      <c r="U284" s="10"/>
      <c r="V284" s="11"/>
      <c r="W284" s="8">
        <f>IF(G284 = "NULL", "NULL", G284/4)</f>
        <v>0.6</v>
      </c>
      <c r="X284" s="8">
        <f>IF(W284 = "NULL", "NULL", W284*28.35)</f>
        <v>17.010000000000002</v>
      </c>
      <c r="Y284" s="8">
        <f>IF(G284 = "NULL", "NULL", G284*4)</f>
        <v>9.6</v>
      </c>
      <c r="Z284" s="8">
        <f>IF(G284 = "NULL", "NULL", H284*4)</f>
        <v>272.16000000000003</v>
      </c>
      <c r="AA284" s="15">
        <v>15000000168</v>
      </c>
      <c r="AB284" s="8">
        <f>IF(OR(E284 = "NULL", G284 = "NULL"), "NULL", (E284+G284)/2)</f>
        <v>1.7999999999999998</v>
      </c>
      <c r="AC284" s="8">
        <f>IF(OR(F284 = "NULL", H284 = "NULL"), "NULL", (F284+H284)/2)</f>
        <v>51.03</v>
      </c>
      <c r="AD284" s="15">
        <v>17000000168</v>
      </c>
      <c r="AE284" s="8">
        <f>IF(H284 = "NULL", "NULL", AF284/28.35)</f>
        <v>6.0000000000000009</v>
      </c>
      <c r="AF284" s="8">
        <f>IF(H284 = "NULL", "NULL", J284*2)</f>
        <v>170.10000000000002</v>
      </c>
      <c r="AG284" s="15">
        <v>19000000168</v>
      </c>
      <c r="AH284" s="8">
        <f>IF(AB284 = "NULL", "NULL", AB284*2)</f>
        <v>3.5999999999999996</v>
      </c>
      <c r="AI284" s="8">
        <f>IF(AC284 = "NULL", "NULL", AC284*2)</f>
        <v>102.06</v>
      </c>
      <c r="AJ284" s="15">
        <v>21000000168</v>
      </c>
      <c r="AK284" s="13"/>
      <c r="AL284" s="11" t="str">
        <f>SUBSTITUTE(D284,CHAR(10)&amp;"• Packed in a facility and/or equipment that produces products containing peanuts, tree nuts, soybean, milk, dairy, eggs, fish, shellfish, wheat, sesame. •","")</f>
        <v>Honey Mustard Powder Ingredients:
mustard seed, sugar, salt, ground honey, worchestershire sauce, palm oil, tamarind, natural flavors</v>
      </c>
    </row>
    <row r="285" spans="1:38" ht="120" x14ac:dyDescent="0.3">
      <c r="A285" s="10" t="s">
        <v>1152</v>
      </c>
      <c r="B285" s="10" t="s">
        <v>1153</v>
      </c>
      <c r="C285" s="10" t="s">
        <v>1154</v>
      </c>
      <c r="D285" s="11" t="s">
        <v>1155</v>
      </c>
      <c r="E285" s="8">
        <f>IF(F285 = "NULL", "NULL", F285/28.35)</f>
        <v>1.5000000000000002</v>
      </c>
      <c r="F285" s="8">
        <v>42.525000000000006</v>
      </c>
      <c r="G285" s="8">
        <f>IF(H285 = "NULL", "NULL", H285/28.35)</f>
        <v>3.0000000000000004</v>
      </c>
      <c r="H285" s="8">
        <v>85.050000000000011</v>
      </c>
      <c r="I285" s="8">
        <f>IF(G285 = "NULL", "NULL", G285*1.25)</f>
        <v>3.7500000000000004</v>
      </c>
      <c r="J285" s="8">
        <f>IF(G285 = "NULL", "NULL", H285*1.25)</f>
        <v>106.31250000000001</v>
      </c>
      <c r="K285" s="8">
        <f>IF(G285 = "NULL", "NULL", G285*2)</f>
        <v>6.0000000000000009</v>
      </c>
      <c r="L285" s="8">
        <f>IF(G285 = "NULL", "NULL", H285*2)</f>
        <v>170.10000000000002</v>
      </c>
      <c r="M285" s="11" t="str">
        <f>CONCATENATE(D285, CHAR(10), " - NET WT. ", TEXT(E285, "0.00"), " oz (", F285, " grams)")</f>
        <v>Hop &amp; Vine Party Time Infuser Ingredients:
sugar, hops, orange peel, vanilla, spices
• DIRECTIONS: Take off lid and add your favorite alcohol - return lid and place in fridge overnight. Strain spices and enjoy your infused alcohol. Drink right out of the mug jar. •
• Packed in a facility and/or equipment that produces products containing peanuts, tree nuts, soybean, milk, dairy, eggs, fish, shellfish, wheat, sesame. •
 - NET WT. 1.50 oz (42.525 grams)</v>
      </c>
      <c r="N285" s="12">
        <v>10000000169</v>
      </c>
      <c r="O285" s="12">
        <v>30000000169</v>
      </c>
      <c r="P285" s="12">
        <v>50000000169</v>
      </c>
      <c r="Q285" s="12">
        <v>70000000169</v>
      </c>
      <c r="R285" s="12">
        <v>90000000169</v>
      </c>
      <c r="S285" s="12">
        <v>11000000169</v>
      </c>
      <c r="T285" s="12">
        <v>13000000169</v>
      </c>
      <c r="U285" s="10" t="s">
        <v>52</v>
      </c>
      <c r="V285" s="11" t="s">
        <v>276</v>
      </c>
      <c r="W285" s="8">
        <f>IF(G285 = "NULL", "NULL", G285/4)</f>
        <v>0.75000000000000011</v>
      </c>
      <c r="X285" s="8">
        <f>IF(W285 = "NULL", "NULL", W285*28.35)</f>
        <v>21.262500000000003</v>
      </c>
      <c r="Y285" s="8">
        <f>IF(G285 = "NULL", "NULL", G285*4)</f>
        <v>12.000000000000002</v>
      </c>
      <c r="Z285" s="8">
        <f>IF(G285 = "NULL", "NULL", H285*4)</f>
        <v>340.20000000000005</v>
      </c>
      <c r="AA285" s="15">
        <v>15000000169</v>
      </c>
      <c r="AB285" s="8">
        <f>IF(OR(E285 = "NULL", G285 = "NULL"), "NULL", (E285+G285)/2)</f>
        <v>2.2500000000000004</v>
      </c>
      <c r="AC285" s="8">
        <f>IF(OR(F285 = "NULL", H285 = "NULL"), "NULL", (F285+H285)/2)</f>
        <v>63.787500000000009</v>
      </c>
      <c r="AD285" s="15">
        <v>17000000169</v>
      </c>
      <c r="AE285" s="8">
        <f>IF(H285 = "NULL", "NULL", AF285/28.35)</f>
        <v>7.5000000000000009</v>
      </c>
      <c r="AF285" s="8">
        <f>IF(H285 = "NULL", "NULL", J285*2)</f>
        <v>212.62500000000003</v>
      </c>
      <c r="AG285" s="15">
        <v>19000000169</v>
      </c>
      <c r="AH285" s="8">
        <f>IF(AB285 = "NULL", "NULL", AB285*2)</f>
        <v>4.5000000000000009</v>
      </c>
      <c r="AI285" s="8">
        <f>IF(AC285 = "NULL", "NULL", AC285*2)</f>
        <v>127.57500000000002</v>
      </c>
      <c r="AJ285" s="15">
        <v>21000000169</v>
      </c>
      <c r="AK285" s="13"/>
      <c r="AL285" s="11" t="str">
        <f>SUBSTITUTE(D285,CHAR(10)&amp;"• Packed in a facility and/or equipment that produces products containing peanuts, tree nuts, soybean, milk, dairy, eggs, fish, shellfish, wheat, sesame. •","")</f>
        <v>Hop &amp; Vine Party Time Infuser Ingredients:
sugar, hops, orange peel, vanilla, spices
• DIRECTIONS: Take off lid and add your favorite alcohol - return lid and place in fridge overnight. Strain spices and enjoy your infused alcohol. Drink right out of the mug jar. •</v>
      </c>
    </row>
    <row r="286" spans="1:38" ht="105" x14ac:dyDescent="0.3">
      <c r="A286" s="38" t="s">
        <v>1156</v>
      </c>
      <c r="B286" s="10" t="s">
        <v>1157</v>
      </c>
      <c r="C286" s="10" t="s">
        <v>1158</v>
      </c>
      <c r="D286" s="11" t="s">
        <v>1159</v>
      </c>
      <c r="E286" s="8">
        <f>IF(F286 = "NULL", "NULL", F286/28.35)</f>
        <v>1.1992945326278659</v>
      </c>
      <c r="F286" s="8">
        <v>34</v>
      </c>
      <c r="G286" s="8">
        <f>IF(H286 = "NULL", "NULL", H286/28.35)</f>
        <v>2.4691358024691357</v>
      </c>
      <c r="H286" s="8">
        <v>70</v>
      </c>
      <c r="I286" s="8">
        <f>IF(G286 = "NULL", "NULL", G286*1.25)</f>
        <v>3.0864197530864197</v>
      </c>
      <c r="J286" s="8">
        <f>IF(G286 = "NULL", "NULL", H286*1.25)</f>
        <v>87.5</v>
      </c>
      <c r="K286" s="8">
        <f>IF(G286 = "NULL", "NULL", G286*2)</f>
        <v>4.9382716049382713</v>
      </c>
      <c r="L286" s="8">
        <f>IF(G286 = "NULL", "NULL", H286*2)</f>
        <v>140</v>
      </c>
      <c r="M286" s="11" t="str">
        <f>CONCATENATE(D286, CHAR(10), " - NET WT. ", TEXT(E286, "0.00"), " oz (", F286, " grams)")</f>
        <v>Hot Jalapeno Popcorn Seasoning Ingredients: 
salt, onion, jalapeno, garlic, cilantro, tomato powder, spices, not more than 2% silicon dioxide added to prevent caking
• Packed in a facility and/or equipment that produces products containing peanuts, tree nuts, soybean, milk, dairy, eggs, fish, shellfish, wheat, sesame. •
 - NET WT. 1.20 oz (34 grams)</v>
      </c>
      <c r="N286" s="12">
        <v>10000000170</v>
      </c>
      <c r="O286" s="12">
        <v>30000000170</v>
      </c>
      <c r="P286" s="12">
        <v>50000000170</v>
      </c>
      <c r="Q286" s="12">
        <v>70000000170</v>
      </c>
      <c r="R286" s="12">
        <v>90000000170</v>
      </c>
      <c r="S286" s="12">
        <v>11000000170</v>
      </c>
      <c r="T286" s="12">
        <v>13000000170</v>
      </c>
      <c r="U286" s="10" t="s">
        <v>52</v>
      </c>
      <c r="V286" s="11" t="s">
        <v>149</v>
      </c>
      <c r="W286" s="8">
        <f>IF(G286 = "NULL", "NULL", G286/4)</f>
        <v>0.61728395061728392</v>
      </c>
      <c r="X286" s="8">
        <f>IF(W286 = "NULL", "NULL", W286*28.35)</f>
        <v>17.5</v>
      </c>
      <c r="Y286" s="8">
        <f>IF(G286 = "NULL", "NULL", G286*4)</f>
        <v>9.8765432098765427</v>
      </c>
      <c r="Z286" s="8">
        <f>IF(G286 = "NULL", "NULL", H286*4)</f>
        <v>280</v>
      </c>
      <c r="AA286" s="15">
        <v>15000000170</v>
      </c>
      <c r="AB286" s="8">
        <f>IF(OR(E286 = "NULL", G286 = "NULL"), "NULL", (E286+G286)/2)</f>
        <v>1.8342151675485008</v>
      </c>
      <c r="AC286" s="8">
        <f>IF(OR(F286 = "NULL", H286 = "NULL"), "NULL", (F286+H286)/2)</f>
        <v>52</v>
      </c>
      <c r="AD286" s="15">
        <v>17000000170</v>
      </c>
      <c r="AE286" s="8">
        <f>IF(H286 = "NULL", "NULL", AF286/28.35)</f>
        <v>6.1728395061728394</v>
      </c>
      <c r="AF286" s="8">
        <f>IF(H286 = "NULL", "NULL", J286*2)</f>
        <v>175</v>
      </c>
      <c r="AG286" s="15">
        <v>19000000170</v>
      </c>
      <c r="AH286" s="8">
        <f>IF(AB286 = "NULL", "NULL", AB286*2)</f>
        <v>3.6684303350970016</v>
      </c>
      <c r="AI286" s="8">
        <f>IF(AC286 = "NULL", "NULL", AC286*2)</f>
        <v>104</v>
      </c>
      <c r="AJ286" s="15">
        <v>21000000170</v>
      </c>
      <c r="AK286" s="13" t="s">
        <v>1160</v>
      </c>
      <c r="AL286" s="11" t="str">
        <f>SUBSTITUTE(D286,CHAR(10)&amp;"• Packed in a facility and/or equipment that produces products containing peanuts, tree nuts, soybean, milk, dairy, eggs, fish, shellfish, wheat, sesame. •","")</f>
        <v>Hot Jalapeno Popcorn Seasoning Ingredients: 
salt, onion, jalapeno, garlic, cilantro, tomato powder, spices, not more than 2% silicon dioxide added to prevent caking</v>
      </c>
    </row>
    <row r="287" spans="1:38" ht="255" x14ac:dyDescent="0.3">
      <c r="A287" s="10" t="s">
        <v>1161</v>
      </c>
      <c r="B287" s="10" t="s">
        <v>1162</v>
      </c>
      <c r="C287" s="10" t="s">
        <v>1163</v>
      </c>
      <c r="D287" s="11" t="s">
        <v>1164</v>
      </c>
      <c r="E287" s="8">
        <f>IF(F287 = "NULL", "NULL", F287/28.35)</f>
        <v>1</v>
      </c>
      <c r="F287" s="8">
        <v>28.35</v>
      </c>
      <c r="G287" s="8">
        <f>IF(H287 = "NULL", "NULL", H287/28.35)</f>
        <v>2</v>
      </c>
      <c r="H287" s="8">
        <v>56.7</v>
      </c>
      <c r="I287" s="8">
        <f>IF(G287 = "NULL", "NULL", G287*1.25)</f>
        <v>2.5</v>
      </c>
      <c r="J287" s="8">
        <f>IF(G287 = "NULL", "NULL", H287*1.25)</f>
        <v>70.875</v>
      </c>
      <c r="K287" s="8">
        <f>IF(G287 = "NULL", "NULL", G287*2)</f>
        <v>4</v>
      </c>
      <c r="L287" s="8">
        <f>IF(G287 = "NULL", "NULL", H287*2)</f>
        <v>113.4</v>
      </c>
      <c r="M287" s="11" t="str">
        <f>CONCATENATE(D287, CHAR(10), " - NET WT. ", TEXT(E287, "0.00"), " oz (", F287, " grams)")</f>
        <v>Hot &amp; Spicy Popcorn Seasoning Ingredients:
sugar, salt, maltodextrin, dextrose, tomato powder, brown sugar, hydrolyzed soy protein, dry molasses, onion powder, contains &lt;2% of dry hot sauce (red peppers, vinegar, salt) yeast extract, dry  Worcestershire sauce (corn syrup solids, salt, caramel color, garlic, sugar, sices, soy sauce solids (natural &amp; fermented soybean &amp; wheat) natural flavor, palm oil, tamarind, sour cream powder,(cultured cream, non fat milk) garlic powder, whey, spice, cheddar cheese (cultured pasteurized mild, salt, enzymes) sodium diacetate, disodium inosinate, disodium guanylate, dry vinegar
• ALLERGY ALERT: contains soy, wheat, and milk, palm oil, sour cream •
• Packed in a facility and/or equipment that produces products containing peanuts, tree nuts, soybean, milk, dairy, eggs, fish, shellfish, wheat, sesame. •
 - NET WT. 1.00 oz (28.35 grams)</v>
      </c>
      <c r="N287" s="12">
        <v>10000000171</v>
      </c>
      <c r="O287" s="12">
        <v>30000000171</v>
      </c>
      <c r="P287" s="12">
        <v>50000000171</v>
      </c>
      <c r="Q287" s="12">
        <v>70000000171</v>
      </c>
      <c r="R287" s="12">
        <v>90000000171</v>
      </c>
      <c r="S287" s="12">
        <v>11000000171</v>
      </c>
      <c r="T287" s="12">
        <v>13000000171</v>
      </c>
      <c r="U287" s="10"/>
      <c r="V287" s="11"/>
      <c r="W287" s="8">
        <f>IF(G287 = "NULL", "NULL", G287/4)</f>
        <v>0.5</v>
      </c>
      <c r="X287" s="8">
        <f>IF(W287 = "NULL", "NULL", W287*28.35)</f>
        <v>14.175000000000001</v>
      </c>
      <c r="Y287" s="8">
        <f>IF(G287 = "NULL", "NULL", G287*4)</f>
        <v>8</v>
      </c>
      <c r="Z287" s="8">
        <f>IF(G287 = "NULL", "NULL", H287*4)</f>
        <v>226.8</v>
      </c>
      <c r="AA287" s="15">
        <v>15000000171</v>
      </c>
      <c r="AB287" s="8">
        <f>IF(OR(E287 = "NULL", G287 = "NULL"), "NULL", (E287+G287)/2)</f>
        <v>1.5</v>
      </c>
      <c r="AC287" s="8">
        <f>IF(OR(F287 = "NULL", H287 = "NULL"), "NULL", (F287+H287)/2)</f>
        <v>42.525000000000006</v>
      </c>
      <c r="AD287" s="15">
        <v>17000000171</v>
      </c>
      <c r="AE287" s="8">
        <f>IF(H287 = "NULL", "NULL", AF287/28.35)</f>
        <v>5</v>
      </c>
      <c r="AF287" s="8">
        <f>IF(H287 = "NULL", "NULL", J287*2)</f>
        <v>141.75</v>
      </c>
      <c r="AG287" s="15">
        <v>19000000171</v>
      </c>
      <c r="AH287" s="8">
        <f>IF(AB287 = "NULL", "NULL", AB287*2)</f>
        <v>3</v>
      </c>
      <c r="AI287" s="8">
        <f>IF(AC287 = "NULL", "NULL", AC287*2)</f>
        <v>85.050000000000011</v>
      </c>
      <c r="AJ287" s="15">
        <v>21000000171</v>
      </c>
      <c r="AK287" s="13"/>
      <c r="AL287" s="11" t="str">
        <f>SUBSTITUTE(D287,CHAR(10)&amp;"• Packed in a facility and/or equipment that produces products containing peanuts, tree nuts, soybean, milk, dairy, eggs, fish, shellfish, wheat, sesame. •","")</f>
        <v>Hot &amp; Spicy Popcorn Seasoning Ingredients:
sugar, salt, maltodextrin, dextrose, tomato powder, brown sugar, hydrolyzed soy protein, dry molasses, onion powder, contains &lt;2% of dry hot sauce (red peppers, vinegar, salt) yeast extract, dry  Worcestershire sauce (corn syrup solids, salt, caramel color, garlic, sugar, sices, soy sauce solids (natural &amp; fermented soybean &amp; wheat) natural flavor, palm oil, tamarind, sour cream powder,(cultured cream, non fat milk) garlic powder, whey, spice, cheddar cheese (cultured pasteurized mild, salt, enzymes) sodium diacetate, disodium inosinate, disodium guanylate, dry vinegar
• ALLERGY ALERT: contains soy, wheat, and milk, palm oil, sour cream •</v>
      </c>
    </row>
    <row r="288" spans="1:38" ht="105" x14ac:dyDescent="0.3">
      <c r="A288" s="10" t="s">
        <v>1165</v>
      </c>
      <c r="B288" s="10" t="s">
        <v>1166</v>
      </c>
      <c r="C288" s="10" t="s">
        <v>1167</v>
      </c>
      <c r="D288" s="11" t="s">
        <v>1168</v>
      </c>
      <c r="E288" s="8">
        <f>IF(F288 = "NULL", "NULL", F288/28.35)</f>
        <v>0.5</v>
      </c>
      <c r="F288" s="8">
        <v>14.175000000000001</v>
      </c>
      <c r="G288" s="8">
        <f>IF(H288 = "NULL", "NULL", H288/28.35)</f>
        <v>1</v>
      </c>
      <c r="H288" s="8">
        <v>28.35</v>
      </c>
      <c r="I288" s="8">
        <f>IF(G288 = "NULL", "NULL", G288*1.25)</f>
        <v>1.25</v>
      </c>
      <c r="J288" s="8">
        <f>IF(G288 = "NULL", "NULL", H288*1.25)</f>
        <v>35.4375</v>
      </c>
      <c r="K288" s="8">
        <f>IF(G288 = "NULL", "NULL", G288*2)</f>
        <v>2</v>
      </c>
      <c r="L288" s="8">
        <f>IF(G288 = "NULL", "NULL", H288*2)</f>
        <v>56.7</v>
      </c>
      <c r="M288" s="11" t="str">
        <f>CONCATENATE(D288, CHAR(10), " - NET WT. ", TEXT(E288, "0.00"), " oz (", F288, " grams)")</f>
        <v>Hot Off the Grill Seasoning Ingredients:
dehydrated garlic, onion, sea salt, bell peppers, lemon, spices, sugar, paprika, brown sugar, citric acid, celery seed, turmeric, natural flavor, extractives of paprika
• Packed in a facility and/or equipment that produces products containing peanuts, tree nuts, soybean, milk, dairy, eggs, fish, shellfish, wheat, sesame. •
 - NET WT. 0.50 oz (14.175 grams)</v>
      </c>
      <c r="N288" s="12">
        <v>10000000172</v>
      </c>
      <c r="O288" s="12">
        <v>30000000172</v>
      </c>
      <c r="P288" s="12">
        <v>50000000172</v>
      </c>
      <c r="Q288" s="12">
        <v>70000000172</v>
      </c>
      <c r="R288" s="12">
        <v>90000000172</v>
      </c>
      <c r="S288" s="12">
        <v>11000000172</v>
      </c>
      <c r="T288" s="12">
        <v>13000000172</v>
      </c>
      <c r="U288" s="10"/>
      <c r="V288" s="11"/>
      <c r="W288" s="8">
        <f>IF(G288 = "NULL", "NULL", G288/4)</f>
        <v>0.25</v>
      </c>
      <c r="X288" s="8">
        <f>IF(W288 = "NULL", "NULL", W288*28.35)</f>
        <v>7.0875000000000004</v>
      </c>
      <c r="Y288" s="8">
        <f>IF(G288 = "NULL", "NULL", G288*4)</f>
        <v>4</v>
      </c>
      <c r="Z288" s="8">
        <f>IF(G288 = "NULL", "NULL", H288*4)</f>
        <v>113.4</v>
      </c>
      <c r="AA288" s="15">
        <v>15000000172</v>
      </c>
      <c r="AB288" s="8">
        <f>IF(OR(E288 = "NULL", G288 = "NULL"), "NULL", (E288+G288)/2)</f>
        <v>0.75</v>
      </c>
      <c r="AC288" s="8">
        <f>IF(OR(F288 = "NULL", H288 = "NULL"), "NULL", (F288+H288)/2)</f>
        <v>21.262500000000003</v>
      </c>
      <c r="AD288" s="15">
        <v>17000000172</v>
      </c>
      <c r="AE288" s="8">
        <f>IF(H288 = "NULL", "NULL", AF288/28.35)</f>
        <v>2.5</v>
      </c>
      <c r="AF288" s="8">
        <f>IF(H288 = "NULL", "NULL", J288*2)</f>
        <v>70.875</v>
      </c>
      <c r="AG288" s="15">
        <v>19000000172</v>
      </c>
      <c r="AH288" s="8">
        <f>IF(AB288 = "NULL", "NULL", AB288*2)</f>
        <v>1.5</v>
      </c>
      <c r="AI288" s="8">
        <f>IF(AC288 = "NULL", "NULL", AC288*2)</f>
        <v>42.525000000000006</v>
      </c>
      <c r="AJ288" s="15">
        <v>21000000172</v>
      </c>
      <c r="AK288" s="13"/>
      <c r="AL288" s="11" t="str">
        <f>SUBSTITUTE(D288,CHAR(10)&amp;"• Packed in a facility and/or equipment that produces products containing peanuts, tree nuts, soybean, milk, dairy, eggs, fish, shellfish, wheat, sesame. •","")</f>
        <v>Hot Off the Grill Seasoning Ingredients:
dehydrated garlic, onion, sea salt, bell peppers, lemon, spices, sugar, paprika, brown sugar, citric acid, celery seed, turmeric, natural flavor, extractives of paprika</v>
      </c>
    </row>
    <row r="289" spans="1:38" ht="150" x14ac:dyDescent="0.3">
      <c r="A289" s="10" t="s">
        <v>1169</v>
      </c>
      <c r="B289" s="10" t="s">
        <v>1170</v>
      </c>
      <c r="C289" s="10" t="s">
        <v>1171</v>
      </c>
      <c r="D289" s="11" t="s">
        <v>1172</v>
      </c>
      <c r="E289" s="8">
        <f>IF(F289 = "NULL", "NULL", F289/28.35)</f>
        <v>2</v>
      </c>
      <c r="F289" s="8">
        <v>56.7</v>
      </c>
      <c r="G289" s="8">
        <f>IF(H289 = "NULL", "NULL", H289/28.35)</f>
        <v>4</v>
      </c>
      <c r="H289" s="8">
        <v>113.4</v>
      </c>
      <c r="I289" s="8">
        <f>IF(G289 = "NULL", "NULL", G289*1.25)</f>
        <v>5</v>
      </c>
      <c r="J289" s="8">
        <f>IF(G289 = "NULL", "NULL", H289*1.25)</f>
        <v>141.75</v>
      </c>
      <c r="K289" s="8">
        <f>IF(G289 = "NULL", "NULL", G289*2)</f>
        <v>8</v>
      </c>
      <c r="L289" s="8">
        <f>IF(G289 = "NULL", "NULL", H289*2)</f>
        <v>226.8</v>
      </c>
      <c r="M289" s="11" t="str">
        <f>CONCATENATE(D289, CHAR(10), " - NET WT. ", TEXT(E289, "0.00"), " oz (", F289, " grams)")</f>
        <v>Irish Ale Beer Seasoning Ingredients:
sugar, beer extract powder (grain, yeast, hops),  salt, paprika, sumac, orange peel, molasses powder (refiners syrup, cane molasses), honey powder, grapefruit peel, onion, caramel flavoring (propylene glycol, water, natural &amp; artificial flavors, caramel color), hops
• ALLERGY ALERT: contains wheat •
• Packed in a facility and/or equipment that produces products containing peanuts, tree nuts, soybean, milk, dairy, eggs, fish, shellfish, wheat, sesame. •
 - NET WT. 2.00 oz (56.7 grams)</v>
      </c>
      <c r="N289" s="12">
        <v>10000000551</v>
      </c>
      <c r="O289" s="12">
        <v>30000000551</v>
      </c>
      <c r="P289" s="12">
        <v>50000000551</v>
      </c>
      <c r="Q289" s="12">
        <v>70000000551</v>
      </c>
      <c r="R289" s="12">
        <v>90000000551</v>
      </c>
      <c r="S289" s="12">
        <v>11000000551</v>
      </c>
      <c r="T289" s="12">
        <v>13000000551</v>
      </c>
      <c r="U289" s="24"/>
      <c r="V289" s="8" t="s">
        <v>63</v>
      </c>
      <c r="W289" s="8">
        <f>IF(G289 = "NULL", "NULL", G289/4)</f>
        <v>1</v>
      </c>
      <c r="X289" s="8">
        <f>IF(W289 = "NULL", "NULL", W289*28.35)</f>
        <v>28.35</v>
      </c>
      <c r="Y289" s="8">
        <f>IF(G289 = "NULL", "NULL", G289*4)</f>
        <v>16</v>
      </c>
      <c r="Z289" s="8">
        <f>IF(G289 = "NULL", "NULL", H289*4)</f>
        <v>453.6</v>
      </c>
      <c r="AA289" s="15">
        <v>15000000551</v>
      </c>
      <c r="AB289" s="8">
        <f>IF(OR(E289 = "NULL", G289 = "NULL"), "NULL", (E289+G289)/2)</f>
        <v>3</v>
      </c>
      <c r="AC289" s="8">
        <f>IF(OR(F289 = "NULL", H289 = "NULL"), "NULL", (F289+H289)/2)</f>
        <v>85.050000000000011</v>
      </c>
      <c r="AD289" s="15">
        <v>17000000551</v>
      </c>
      <c r="AE289" s="15">
        <f>IF(H289 = "NULL", "NULL", AF289/28.35)</f>
        <v>10</v>
      </c>
      <c r="AF289" s="15">
        <f>IF(H289 = "NULL", "NULL", J289*2)</f>
        <v>283.5</v>
      </c>
      <c r="AG289" s="15">
        <v>19000000551</v>
      </c>
      <c r="AH289" s="8">
        <f>IF(AB289 = "NULL", "NULL", AB289*2)</f>
        <v>6</v>
      </c>
      <c r="AI289" s="8">
        <f>IF(AC289 = "NULL", "NULL", AC289*2)</f>
        <v>170.10000000000002</v>
      </c>
      <c r="AJ289" s="15">
        <v>21000000551</v>
      </c>
      <c r="AK289" s="13" t="s">
        <v>1173</v>
      </c>
      <c r="AL289" s="11" t="str">
        <f>SUBSTITUTE(D289,CHAR(10)&amp;"• Packed in a facility and/or equipment that produces products containing peanuts, tree nuts, soybean, milk, dairy, eggs, fish, shellfish, wheat, sesame. •","")</f>
        <v>Irish Ale Beer Seasoning Ingredients:
sugar, beer extract powder (grain, yeast, hops),  salt, paprika, sumac, orange peel, molasses powder (refiners syrup, cane molasses), honey powder, grapefruit peel, onion, caramel flavoring (propylene glycol, water, natural &amp; artificial flavors, caramel color), hops
• ALLERGY ALERT: contains wheat •</v>
      </c>
    </row>
    <row r="290" spans="1:38" ht="90" x14ac:dyDescent="0.3">
      <c r="A290" s="10" t="s">
        <v>1174</v>
      </c>
      <c r="B290" s="10" t="s">
        <v>1175</v>
      </c>
      <c r="C290" s="10" t="s">
        <v>1176</v>
      </c>
      <c r="D290" s="11" t="s">
        <v>1177</v>
      </c>
      <c r="E290" s="8">
        <f>IF(F290 = "NULL", "NULL", F290/28.35)</f>
        <v>0.8</v>
      </c>
      <c r="F290" s="8">
        <v>22.680000000000003</v>
      </c>
      <c r="G290" s="8">
        <f>IF(H290 = "NULL", "NULL", H290/28.35)</f>
        <v>1.6</v>
      </c>
      <c r="H290" s="8">
        <v>45.360000000000007</v>
      </c>
      <c r="I290" s="8">
        <f>IF(G290 = "NULL", "NULL", G290*1.25)</f>
        <v>2</v>
      </c>
      <c r="J290" s="8">
        <f>IF(G290 = "NULL", "NULL", H290*1.25)</f>
        <v>56.70000000000001</v>
      </c>
      <c r="K290" s="8">
        <f>IF(G290 = "NULL", "NULL", G290*2)</f>
        <v>3.2</v>
      </c>
      <c r="L290" s="8">
        <f>IF(G290 = "NULL", "NULL", H290*2)</f>
        <v>90.720000000000013</v>
      </c>
      <c r="M290" s="11" t="str">
        <f>CONCATENATE(D290, CHAR(10), " - NET WT. ", TEXT(E290, "0.00"), " oz (", F290, " grams)")</f>
        <v>Irish Breakfast Tea Ingredients:
assam gbop tea (40%), keemun op tea (40%), ceylon bop tea (20%)
• Packed in a facility and/or equipment that produces products containing peanuts, tree nuts, soybean, milk, dairy, eggs, fish, shellfish, wheat, sesame. •
 - NET WT. 0.80 oz (22.68 grams)</v>
      </c>
      <c r="N290" s="12">
        <v>10000000174</v>
      </c>
      <c r="O290" s="12">
        <v>30000000174</v>
      </c>
      <c r="P290" s="12">
        <v>50000000174</v>
      </c>
      <c r="Q290" s="12">
        <v>70000000174</v>
      </c>
      <c r="R290" s="12">
        <v>90000000174</v>
      </c>
      <c r="S290" s="12">
        <v>11000000174</v>
      </c>
      <c r="T290" s="12">
        <v>13000000174</v>
      </c>
      <c r="U290" s="10" t="s">
        <v>52</v>
      </c>
      <c r="V290" s="11" t="s">
        <v>130</v>
      </c>
      <c r="W290" s="8">
        <f>IF(G290 = "NULL", "NULL", G290/4)</f>
        <v>0.4</v>
      </c>
      <c r="X290" s="8">
        <f>IF(W290 = "NULL", "NULL", W290*28.35)</f>
        <v>11.340000000000002</v>
      </c>
      <c r="Y290" s="8">
        <f>IF(G290 = "NULL", "NULL", G290*4)</f>
        <v>6.4</v>
      </c>
      <c r="Z290" s="8">
        <f>IF(G290 = "NULL", "NULL", H290*4)</f>
        <v>181.44000000000003</v>
      </c>
      <c r="AA290" s="15">
        <v>15000000174</v>
      </c>
      <c r="AB290" s="8">
        <f>IF(OR(E290 = "NULL", G290 = "NULL"), "NULL", (E290+G290)/2)</f>
        <v>1.2000000000000002</v>
      </c>
      <c r="AC290" s="8">
        <f>IF(OR(F290 = "NULL", H290 = "NULL"), "NULL", (F290+H290)/2)</f>
        <v>34.020000000000003</v>
      </c>
      <c r="AD290" s="15">
        <v>17000000174</v>
      </c>
      <c r="AE290" s="8">
        <f>IF(H290 = "NULL", "NULL", AF290/28.35)</f>
        <v>4.0000000000000009</v>
      </c>
      <c r="AF290" s="8">
        <f>IF(H290 = "NULL", "NULL", J290*2)</f>
        <v>113.40000000000002</v>
      </c>
      <c r="AG290" s="15">
        <v>19000000174</v>
      </c>
      <c r="AH290" s="8">
        <f>IF(AB290 = "NULL", "NULL", AB290*2)</f>
        <v>2.4000000000000004</v>
      </c>
      <c r="AI290" s="8">
        <f>IF(AC290 = "NULL", "NULL", AC290*2)</f>
        <v>68.040000000000006</v>
      </c>
      <c r="AJ290" s="15">
        <v>21000000174</v>
      </c>
      <c r="AK290" s="13"/>
      <c r="AL290" s="11" t="str">
        <f>SUBSTITUTE(D290,CHAR(10)&amp;"• Packed in a facility and/or equipment that produces products containing peanuts, tree nuts, soybean, milk, dairy, eggs, fish, shellfish, wheat, sesame. •","")</f>
        <v>Irish Breakfast Tea Ingredients:
assam gbop tea (40%), keemun op tea (40%), ceylon bop tea (20%)</v>
      </c>
    </row>
    <row r="291" spans="1:38" ht="105" x14ac:dyDescent="0.3">
      <c r="A291" s="38" t="s">
        <v>1178</v>
      </c>
      <c r="B291" s="10" t="s">
        <v>1179</v>
      </c>
      <c r="C291" s="10" t="s">
        <v>1179</v>
      </c>
      <c r="D291" s="11" t="s">
        <v>1180</v>
      </c>
      <c r="E291" s="8">
        <f>IF(F291 = "NULL", "NULL", F291/28.35)</f>
        <v>1.4109347442680775</v>
      </c>
      <c r="F291" s="8">
        <v>40</v>
      </c>
      <c r="G291" s="8">
        <f>IF(H291 = "NULL", "NULL", H291/28.35)</f>
        <v>2.821869488536155</v>
      </c>
      <c r="H291" s="8">
        <v>80</v>
      </c>
      <c r="I291" s="8">
        <f>IF(G291 = "NULL", "NULL", G291*1.25)</f>
        <v>3.5273368606701938</v>
      </c>
      <c r="J291" s="8">
        <f>IF(G291 = "NULL", "NULL", H291*1.25)</f>
        <v>100</v>
      </c>
      <c r="K291" s="8">
        <f>IF(G291 = "NULL", "NULL", G291*2)</f>
        <v>5.6437389770723101</v>
      </c>
      <c r="L291" s="8">
        <f>IF(G291 = "NULL", "NULL", H291*2)</f>
        <v>160</v>
      </c>
      <c r="M291" s="11" t="str">
        <f>CONCATENATE(D291, CHAR(10), " - NET WT. ", TEXT(E291, "0.00"), " oz (", F291, " grams)")</f>
        <v>Irish Pub Seasoning Ingredients:
sea salt, demerara sugar, dehydrated vegetables (onion, red bell peppers, garlic) spices, citric acid, natural hickory smoke, silicon dioxide
• Packed in a facility and/or equipment that produces products containing peanuts, tree nuts, soybean, milk, dairy, eggs, fish, shellfish, wheat, sesame. •
 - NET WT. 1.41 oz (40 grams)</v>
      </c>
      <c r="N291" s="12">
        <v>10000000173</v>
      </c>
      <c r="O291" s="12">
        <v>30000000173</v>
      </c>
      <c r="P291" s="12">
        <v>50000000173</v>
      </c>
      <c r="Q291" s="12">
        <v>70000000173</v>
      </c>
      <c r="R291" s="12">
        <v>90000000173</v>
      </c>
      <c r="S291" s="12">
        <v>11000000173</v>
      </c>
      <c r="T291" s="12">
        <v>13000000173</v>
      </c>
      <c r="U291" s="10"/>
      <c r="V291" s="11" t="s">
        <v>419</v>
      </c>
      <c r="W291" s="8">
        <f>IF(G291 = "NULL", "NULL", G291/4)</f>
        <v>0.70546737213403876</v>
      </c>
      <c r="X291" s="8">
        <f>IF(W291 = "NULL", "NULL", W291*28.35)</f>
        <v>20</v>
      </c>
      <c r="Y291" s="8">
        <f>IF(G291 = "NULL", "NULL", G291*4)</f>
        <v>11.28747795414462</v>
      </c>
      <c r="Z291" s="8">
        <f>IF(G291 = "NULL", "NULL", H291*4)</f>
        <v>320</v>
      </c>
      <c r="AA291" s="15">
        <v>15000000173</v>
      </c>
      <c r="AB291" s="8">
        <f>IF(OR(E291 = "NULL", G291 = "NULL"), "NULL", (E291+G291)/2)</f>
        <v>2.1164021164021163</v>
      </c>
      <c r="AC291" s="8">
        <f>IF(OR(F291 = "NULL", H291 = "NULL"), "NULL", (F291+H291)/2)</f>
        <v>60</v>
      </c>
      <c r="AD291" s="15">
        <v>17000000173</v>
      </c>
      <c r="AE291" s="8">
        <f>IF(H291 = "NULL", "NULL", AF291/28.35)</f>
        <v>7.0546737213403876</v>
      </c>
      <c r="AF291" s="8">
        <f>IF(H291 = "NULL", "NULL", J291*2)</f>
        <v>200</v>
      </c>
      <c r="AG291" s="15">
        <v>19000000173</v>
      </c>
      <c r="AH291" s="8">
        <f>IF(AB291 = "NULL", "NULL", AB291*2)</f>
        <v>4.2328042328042326</v>
      </c>
      <c r="AI291" s="8">
        <f>IF(AC291 = "NULL", "NULL", AC291*2)</f>
        <v>120</v>
      </c>
      <c r="AJ291" s="15">
        <v>21000000173</v>
      </c>
      <c r="AK291" s="13" t="s">
        <v>1181</v>
      </c>
      <c r="AL291" s="11" t="str">
        <f>SUBSTITUTE(D291,CHAR(10)&amp;"• Packed in a facility and/or equipment that produces products containing peanuts, tree nuts, soybean, milk, dairy, eggs, fish, shellfish, wheat, sesame. •","")</f>
        <v>Irish Pub Seasoning Ingredients:
sea salt, demerara sugar, dehydrated vegetables (onion, red bell peppers, garlic) spices, citric acid, natural hickory smoke, silicon dioxide</v>
      </c>
    </row>
    <row r="292" spans="1:38" ht="75" x14ac:dyDescent="0.3">
      <c r="A292" s="10" t="s">
        <v>1182</v>
      </c>
      <c r="B292" s="10" t="s">
        <v>1183</v>
      </c>
      <c r="C292" s="10" t="s">
        <v>1183</v>
      </c>
      <c r="D292" s="11" t="s">
        <v>1184</v>
      </c>
      <c r="E292" s="8">
        <f>IF(F292 = "NULL", "NULL", F292/28.35)</f>
        <v>0.8</v>
      </c>
      <c r="F292" s="8">
        <v>22.680000000000003</v>
      </c>
      <c r="G292" s="8">
        <f>IF(H292 = "NULL", "NULL", H292/28.35)</f>
        <v>1.6</v>
      </c>
      <c r="H292" s="8">
        <v>45.360000000000007</v>
      </c>
      <c r="I292" s="8">
        <f>IF(G292 = "NULL", "NULL", G292*1.25)</f>
        <v>2</v>
      </c>
      <c r="J292" s="8">
        <f>IF(G292 = "NULL", "NULL", H292*1.25)</f>
        <v>56.70000000000001</v>
      </c>
      <c r="K292" s="8">
        <f>IF(G292 = "NULL", "NULL", G292*2)</f>
        <v>3.2</v>
      </c>
      <c r="L292" s="8">
        <f>IF(G292 = "NULL", "NULL", H292*2)</f>
        <v>90.720000000000013</v>
      </c>
      <c r="M292" s="11" t="str">
        <f>CONCATENATE(D292, CHAR(10), " - NET WT. ", TEXT(E292, "0.00"), " oz (", F292, " grams)")</f>
        <v>Irish Stew Seasoning Ingredients:
marjoram, thyme, spices
• Packed in a facility and/or equipment that produces products containing peanuts, tree nuts, soybean, milk, dairy, eggs, fish, shellfish, wheat, sesame. •
 - NET WT. 0.80 oz (22.68 grams)</v>
      </c>
      <c r="N292" s="12">
        <v>10000000393</v>
      </c>
      <c r="O292" s="12">
        <v>30000000393</v>
      </c>
      <c r="P292" s="12">
        <v>50000000393</v>
      </c>
      <c r="Q292" s="12">
        <v>70000000393</v>
      </c>
      <c r="R292" s="12">
        <v>90000000393</v>
      </c>
      <c r="S292" s="12">
        <v>11000000393</v>
      </c>
      <c r="T292" s="12">
        <v>13000000393</v>
      </c>
      <c r="U292" s="10"/>
      <c r="V292" s="11"/>
      <c r="W292" s="8">
        <f>IF(G292 = "NULL", "NULL", G292/4)</f>
        <v>0.4</v>
      </c>
      <c r="X292" s="8">
        <f>IF(W292 = "NULL", "NULL", W292*28.35)</f>
        <v>11.340000000000002</v>
      </c>
      <c r="Y292" s="8">
        <f>IF(G292 = "NULL", "NULL", G292*4)</f>
        <v>6.4</v>
      </c>
      <c r="Z292" s="8">
        <f>IF(G292 = "NULL", "NULL", H292*4)</f>
        <v>181.44000000000003</v>
      </c>
      <c r="AA292" s="15">
        <v>15000000393</v>
      </c>
      <c r="AB292" s="8">
        <f>IF(OR(E292 = "NULL", G292 = "NULL"), "NULL", (E292+G292)/2)</f>
        <v>1.2000000000000002</v>
      </c>
      <c r="AC292" s="8">
        <f>IF(OR(F292 = "NULL", H292 = "NULL"), "NULL", (F292+H292)/2)</f>
        <v>34.020000000000003</v>
      </c>
      <c r="AD292" s="15">
        <v>17000000393</v>
      </c>
      <c r="AE292" s="8">
        <f>IF(H292 = "NULL", "NULL", AF292/28.35)</f>
        <v>4.0000000000000009</v>
      </c>
      <c r="AF292" s="8">
        <f>IF(H292 = "NULL", "NULL", J292*2)</f>
        <v>113.40000000000002</v>
      </c>
      <c r="AG292" s="15">
        <v>19000000393</v>
      </c>
      <c r="AH292" s="8">
        <f>IF(AB292 = "NULL", "NULL", AB292*2)</f>
        <v>2.4000000000000004</v>
      </c>
      <c r="AI292" s="8">
        <f>IF(AC292 = "NULL", "NULL", AC292*2)</f>
        <v>68.040000000000006</v>
      </c>
      <c r="AJ292" s="15">
        <v>21000000393</v>
      </c>
      <c r="AK292" s="13"/>
      <c r="AL292" s="11" t="str">
        <f>SUBSTITUTE(D292,CHAR(10)&amp;"• Packed in a facility and/or equipment that produces products containing peanuts, tree nuts, soybean, milk, dairy, eggs, fish, shellfish, wheat, sesame. •","")</f>
        <v>Irish Stew Seasoning Ingredients:
marjoram, thyme, spices</v>
      </c>
    </row>
    <row r="293" spans="1:38" ht="105" x14ac:dyDescent="0.3">
      <c r="A293" s="38" t="s">
        <v>1185</v>
      </c>
      <c r="B293" s="10" t="s">
        <v>1186</v>
      </c>
      <c r="C293" s="10" t="s">
        <v>1187</v>
      </c>
      <c r="D293" s="11" t="s">
        <v>1188</v>
      </c>
      <c r="E293" s="8">
        <f>IF(F293 = "NULL", "NULL", F293/28.35)</f>
        <v>1.1000000000000001</v>
      </c>
      <c r="F293" s="8">
        <v>31.185000000000006</v>
      </c>
      <c r="G293" s="8">
        <f>IF(H293 = "NULL", "NULL", H293/28.35)</f>
        <v>2.2000000000000002</v>
      </c>
      <c r="H293" s="8">
        <v>62.370000000000012</v>
      </c>
      <c r="I293" s="8">
        <f>IF(G293 = "NULL", "NULL", G293*1.25)</f>
        <v>2.75</v>
      </c>
      <c r="J293" s="8">
        <f>IF(G293 = "NULL", "NULL", H293*1.25)</f>
        <v>77.96250000000002</v>
      </c>
      <c r="K293" s="8">
        <f>IF(G293 = "NULL", "NULL", G293*2)</f>
        <v>4.4000000000000004</v>
      </c>
      <c r="L293" s="8">
        <f>IF(G293 = "NULL", "NULL", H293*2)</f>
        <v>124.74000000000002</v>
      </c>
      <c r="M293" s="11" t="str">
        <f>CONCATENATE(D293, CHAR(10), " - NET WT. ", TEXT(E293, "0.00"), " oz (", F293, " grams)")</f>
        <v>Italian Classic Bread Dip Ingredients:
garlic, tomato (tomato, &lt; 2% silicon dioxide (anti-caking agent)), paprika, chipotle, basil, brown mustard, oregano, bay leaves, marjoram, thyme, and rosemary
• Packed in a facility and/or equipment that produces products containing peanuts, tree nuts, soybean, milk, dairy, eggs, fish, shellfish, wheat, sesame. •
 - NET WT. 1.10 oz (31.185 grams)</v>
      </c>
      <c r="N293" s="12">
        <v>10000000175</v>
      </c>
      <c r="O293" s="12">
        <v>30000000175</v>
      </c>
      <c r="P293" s="12">
        <v>50000000175</v>
      </c>
      <c r="Q293" s="12">
        <v>70000000175</v>
      </c>
      <c r="R293" s="12">
        <v>90000000175</v>
      </c>
      <c r="S293" s="12">
        <v>11000000175</v>
      </c>
      <c r="T293" s="12">
        <v>13000000175</v>
      </c>
      <c r="U293" s="10" t="s">
        <v>52</v>
      </c>
      <c r="V293" s="11" t="s">
        <v>259</v>
      </c>
      <c r="W293" s="8">
        <f>IF(G293 = "NULL", "NULL", G293/4)</f>
        <v>0.55000000000000004</v>
      </c>
      <c r="X293" s="8">
        <f>IF(W293 = "NULL", "NULL", W293*28.35)</f>
        <v>15.592500000000003</v>
      </c>
      <c r="Y293" s="8">
        <f>IF(G293 = "NULL", "NULL", G293*4)</f>
        <v>8.8000000000000007</v>
      </c>
      <c r="Z293" s="8">
        <f>IF(G293 = "NULL", "NULL", H293*4)</f>
        <v>249.48000000000005</v>
      </c>
      <c r="AA293" s="15">
        <v>15000000175</v>
      </c>
      <c r="AB293" s="8">
        <f>IF(OR(E293 = "NULL", G293 = "NULL"), "NULL", (E293+G293)/2)</f>
        <v>1.6500000000000001</v>
      </c>
      <c r="AC293" s="8">
        <f>IF(OR(F293 = "NULL", H293 = "NULL"), "NULL", (F293+H293)/2)</f>
        <v>46.777500000000011</v>
      </c>
      <c r="AD293" s="15">
        <v>17000000175</v>
      </c>
      <c r="AE293" s="8">
        <f>IF(H293 = "NULL", "NULL", AF293/28.35)</f>
        <v>5.5000000000000009</v>
      </c>
      <c r="AF293" s="8">
        <f>IF(H293 = "NULL", "NULL", J293*2)</f>
        <v>155.92500000000004</v>
      </c>
      <c r="AG293" s="15">
        <v>19000000175</v>
      </c>
      <c r="AH293" s="8">
        <f>IF(AB293 = "NULL", "NULL", AB293*2)</f>
        <v>3.3000000000000003</v>
      </c>
      <c r="AI293" s="8">
        <f>IF(AC293 = "NULL", "NULL", AC293*2)</f>
        <v>93.555000000000021</v>
      </c>
      <c r="AJ293" s="15">
        <v>21000000175</v>
      </c>
      <c r="AK293" s="13" t="s">
        <v>1189</v>
      </c>
      <c r="AL293" s="11" t="str">
        <f>SUBSTITUTE(D293,CHAR(10)&amp;"• Packed in a facility and/or equipment that produces products containing peanuts, tree nuts, soybean, milk, dairy, eggs, fish, shellfish, wheat, sesame. •","")</f>
        <v>Italian Classic Bread Dip Ingredients:
garlic, tomato (tomato, &lt; 2% silicon dioxide (anti-caking agent)), paprika, chipotle, basil, brown mustard, oregano, bay leaves, marjoram, thyme, and rosemary</v>
      </c>
    </row>
    <row r="294" spans="1:38" ht="105" x14ac:dyDescent="0.3">
      <c r="A294" s="40" t="s">
        <v>1190</v>
      </c>
      <c r="B294" s="10" t="s">
        <v>1191</v>
      </c>
      <c r="C294" s="10" t="s">
        <v>1192</v>
      </c>
      <c r="D294" s="11" t="s">
        <v>1193</v>
      </c>
      <c r="E294" s="8">
        <f>IF(F294 = "NULL", "NULL", F294/28.35)</f>
        <v>1.1000000000000001</v>
      </c>
      <c r="F294" s="8">
        <v>31.185000000000006</v>
      </c>
      <c r="G294" s="8">
        <f>IF(H294 = "NULL", "NULL", H294/28.35)</f>
        <v>2.2000000000000002</v>
      </c>
      <c r="H294" s="8">
        <v>62.370000000000012</v>
      </c>
      <c r="I294" s="8">
        <f>IF(G294 = "NULL", "NULL", G294*1.25)</f>
        <v>2.75</v>
      </c>
      <c r="J294" s="8">
        <f>IF(G294 = "NULL", "NULL", H294*1.25)</f>
        <v>77.96250000000002</v>
      </c>
      <c r="K294" s="8">
        <f>IF(G294 = "NULL", "NULL", G294*2)</f>
        <v>4.4000000000000004</v>
      </c>
      <c r="L294" s="8">
        <f>IF(G294 = "NULL", "NULL", H294*2)</f>
        <v>124.74000000000002</v>
      </c>
      <c r="M294" s="11" t="str">
        <f>CONCATENATE(D294, CHAR(10), " - NET WT. ", TEXT(E294, "0.00"), " oz (", F294, " grams)")</f>
        <v>Italian Classic Bread Dip &amp; Seasoning Ingredients:
garlic, tomato (tomato, &lt; 2% silicon dioxide (anti-caking agent)), paprika, chipotle, basil, brown mustard, oregano, bay leaves, marjoram, thyme, and rosemary
• Packed in a facility and/or equipment that produces products containing peanuts, tree nuts, soybean, milk, dairy, eggs, fish, shellfish, wheat, sesame. •
 - NET WT. 1.10 oz (31.185 grams)</v>
      </c>
      <c r="N294" s="12">
        <v>10000000545</v>
      </c>
      <c r="O294" s="12">
        <v>30000000545</v>
      </c>
      <c r="P294" s="12">
        <v>50000000545</v>
      </c>
      <c r="Q294" s="12">
        <v>70000000545</v>
      </c>
      <c r="R294" s="12">
        <v>90000000545</v>
      </c>
      <c r="S294" s="12">
        <v>11000000545</v>
      </c>
      <c r="T294" s="12">
        <v>13000000545</v>
      </c>
      <c r="U294" s="10" t="s">
        <v>52</v>
      </c>
      <c r="V294" s="11" t="s">
        <v>259</v>
      </c>
      <c r="W294" s="8">
        <f>IF(G294 = "NULL", "NULL", G294/4)</f>
        <v>0.55000000000000004</v>
      </c>
      <c r="X294" s="8">
        <f>IF(W294 = "NULL", "NULL", W294*28.35)</f>
        <v>15.592500000000003</v>
      </c>
      <c r="Y294" s="8">
        <f>IF(G294 = "NULL", "NULL", G294*4)</f>
        <v>8.8000000000000007</v>
      </c>
      <c r="Z294" s="8">
        <f>IF(G294 = "NULL", "NULL", H294*4)</f>
        <v>249.48000000000005</v>
      </c>
      <c r="AA294" s="15">
        <v>15000000545</v>
      </c>
      <c r="AB294" s="8">
        <f>IF(OR(E294 = "NULL", G294 = "NULL"), "NULL", (E294+G294)/2)</f>
        <v>1.6500000000000001</v>
      </c>
      <c r="AC294" s="8">
        <f>IF(OR(F294 = "NULL", H294 = "NULL"), "NULL", (F294+H294)/2)</f>
        <v>46.777500000000011</v>
      </c>
      <c r="AD294" s="15">
        <v>17000000545</v>
      </c>
      <c r="AE294" s="8">
        <f>IF(H294 = "NULL", "NULL", AF294/28.35)</f>
        <v>5.5000000000000009</v>
      </c>
      <c r="AF294" s="8">
        <f>IF(H294 = "NULL", "NULL", J294*2)</f>
        <v>155.92500000000004</v>
      </c>
      <c r="AG294" s="15">
        <v>19000000545</v>
      </c>
      <c r="AH294" s="8">
        <f>IF(AB294 = "NULL", "NULL", AB294*2)</f>
        <v>3.3000000000000003</v>
      </c>
      <c r="AI294" s="8">
        <f>IF(AC294 = "NULL", "NULL", AC294*2)</f>
        <v>93.555000000000021</v>
      </c>
      <c r="AJ294" s="15">
        <v>21000000545</v>
      </c>
      <c r="AK294" s="13" t="s">
        <v>1194</v>
      </c>
      <c r="AL294" s="11" t="str">
        <f>SUBSTITUTE(D294,CHAR(10)&amp;"• Packed in a facility and/or equipment that produces products containing peanuts, tree nuts, soybean, milk, dairy, eggs, fish, shellfish, wheat, sesame. •","")</f>
        <v>Italian Classic Bread Dip &amp; Seasoning Ingredients:
garlic, tomato (tomato, &lt; 2% silicon dioxide (anti-caking agent)), paprika, chipotle, basil, brown mustard, oregano, bay leaves, marjoram, thyme, and rosemary</v>
      </c>
    </row>
    <row r="295" spans="1:38" ht="75" x14ac:dyDescent="0.3">
      <c r="A295" s="40" t="s">
        <v>1195</v>
      </c>
      <c r="B295" s="10" t="s">
        <v>1196</v>
      </c>
      <c r="C295" s="10" t="s">
        <v>1197</v>
      </c>
      <c r="D295" s="11" t="s">
        <v>1198</v>
      </c>
      <c r="E295" s="8">
        <f>IF(F295 = "NULL", "NULL", F295/28.35)</f>
        <v>1.1000000000000001</v>
      </c>
      <c r="F295" s="8">
        <v>31.185000000000006</v>
      </c>
      <c r="G295" s="8">
        <f>IF(H295 = "NULL", "NULL", H295/28.35)</f>
        <v>2.2000000000000002</v>
      </c>
      <c r="H295" s="8">
        <v>62.370000000000012</v>
      </c>
      <c r="I295" s="8">
        <f>IF(G295 = "NULL", "NULL", G295*1.25)</f>
        <v>2.75</v>
      </c>
      <c r="J295" s="8">
        <f>IF(G295 = "NULL", "NULL", H295*1.25)</f>
        <v>77.96250000000002</v>
      </c>
      <c r="K295" s="8">
        <f>IF(G295 = "NULL", "NULL", G295*2)</f>
        <v>4.4000000000000004</v>
      </c>
      <c r="L295" s="8">
        <f>IF(G295 = "NULL", "NULL", H295*2)</f>
        <v>124.74000000000002</v>
      </c>
      <c r="M295" s="11" t="str">
        <f>CONCATENATE(D295, CHAR(10), " - NET WT. ", TEXT(E295, "0.00"), " oz (", F295, " grams)")</f>
        <v>Italian Countryside Bread Dip &amp; Seasoning Ingredients:
onion, garlic, parsley, basil, oregano, chili pepper &amp; fennel
• Packed in a facility and/or equipment that produces products containing peanuts, tree nuts, soybean, milk, dairy, eggs, fish, shellfish, wheat, sesame. •
 - NET WT. 1.10 oz (31.185 grams)</v>
      </c>
      <c r="N295" s="12">
        <v>10000000546</v>
      </c>
      <c r="O295" s="12">
        <v>30000000546</v>
      </c>
      <c r="P295" s="12">
        <v>50000000546</v>
      </c>
      <c r="Q295" s="12">
        <v>70000000546</v>
      </c>
      <c r="R295" s="12">
        <v>90000000546</v>
      </c>
      <c r="S295" s="12">
        <v>11000000546</v>
      </c>
      <c r="T295" s="12">
        <v>13000000546</v>
      </c>
      <c r="U295" s="10" t="s">
        <v>52</v>
      </c>
      <c r="V295" s="11" t="s">
        <v>1074</v>
      </c>
      <c r="W295" s="8">
        <f>IF(G295 = "NULL", "NULL", G295/4)</f>
        <v>0.55000000000000004</v>
      </c>
      <c r="X295" s="8">
        <f>IF(W295 = "NULL", "NULL", W295*28.35)</f>
        <v>15.592500000000003</v>
      </c>
      <c r="Y295" s="8">
        <f>IF(G295 = "NULL", "NULL", G295*4)</f>
        <v>8.8000000000000007</v>
      </c>
      <c r="Z295" s="8">
        <f>IF(G295 = "NULL", "NULL", H295*4)</f>
        <v>249.48000000000005</v>
      </c>
      <c r="AA295" s="15">
        <v>15000000546</v>
      </c>
      <c r="AB295" s="8">
        <f>IF(OR(E295 = "NULL", G295 = "NULL"), "NULL", (E295+G295)/2)</f>
        <v>1.6500000000000001</v>
      </c>
      <c r="AC295" s="8">
        <f>IF(OR(F295 = "NULL", H295 = "NULL"), "NULL", (F295+H295)/2)</f>
        <v>46.777500000000011</v>
      </c>
      <c r="AD295" s="15">
        <v>17000000546</v>
      </c>
      <c r="AE295" s="8">
        <f>IF(H295 = "NULL", "NULL", AF295/28.35)</f>
        <v>5.5000000000000009</v>
      </c>
      <c r="AF295" s="8">
        <f>IF(H295 = "NULL", "NULL", J295*2)</f>
        <v>155.92500000000004</v>
      </c>
      <c r="AG295" s="15">
        <v>19000000546</v>
      </c>
      <c r="AH295" s="8">
        <f>IF(AB295 = "NULL", "NULL", AB295*2)</f>
        <v>3.3000000000000003</v>
      </c>
      <c r="AI295" s="8">
        <f>IF(AC295 = "NULL", "NULL", AC295*2)</f>
        <v>93.555000000000021</v>
      </c>
      <c r="AJ295" s="15">
        <v>21000000546</v>
      </c>
      <c r="AK295" s="13" t="s">
        <v>1199</v>
      </c>
      <c r="AL295" s="11" t="str">
        <f>SUBSTITUTE(D295,CHAR(10)&amp;"• Packed in a facility and/or equipment that produces products containing peanuts, tree nuts, soybean, milk, dairy, eggs, fish, shellfish, wheat, sesame. •","")</f>
        <v>Italian Countryside Bread Dip &amp; Seasoning Ingredients:
onion, garlic, parsley, basil, oregano, chili pepper &amp; fennel</v>
      </c>
    </row>
    <row r="296" spans="1:38" ht="75" x14ac:dyDescent="0.3">
      <c r="A296" s="10" t="s">
        <v>1200</v>
      </c>
      <c r="B296" s="10" t="s">
        <v>1201</v>
      </c>
      <c r="C296" s="10" t="s">
        <v>1202</v>
      </c>
      <c r="D296" s="11" t="s">
        <v>1203</v>
      </c>
      <c r="E296" s="8">
        <f>IF(F296 = "NULL", "NULL", F296/28.35)</f>
        <v>1.1000000000000001</v>
      </c>
      <c r="F296" s="8">
        <v>31.185000000000006</v>
      </c>
      <c r="G296" s="8">
        <f>IF(H296 = "NULL", "NULL", H296/28.35)</f>
        <v>2.2000000000000002</v>
      </c>
      <c r="H296" s="8">
        <v>62.370000000000012</v>
      </c>
      <c r="I296" s="8">
        <f>IF(G296 = "NULL", "NULL", G296*1.25)</f>
        <v>2.75</v>
      </c>
      <c r="J296" s="8">
        <f>IF(G296 = "NULL", "NULL", H296*1.25)</f>
        <v>77.96250000000002</v>
      </c>
      <c r="K296" s="8">
        <f>IF(G296 = "NULL", "NULL", G296*2)</f>
        <v>4.4000000000000004</v>
      </c>
      <c r="L296" s="8">
        <f>IF(G296 = "NULL", "NULL", H296*2)</f>
        <v>124.74000000000002</v>
      </c>
      <c r="M296" s="11" t="str">
        <f>CONCATENATE(D296, CHAR(10), " - NET WT. ", TEXT(E296, "0.00"), " oz (", F296, " grams)")</f>
        <v>Italian Cuisine Bread Dip Ingredients:
oregano, rosemary, thyme, basil, marjoram, sage
• Packed in a facility and/or equipment that produces products containing peanuts, tree nuts, soybean, milk, dairy, eggs, fish, shellfish, wheat, sesame. •
 - NET WT. 1.10 oz (31.185 grams)</v>
      </c>
      <c r="N296" s="12">
        <v>10000000403</v>
      </c>
      <c r="O296" s="12">
        <v>30000000403</v>
      </c>
      <c r="P296" s="12">
        <v>50000000403</v>
      </c>
      <c r="Q296" s="12">
        <v>70000000403</v>
      </c>
      <c r="R296" s="12">
        <v>90000000403</v>
      </c>
      <c r="S296" s="12">
        <v>11000000403</v>
      </c>
      <c r="T296" s="12">
        <v>13000000403</v>
      </c>
      <c r="U296" s="10" t="s">
        <v>52</v>
      </c>
      <c r="V296" s="11" t="s">
        <v>259</v>
      </c>
      <c r="W296" s="8">
        <f>IF(G296 = "NULL", "NULL", G296/4)</f>
        <v>0.55000000000000004</v>
      </c>
      <c r="X296" s="8">
        <f>IF(W296 = "NULL", "NULL", W296*28.35)</f>
        <v>15.592500000000003</v>
      </c>
      <c r="Y296" s="8">
        <f>IF(G296 = "NULL", "NULL", G296*4)</f>
        <v>8.8000000000000007</v>
      </c>
      <c r="Z296" s="8">
        <f>IF(G296 = "NULL", "NULL", H296*4)</f>
        <v>249.48000000000005</v>
      </c>
      <c r="AA296" s="15">
        <v>15000000403</v>
      </c>
      <c r="AB296" s="8">
        <f>IF(OR(E296 = "NULL", G296 = "NULL"), "NULL", (E296+G296)/2)</f>
        <v>1.6500000000000001</v>
      </c>
      <c r="AC296" s="8">
        <f>IF(OR(F296 = "NULL", H296 = "NULL"), "NULL", (F296+H296)/2)</f>
        <v>46.777500000000011</v>
      </c>
      <c r="AD296" s="15">
        <v>17000000403</v>
      </c>
      <c r="AE296" s="8">
        <f>IF(H296 = "NULL", "NULL", AF296/28.35)</f>
        <v>5.5000000000000009</v>
      </c>
      <c r="AF296" s="8">
        <f>IF(H296 = "NULL", "NULL", J296*2)</f>
        <v>155.92500000000004</v>
      </c>
      <c r="AG296" s="15">
        <v>19000000403</v>
      </c>
      <c r="AH296" s="8">
        <f>IF(AB296 = "NULL", "NULL", AB296*2)</f>
        <v>3.3000000000000003</v>
      </c>
      <c r="AI296" s="8">
        <f>IF(AC296 = "NULL", "NULL", AC296*2)</f>
        <v>93.555000000000021</v>
      </c>
      <c r="AJ296" s="15">
        <v>21000000403</v>
      </c>
      <c r="AK296" s="13" t="s">
        <v>1204</v>
      </c>
      <c r="AL296" s="11" t="str">
        <f>SUBSTITUTE(D296,CHAR(10)&amp;"• Packed in a facility and/or equipment that produces products containing peanuts, tree nuts, soybean, milk, dairy, eggs, fish, shellfish, wheat, sesame. •","")</f>
        <v>Italian Cuisine Bread Dip Ingredients:
oregano, rosemary, thyme, basil, marjoram, sage</v>
      </c>
    </row>
    <row r="297" spans="1:38" ht="90" x14ac:dyDescent="0.3">
      <c r="A297" s="40" t="s">
        <v>1205</v>
      </c>
      <c r="B297" s="10" t="s">
        <v>1206</v>
      </c>
      <c r="C297" s="10" t="s">
        <v>1207</v>
      </c>
      <c r="D297" s="11" t="s">
        <v>1208</v>
      </c>
      <c r="E297" s="8">
        <f>IF(F297 = "NULL", "NULL", F297/28.35)</f>
        <v>2.1</v>
      </c>
      <c r="F297" s="8">
        <v>59.535000000000004</v>
      </c>
      <c r="G297" s="8">
        <f>IF(H297 = "NULL", "NULL", H297/28.35)</f>
        <v>4.2</v>
      </c>
      <c r="H297" s="8">
        <v>119.07000000000001</v>
      </c>
      <c r="I297" s="8">
        <f>IF(G297 = "NULL", "NULL", G297*1.25)</f>
        <v>5.25</v>
      </c>
      <c r="J297" s="8">
        <f>IF(G297 = "NULL", "NULL", H297*1.25)</f>
        <v>148.83750000000001</v>
      </c>
      <c r="K297" s="8">
        <f>IF(G297 = "NULL", "NULL", G297*2)</f>
        <v>8.4</v>
      </c>
      <c r="L297" s="8">
        <f>IF(G297 = "NULL", "NULL", H297*2)</f>
        <v>238.14000000000001</v>
      </c>
      <c r="M297" s="11" t="str">
        <f>CONCATENATE(D297, CHAR(10), " - NET WT. ", TEXT(E297, "0.00"), " oz (", F297, " grams)")</f>
        <v>Italian Lemon Herb Dressing Mix Ingredients:
salt, sugar, garlic, black pepper, red pepper, msg, artificial flavors, xanthan gum, perservatives
• Packed in a facility and/or equipment that produces products containing peanuts, tree nuts, soybean, milk, dairy, eggs, fish, shellfish, wheat, sesame. •
 - NET WT. 2.10 oz (59.535 grams)</v>
      </c>
      <c r="N297" s="12">
        <v>10000000452</v>
      </c>
      <c r="O297" s="12">
        <v>30000000452</v>
      </c>
      <c r="P297" s="12">
        <v>50000000452</v>
      </c>
      <c r="Q297" s="12">
        <v>70000000452</v>
      </c>
      <c r="R297" s="12">
        <v>90000000452</v>
      </c>
      <c r="S297" s="12">
        <v>11000000452</v>
      </c>
      <c r="T297" s="12">
        <v>13000000452</v>
      </c>
      <c r="U297" s="11"/>
      <c r="V297" s="11"/>
      <c r="W297" s="8">
        <f>IF(G297 = "NULL", "NULL", G297/4)</f>
        <v>1.05</v>
      </c>
      <c r="X297" s="8">
        <f>IF(W297 = "NULL", "NULL", W297*28.35)</f>
        <v>29.767500000000002</v>
      </c>
      <c r="Y297" s="8">
        <f>IF(G297 = "NULL", "NULL", G297*4)</f>
        <v>16.8</v>
      </c>
      <c r="Z297" s="8">
        <f>IF(G297 = "NULL", "NULL", H297*4)</f>
        <v>476.28000000000003</v>
      </c>
      <c r="AA297" s="15">
        <v>15000000452</v>
      </c>
      <c r="AB297" s="8">
        <f>IF(OR(E297 = "NULL", G297 = "NULL"), "NULL", (E297+G297)/2)</f>
        <v>3.1500000000000004</v>
      </c>
      <c r="AC297" s="8">
        <f>IF(OR(F297 = "NULL", H297 = "NULL"), "NULL", (F297+H297)/2)</f>
        <v>89.302500000000009</v>
      </c>
      <c r="AD297" s="15">
        <v>17000000452</v>
      </c>
      <c r="AE297" s="8">
        <f>IF(H297 = "NULL", "NULL", AF297/28.35)</f>
        <v>10.5</v>
      </c>
      <c r="AF297" s="8">
        <f>IF(H297 = "NULL", "NULL", J297*2)</f>
        <v>297.67500000000001</v>
      </c>
      <c r="AG297" s="15">
        <v>19000000452</v>
      </c>
      <c r="AH297" s="8">
        <f>IF(AB297 = "NULL", "NULL", AB297*2)</f>
        <v>6.3000000000000007</v>
      </c>
      <c r="AI297" s="8">
        <f>IF(AC297 = "NULL", "NULL", AC297*2)</f>
        <v>178.60500000000002</v>
      </c>
      <c r="AJ297" s="15">
        <v>21000000452</v>
      </c>
      <c r="AK297" s="13" t="s">
        <v>1209</v>
      </c>
      <c r="AL297" s="11" t="str">
        <f>SUBSTITUTE(D297,CHAR(10)&amp;"• Packed in a facility and/or equipment that produces products containing peanuts, tree nuts, soybean, milk, dairy, eggs, fish, shellfish, wheat, sesame. •","")</f>
        <v>Italian Lemon Herb Dressing Mix Ingredients:
salt, sugar, garlic, black pepper, red pepper, msg, artificial flavors, xanthan gum, perservatives</v>
      </c>
    </row>
    <row r="298" spans="1:38" ht="90" x14ac:dyDescent="0.3">
      <c r="A298" s="38" t="s">
        <v>1210</v>
      </c>
      <c r="B298" s="10" t="s">
        <v>1211</v>
      </c>
      <c r="C298" s="10" t="s">
        <v>1212</v>
      </c>
      <c r="D298" s="11" t="s">
        <v>1213</v>
      </c>
      <c r="E298" s="8">
        <f>IF(F298 = "NULL", "NULL", F298/28.35)</f>
        <v>2.1</v>
      </c>
      <c r="F298" s="8">
        <v>59.535000000000004</v>
      </c>
      <c r="G298" s="8">
        <f>IF(H298 = "NULL", "NULL", H298/28.35)</f>
        <v>4.2</v>
      </c>
      <c r="H298" s="8">
        <v>119.07000000000001</v>
      </c>
      <c r="I298" s="8">
        <f>IF(G298 = "NULL", "NULL", G298*1.25)</f>
        <v>5.25</v>
      </c>
      <c r="J298" s="8">
        <f>IF(G298 = "NULL", "NULL", H298*1.25)</f>
        <v>148.83750000000001</v>
      </c>
      <c r="K298" s="8">
        <f>IF(G298 = "NULL", "NULL", G298*2)</f>
        <v>8.4</v>
      </c>
      <c r="L298" s="8">
        <f>IF(G298 = "NULL", "NULL", H298*2)</f>
        <v>238.14000000000001</v>
      </c>
      <c r="M298" s="11" t="str">
        <f>CONCATENATE(D298, CHAR(10), " - NET WT. ", TEXT(E298, "0.00"), " oz (", F298, " grams)")</f>
        <v>Italian Salad Dressing Mix Ingredients:
salt, sugar, garlic, black pepper, red pepper, msg, artificial flavors, xanthan gum, perservatives
• Packed in a facility and/or equipment that produces products containing peanuts, tree nuts, soybean, milk, dairy, eggs, fish, shellfish, wheat, sesame. •
 - NET WT. 2.10 oz (59.535 grams)</v>
      </c>
      <c r="N298" s="12">
        <v>10000000176</v>
      </c>
      <c r="O298" s="12">
        <v>30000000176</v>
      </c>
      <c r="P298" s="12">
        <v>50000000176</v>
      </c>
      <c r="Q298" s="12">
        <v>70000000176</v>
      </c>
      <c r="R298" s="12">
        <v>90000000176</v>
      </c>
      <c r="S298" s="12">
        <v>11000000176</v>
      </c>
      <c r="T298" s="12">
        <v>13000000176</v>
      </c>
      <c r="U298" s="10"/>
      <c r="V298" s="11" t="s">
        <v>53</v>
      </c>
      <c r="W298" s="8">
        <f>IF(G298 = "NULL", "NULL", G298/4)</f>
        <v>1.05</v>
      </c>
      <c r="X298" s="8">
        <f>IF(W298 = "NULL", "NULL", W298*28.35)</f>
        <v>29.767500000000002</v>
      </c>
      <c r="Y298" s="8">
        <f>IF(G298 = "NULL", "NULL", G298*4)</f>
        <v>16.8</v>
      </c>
      <c r="Z298" s="8">
        <f>IF(G298 = "NULL", "NULL", H298*4)</f>
        <v>476.28000000000003</v>
      </c>
      <c r="AA298" s="15">
        <v>15000000176</v>
      </c>
      <c r="AB298" s="8">
        <f>IF(OR(E298 = "NULL", G298 = "NULL"), "NULL", (E298+G298)/2)</f>
        <v>3.1500000000000004</v>
      </c>
      <c r="AC298" s="8">
        <f>IF(OR(F298 = "NULL", H298 = "NULL"), "NULL", (F298+H298)/2)</f>
        <v>89.302500000000009</v>
      </c>
      <c r="AD298" s="15">
        <v>17000000176</v>
      </c>
      <c r="AE298" s="8">
        <f>IF(H298 = "NULL", "NULL", AF298/28.35)</f>
        <v>10.5</v>
      </c>
      <c r="AF298" s="8">
        <f>IF(H298 = "NULL", "NULL", J298*2)</f>
        <v>297.67500000000001</v>
      </c>
      <c r="AG298" s="15">
        <v>19000000176</v>
      </c>
      <c r="AH298" s="8">
        <f>IF(AB298 = "NULL", "NULL", AB298*2)</f>
        <v>6.3000000000000007</v>
      </c>
      <c r="AI298" s="8">
        <f>IF(AC298 = "NULL", "NULL", AC298*2)</f>
        <v>178.60500000000002</v>
      </c>
      <c r="AJ298" s="15">
        <v>21000000176</v>
      </c>
      <c r="AK298" s="13"/>
      <c r="AL298" s="11" t="str">
        <f>SUBSTITUTE(D298,CHAR(10)&amp;"• Packed in a facility and/or equipment that produces products containing peanuts, tree nuts, soybean, milk, dairy, eggs, fish, shellfish, wheat, sesame. •","")</f>
        <v>Italian Salad Dressing Mix Ingredients:
salt, sugar, garlic, black pepper, red pepper, msg, artificial flavors, xanthan gum, perservatives</v>
      </c>
    </row>
    <row r="299" spans="1:38" ht="75" x14ac:dyDescent="0.3">
      <c r="A299" s="10" t="s">
        <v>2863</v>
      </c>
      <c r="B299" s="10" t="s">
        <v>2864</v>
      </c>
      <c r="C299" s="10" t="s">
        <v>2864</v>
      </c>
      <c r="D299" s="11" t="s">
        <v>2912</v>
      </c>
      <c r="E299" s="8">
        <f>IF(F299 = "NULL", "NULL", F299/28.35)</f>
        <v>0.38095238095238093</v>
      </c>
      <c r="F299" s="8">
        <v>10.8</v>
      </c>
      <c r="G299" s="8">
        <f>IF(H299 = "NULL", "NULL", H299/28.35)</f>
        <v>0.76190476190476186</v>
      </c>
      <c r="H299" s="8">
        <v>21.6</v>
      </c>
      <c r="I299" s="8">
        <f>IF(G299 = "NULL", "NULL", G299*1.25)</f>
        <v>0.95238095238095233</v>
      </c>
      <c r="J299" s="8">
        <f>IF(G299 = "NULL", "NULL", H299*1.25)</f>
        <v>27</v>
      </c>
      <c r="K299" s="8">
        <f>IF(G299 = "NULL", "NULL", G299*2)</f>
        <v>1.5238095238095237</v>
      </c>
      <c r="L299" s="8">
        <f>IF(G299 = "NULL", "NULL", H299*2)</f>
        <v>43.2</v>
      </c>
      <c r="M299" s="11" t="str">
        <f>CONCATENATE(D299, CHAR(10), " - NET WT. ", TEXT(E299, "0.00"), " oz (", F299, " grams)")</f>
        <v>Italian Seasoning Ingredients:
majoram, oregano, crushed red pepper flakes
• Packed in a facility and/or equipment that produces products containing peanuts, tree nuts, soybean, milk, dairy, eggs, fish, shellfish, wheat, sesame. •
 - NET WT. 0.38 oz (10.8 grams)</v>
      </c>
      <c r="N299" s="12">
        <v>10000000638</v>
      </c>
      <c r="O299" s="12">
        <v>30000000638</v>
      </c>
      <c r="P299" s="12">
        <v>50000000638</v>
      </c>
      <c r="Q299" s="12">
        <v>70000000638</v>
      </c>
      <c r="R299" s="12">
        <v>90000000638</v>
      </c>
      <c r="S299" s="12">
        <v>11000000638</v>
      </c>
      <c r="T299" s="12">
        <v>13000000638</v>
      </c>
      <c r="U299" s="24"/>
      <c r="W299" s="8">
        <f>IF(G299 = "NULL", "NULL", G299/4)</f>
        <v>0.19047619047619047</v>
      </c>
      <c r="X299" s="8">
        <f>IF(W299 = "NULL", "NULL", W299*28.35)</f>
        <v>5.4</v>
      </c>
      <c r="Y299" s="8">
        <f>IF(G299 = "NULL", "NULL", G299*4)</f>
        <v>3.0476190476190474</v>
      </c>
      <c r="Z299" s="8">
        <f>IF(G299 = "NULL", "NULL", H299*4)</f>
        <v>86.4</v>
      </c>
      <c r="AA299" s="15">
        <v>15000000638</v>
      </c>
      <c r="AB299" s="8">
        <f>IF(OR(E299 = "NULL", G299 = "NULL"), "NULL", (E299+G299)/2)</f>
        <v>0.5714285714285714</v>
      </c>
      <c r="AC299" s="8">
        <f>IF(OR(F299 = "NULL", H299 = "NULL"), "NULL", (F299+H299)/2)</f>
        <v>16.200000000000003</v>
      </c>
      <c r="AD299" s="15">
        <v>17000000638</v>
      </c>
      <c r="AE299" s="15">
        <f>IF(H299 = "NULL", "NULL", AF299/28.35)</f>
        <v>1.9047619047619047</v>
      </c>
      <c r="AF299" s="15">
        <f>IF(H299 = "NULL", "NULL", J299*2)</f>
        <v>54</v>
      </c>
      <c r="AG299" s="15">
        <v>19000000638</v>
      </c>
      <c r="AH299" s="8">
        <f>IF(AB299 = "NULL", "NULL", AB299*2)</f>
        <v>1.1428571428571428</v>
      </c>
      <c r="AI299" s="8">
        <f>IF(AC299 = "NULL", "NULL", AC299*2)</f>
        <v>32.400000000000006</v>
      </c>
      <c r="AJ299" s="15">
        <v>21000000638</v>
      </c>
      <c r="AK299" s="13"/>
      <c r="AL299" s="11" t="str">
        <f>SUBSTITUTE(D299,CHAR(10)&amp;"• Packed in a facility and/or equipment that produces products containing peanuts, tree nuts, soybean, milk, dairy, eggs, fish, shellfish, wheat, sesame •","")</f>
        <v>Italian Seasoning Ingredients:
majoram, oregano, crushed red pepper flakes
• Packed in a facility and/or equipment that produces products containing peanuts, tree nuts, soybean, milk, dairy, eggs, fish, shellfish, wheat, sesame. •</v>
      </c>
    </row>
    <row r="300" spans="1:38" ht="90" x14ac:dyDescent="0.3">
      <c r="A300" s="10" t="s">
        <v>1214</v>
      </c>
      <c r="B300" s="10" t="s">
        <v>1215</v>
      </c>
      <c r="C300" s="10" t="s">
        <v>1216</v>
      </c>
      <c r="D300" s="11" t="s">
        <v>1217</v>
      </c>
      <c r="E300" s="8">
        <f>IF(F300 = "NULL", "NULL", F300/28.35)</f>
        <v>1.6578483245149911</v>
      </c>
      <c r="F300" s="8">
        <v>47</v>
      </c>
      <c r="G300" s="8">
        <f>IF(H300 = "NULL", "NULL", H300/28.35)</f>
        <v>3.3156966490299822</v>
      </c>
      <c r="H300" s="8">
        <v>94</v>
      </c>
      <c r="I300" s="8">
        <f>IF(G300 = "NULL", "NULL", G300*1.25)</f>
        <v>4.1446208112874778</v>
      </c>
      <c r="J300" s="8">
        <f>IF(G300 = "NULL", "NULL", H300*1.25)</f>
        <v>117.5</v>
      </c>
      <c r="K300" s="8">
        <f>IF(G300 = "NULL", "NULL", G300*2)</f>
        <v>6.6313932980599644</v>
      </c>
      <c r="L300" s="8">
        <f>IF(G300 = "NULL", "NULL", H300*2)</f>
        <v>188</v>
      </c>
      <c r="M300" s="11" t="str">
        <f>CONCATENATE(D300, CHAR(10), " - NET WT. ", TEXT(E300, "0.00"), " oz (", F300, " grams)")</f>
        <v>Jalapeno Sea Salt Ingredients:
sea salt, jalapeno powder, garlic, onion, pepper, Mexican oregano
• Packed in a facility and/or equipment that produces products containing peanuts, tree nuts, soybean, milk, dairy, eggs, fish, shellfish, wheat, sesame. •
 - NET WT. 1.66 oz (47 grams)</v>
      </c>
      <c r="N300" s="12">
        <v>10000000177</v>
      </c>
      <c r="O300" s="12">
        <v>30000000177</v>
      </c>
      <c r="P300" s="12">
        <v>50000000177</v>
      </c>
      <c r="Q300" s="12">
        <v>70000000177</v>
      </c>
      <c r="R300" s="12">
        <v>90000000177</v>
      </c>
      <c r="S300" s="12">
        <v>11000000177</v>
      </c>
      <c r="T300" s="12">
        <v>13000000177</v>
      </c>
      <c r="U300" s="10" t="s">
        <v>52</v>
      </c>
      <c r="V300" s="11" t="s">
        <v>259</v>
      </c>
      <c r="W300" s="8">
        <f>IF(G300 = "NULL", "NULL", G300/4)</f>
        <v>0.82892416225749554</v>
      </c>
      <c r="X300" s="8">
        <f>IF(W300 = "NULL", "NULL", W300*28.35)</f>
        <v>23.5</v>
      </c>
      <c r="Y300" s="8">
        <f>IF(G300 = "NULL", "NULL", G300*4)</f>
        <v>13.262786596119929</v>
      </c>
      <c r="Z300" s="8">
        <f>IF(G300 = "NULL", "NULL", H300*4)</f>
        <v>376</v>
      </c>
      <c r="AA300" s="15">
        <v>15000000177</v>
      </c>
      <c r="AB300" s="8">
        <f>IF(OR(E300 = "NULL", G300 = "NULL"), "NULL", (E300+G300)/2)</f>
        <v>2.4867724867724865</v>
      </c>
      <c r="AC300" s="8">
        <f>IF(OR(F300 = "NULL", H300 = "NULL"), "NULL", (F300+H300)/2)</f>
        <v>70.5</v>
      </c>
      <c r="AD300" s="15">
        <v>17000000177</v>
      </c>
      <c r="AE300" s="8">
        <f>IF(H300 = "NULL", "NULL", AF300/28.35)</f>
        <v>8.2892416225749557</v>
      </c>
      <c r="AF300" s="8">
        <f>IF(H300 = "NULL", "NULL", J300*2)</f>
        <v>235</v>
      </c>
      <c r="AG300" s="15">
        <v>19000000177</v>
      </c>
      <c r="AH300" s="8">
        <f>IF(AB300 = "NULL", "NULL", AB300*2)</f>
        <v>4.973544973544973</v>
      </c>
      <c r="AI300" s="8">
        <f>IF(AC300 = "NULL", "NULL", AC300*2)</f>
        <v>141</v>
      </c>
      <c r="AJ300" s="15">
        <v>21000000177</v>
      </c>
      <c r="AK300" s="13"/>
      <c r="AL300" s="11" t="str">
        <f>SUBSTITUTE(D300,CHAR(10)&amp;"• Packed in a facility and/or equipment that produces products containing peanuts, tree nuts, soybean, milk, dairy, eggs, fish, shellfish, wheat, sesame. •","")</f>
        <v>Jalapeno Sea Salt Ingredients:
sea salt, jalapeno powder, garlic, onion, pepper, Mexican oregano</v>
      </c>
    </row>
    <row r="301" spans="1:38" ht="105" x14ac:dyDescent="0.3">
      <c r="A301" s="40" t="s">
        <v>1218</v>
      </c>
      <c r="B301" s="10" t="s">
        <v>1219</v>
      </c>
      <c r="C301" s="10" t="s">
        <v>1219</v>
      </c>
      <c r="D301" s="11" t="s">
        <v>1220</v>
      </c>
      <c r="E301" s="8">
        <f>IF(F301 = "NULL", "NULL", F301/28.35)</f>
        <v>1.1992945326278659</v>
      </c>
      <c r="F301" s="8">
        <v>34</v>
      </c>
      <c r="G301" s="8">
        <f>IF(H301 = "NULL", "NULL", H301/28.35)</f>
        <v>2.4691358024691357</v>
      </c>
      <c r="H301" s="8">
        <v>70</v>
      </c>
      <c r="I301" s="8">
        <f>IF(G301 = "NULL", "NULL", G301*1.25)</f>
        <v>3.0864197530864197</v>
      </c>
      <c r="J301" s="8">
        <f>IF(G301 = "NULL", "NULL", H301*1.25)</f>
        <v>87.5</v>
      </c>
      <c r="K301" s="8">
        <f>IF(G301 = "NULL", "NULL", G301*2)</f>
        <v>4.9382716049382713</v>
      </c>
      <c r="L301" s="8">
        <f>IF(G301 = "NULL", "NULL", H301*2)</f>
        <v>140</v>
      </c>
      <c r="M301" s="11" t="str">
        <f>CONCATENATE(D301, CHAR(10), " - NET WT. ", TEXT(E301, "0.00"), " oz (", F301, " grams)")</f>
        <v>Jalapeno Seasoning Ingredients: 
salt, onion, jalapeno, garlic, cilantro, tomato powder, spices, not more than 2% silicon dioxide added to prevent caking
• Packed in a facility and/or equipment that produces products containing peanuts, tree nuts, soybean, milk, dairy, eggs, fish, shellfish, wheat, sesame. •
 - NET WT. 1.20 oz (34 grams)</v>
      </c>
      <c r="N301" s="12">
        <v>10000000511</v>
      </c>
      <c r="O301" s="12">
        <v>30000000511</v>
      </c>
      <c r="P301" s="12">
        <v>50000000511</v>
      </c>
      <c r="Q301" s="12">
        <v>70000000511</v>
      </c>
      <c r="R301" s="12">
        <v>90000000511</v>
      </c>
      <c r="S301" s="12">
        <v>11000000511</v>
      </c>
      <c r="T301" s="12">
        <v>13000000511</v>
      </c>
      <c r="U301" s="24"/>
      <c r="W301" s="8">
        <f>IF(G301 = "NULL", "NULL", G301/4)</f>
        <v>0.61728395061728392</v>
      </c>
      <c r="X301" s="8">
        <f>IF(W301 = "NULL", "NULL", W301*28.35)</f>
        <v>17.5</v>
      </c>
      <c r="Y301" s="8">
        <f>IF(G301 = "NULL", "NULL", G301*4)</f>
        <v>9.8765432098765427</v>
      </c>
      <c r="Z301" s="8">
        <f>IF(G301 = "NULL", "NULL", H301*4)</f>
        <v>280</v>
      </c>
      <c r="AA301" s="15">
        <v>15000000511</v>
      </c>
      <c r="AB301" s="8">
        <f>IF(OR(E301 = "NULL", G301 = "NULL"), "NULL", (E301+G301)/2)</f>
        <v>1.8342151675485008</v>
      </c>
      <c r="AC301" s="8">
        <f>IF(OR(F301 = "NULL", H301 = "NULL"), "NULL", (F301+H301)/2)</f>
        <v>52</v>
      </c>
      <c r="AD301" s="15">
        <v>17000000511</v>
      </c>
      <c r="AE301" s="8">
        <f>IF(H301 = "NULL", "NULL", AF301/28.35)</f>
        <v>6.1728395061728394</v>
      </c>
      <c r="AF301" s="8">
        <f>IF(H301 = "NULL", "NULL", J301*2)</f>
        <v>175</v>
      </c>
      <c r="AG301" s="15">
        <v>19000000511</v>
      </c>
      <c r="AH301" s="8">
        <f>IF(AB301 = "NULL", "NULL", AB301*2)</f>
        <v>3.6684303350970016</v>
      </c>
      <c r="AI301" s="8">
        <f>IF(AC301 = "NULL", "NULL", AC301*2)</f>
        <v>104</v>
      </c>
      <c r="AJ301" s="15">
        <v>21000000511</v>
      </c>
      <c r="AK301" s="13" t="s">
        <v>1221</v>
      </c>
      <c r="AL301" s="11" t="str">
        <f>SUBSTITUTE(D301,CHAR(10)&amp;"• Packed in a facility and/or equipment that produces products containing peanuts, tree nuts, soybean, milk, dairy, eggs, fish, shellfish, wheat, sesame. •","")</f>
        <v>Jalapeno Seasoning Ingredients: 
salt, onion, jalapeno, garlic, cilantro, tomato powder, spices, not more than 2% silicon dioxide added to prevent caking</v>
      </c>
    </row>
    <row r="302" spans="1:38" ht="75" x14ac:dyDescent="0.3">
      <c r="A302" s="10" t="s">
        <v>1222</v>
      </c>
      <c r="B302" s="10" t="s">
        <v>1223</v>
      </c>
      <c r="C302" s="10" t="s">
        <v>1223</v>
      </c>
      <c r="D302" s="11" t="s">
        <v>1224</v>
      </c>
      <c r="E302" s="8">
        <f>IF(F302 = "NULL", "NULL", F302/28.35)</f>
        <v>0.8</v>
      </c>
      <c r="F302" s="8">
        <v>22.680000000000003</v>
      </c>
      <c r="G302" s="8">
        <f>IF(H302 = "NULL", "NULL", H302/28.35)</f>
        <v>1.6</v>
      </c>
      <c r="H302" s="8">
        <v>45.360000000000007</v>
      </c>
      <c r="I302" s="8">
        <f>IF(G302 = "NULL", "NULL", G302*1.25)</f>
        <v>2</v>
      </c>
      <c r="J302" s="8">
        <f>IF(G302 = "NULL", "NULL", H302*1.25)</f>
        <v>56.70000000000001</v>
      </c>
      <c r="K302" s="8">
        <f>IF(G302 = "NULL", "NULL", G302*2)</f>
        <v>3.2</v>
      </c>
      <c r="L302" s="8">
        <f>IF(G302 = "NULL", "NULL", H302*2)</f>
        <v>90.720000000000013</v>
      </c>
      <c r="M302" s="11" t="str">
        <f>CONCATENATE(D302, CHAR(10), " - NET WT. ", TEXT(E302, "0.00"), " oz (", F302, " grams)")</f>
        <v>Jasmine Tea Ingredients:
pouchong tea, jasmine petals
• Packed in a facility and/or equipment that produces products containing peanuts, tree nuts, soybean, milk, dairy, eggs, fish, shellfish, wheat, sesame. •
 - NET WT. 0.80 oz (22.68 grams)</v>
      </c>
      <c r="N302" s="12">
        <v>10000000178</v>
      </c>
      <c r="O302" s="12">
        <v>30000000178</v>
      </c>
      <c r="P302" s="12">
        <v>50000000178</v>
      </c>
      <c r="Q302" s="12">
        <v>70000000178</v>
      </c>
      <c r="R302" s="12">
        <v>90000000178</v>
      </c>
      <c r="S302" s="12">
        <v>11000000178</v>
      </c>
      <c r="T302" s="12">
        <v>13000000178</v>
      </c>
      <c r="U302" s="10" t="s">
        <v>52</v>
      </c>
      <c r="V302" s="11" t="s">
        <v>130</v>
      </c>
      <c r="W302" s="8">
        <f>IF(G302 = "NULL", "NULL", G302/4)</f>
        <v>0.4</v>
      </c>
      <c r="X302" s="8">
        <f>IF(W302 = "NULL", "NULL", W302*28.35)</f>
        <v>11.340000000000002</v>
      </c>
      <c r="Y302" s="8">
        <f>IF(G302 = "NULL", "NULL", G302*4)</f>
        <v>6.4</v>
      </c>
      <c r="Z302" s="8">
        <f>IF(G302 = "NULL", "NULL", H302*4)</f>
        <v>181.44000000000003</v>
      </c>
      <c r="AA302" s="15">
        <v>15000000178</v>
      </c>
      <c r="AB302" s="8">
        <f>IF(OR(E302 = "NULL", G302 = "NULL"), "NULL", (E302+G302)/2)</f>
        <v>1.2000000000000002</v>
      </c>
      <c r="AC302" s="8">
        <f>IF(OR(F302 = "NULL", H302 = "NULL"), "NULL", (F302+H302)/2)</f>
        <v>34.020000000000003</v>
      </c>
      <c r="AD302" s="15">
        <v>17000000178</v>
      </c>
      <c r="AE302" s="8">
        <f>IF(H302 = "NULL", "NULL", AF302/28.35)</f>
        <v>4.0000000000000009</v>
      </c>
      <c r="AF302" s="8">
        <f>IF(H302 = "NULL", "NULL", J302*2)</f>
        <v>113.40000000000002</v>
      </c>
      <c r="AG302" s="15">
        <v>19000000178</v>
      </c>
      <c r="AH302" s="8">
        <f>IF(AB302 = "NULL", "NULL", AB302*2)</f>
        <v>2.4000000000000004</v>
      </c>
      <c r="AI302" s="8">
        <f>IF(AC302 = "NULL", "NULL", AC302*2)</f>
        <v>68.040000000000006</v>
      </c>
      <c r="AJ302" s="15">
        <v>21000000178</v>
      </c>
      <c r="AK302" s="13"/>
      <c r="AL302" s="11" t="str">
        <f>SUBSTITUTE(D302,CHAR(10)&amp;"• Packed in a facility and/or equipment that produces products containing peanuts, tree nuts, soybean, milk, dairy, eggs, fish, shellfish, wheat, sesame. •","")</f>
        <v>Jasmine Tea Ingredients:
pouchong tea, jasmine petals</v>
      </c>
    </row>
    <row r="303" spans="1:38" ht="75" x14ac:dyDescent="0.3">
      <c r="A303" s="40" t="s">
        <v>1225</v>
      </c>
      <c r="B303" s="10" t="s">
        <v>1226</v>
      </c>
      <c r="C303" s="10" t="s">
        <v>1227</v>
      </c>
      <c r="D303" s="11" t="s">
        <v>1228</v>
      </c>
      <c r="E303" s="8">
        <f>IF(F303 = "NULL", "NULL", F303/28.35)</f>
        <v>7</v>
      </c>
      <c r="F303" s="8">
        <v>198.45000000000002</v>
      </c>
      <c r="G303" s="8">
        <f>IF(H303 = "NULL", "NULL", H303/28.35)</f>
        <v>14</v>
      </c>
      <c r="H303" s="8">
        <v>396.90000000000003</v>
      </c>
      <c r="I303" s="8">
        <f>IF(G303 = "NULL", "NULL", G303*1.25)</f>
        <v>17.5</v>
      </c>
      <c r="J303" s="8">
        <f>IF(G303 = "NULL", "NULL", H303*1.25)</f>
        <v>496.12500000000006</v>
      </c>
      <c r="K303" s="8">
        <f>IF(G303 = "NULL", "NULL", G303*2)</f>
        <v>28</v>
      </c>
      <c r="L303" s="8">
        <f>IF(G303 = "NULL", "NULL", H303*2)</f>
        <v>793.80000000000007</v>
      </c>
      <c r="M303" s="11" t="str">
        <f>CONCATENATE(D303, CHAR(10), " - NET WT. ", TEXT(E303, "0.00"), " oz (", F303, " grams)")</f>
        <v>Just "Popped" Into Salem Ingredients:
blue butterfly popcorn kernels (NON GMO)
• Packed in a facility and/or equipment that produces products containing peanuts, tree nuts, soybean, milk, dairy, eggs, fish, shellfish, wheat, sesame. •
 - NET WT. 7.00 oz (198.45 grams)</v>
      </c>
      <c r="N303" s="12">
        <v>10000000594</v>
      </c>
      <c r="O303" s="12">
        <v>30000000594</v>
      </c>
      <c r="P303" s="12">
        <v>50000000594</v>
      </c>
      <c r="Q303" s="12">
        <v>70000000594</v>
      </c>
      <c r="R303" s="12">
        <v>90000000594</v>
      </c>
      <c r="S303" s="12">
        <v>11000000594</v>
      </c>
      <c r="T303" s="12">
        <v>13000000594</v>
      </c>
      <c r="U303" s="10"/>
      <c r="V303" s="11"/>
      <c r="W303" s="8">
        <f>IF(G303 = "NULL", "NULL", G303/4)</f>
        <v>3.5</v>
      </c>
      <c r="X303" s="8">
        <f>IF(W303 = "NULL", "NULL", W303*28.35)</f>
        <v>99.225000000000009</v>
      </c>
      <c r="Y303" s="8">
        <f>IF(G303 = "NULL", "NULL", G303*4)</f>
        <v>56</v>
      </c>
      <c r="Z303" s="8">
        <f>IF(G303 = "NULL", "NULL", H303*4)</f>
        <v>1587.6000000000001</v>
      </c>
      <c r="AA303" s="15">
        <v>15000000594</v>
      </c>
      <c r="AB303" s="8">
        <f>IF(OR(E303 = "NULL", G303 = "NULL"), "NULL", (E303+G303)/2)</f>
        <v>10.5</v>
      </c>
      <c r="AC303" s="8">
        <f>IF(OR(F303 = "NULL", H303 = "NULL"), "NULL", (F303+H303)/2)</f>
        <v>297.67500000000001</v>
      </c>
      <c r="AD303" s="15">
        <v>17000000594</v>
      </c>
      <c r="AE303" s="8">
        <f>IF(H303 = "NULL", "NULL", AF303/28.35)</f>
        <v>35</v>
      </c>
      <c r="AF303" s="8">
        <f>IF(H303 = "NULL", "NULL", J303*2)</f>
        <v>992.25000000000011</v>
      </c>
      <c r="AG303" s="15">
        <v>19000000594</v>
      </c>
      <c r="AH303" s="8">
        <f>IF(AB303 = "NULL", "NULL", AB303*2)</f>
        <v>21</v>
      </c>
      <c r="AI303" s="8">
        <f>IF(AC303 = "NULL", "NULL", AC303*2)</f>
        <v>595.35</v>
      </c>
      <c r="AJ303" s="15">
        <v>21000000594</v>
      </c>
      <c r="AK303" s="13" t="s">
        <v>1229</v>
      </c>
      <c r="AL303" s="11" t="str">
        <f>SUBSTITUTE(D303,CHAR(10)&amp;"• Packed in a facility and/or equipment that produces products containing peanuts, tree nuts, soybean, milk, dairy, eggs, fish, shellfish, wheat, sesame •","")</f>
        <v>Just "Popped" Into Salem Ingredients:
blue butterfly popcorn kernels (NON GMO)
• Packed in a facility and/or equipment that produces products containing peanuts, tree nuts, soybean, milk, dairy, eggs, fish, shellfish, wheat, sesame. •</v>
      </c>
    </row>
    <row r="304" spans="1:38" ht="195" x14ac:dyDescent="0.3">
      <c r="A304" s="10" t="s">
        <v>1230</v>
      </c>
      <c r="B304" s="10" t="s">
        <v>1231</v>
      </c>
      <c r="C304" s="10" t="s">
        <v>1232</v>
      </c>
      <c r="D304" s="11" t="s">
        <v>1233</v>
      </c>
      <c r="E304" s="8">
        <f>IF(F304 = "NULL", "NULL", F304/28.35)</f>
        <v>1.6875</v>
      </c>
      <c r="F304" s="8">
        <v>47.840625000000003</v>
      </c>
      <c r="G304" s="8">
        <f>IF(H304 = "NULL", "NULL", H304/28.35)</f>
        <v>3.375</v>
      </c>
      <c r="H304" s="8">
        <v>95.681250000000006</v>
      </c>
      <c r="I304" s="8">
        <f>IF(G304 = "NULL", "NULL", G304*1.25)</f>
        <v>4.21875</v>
      </c>
      <c r="J304" s="8">
        <f>IF(G304 = "NULL", "NULL", H304*1.25)</f>
        <v>119.6015625</v>
      </c>
      <c r="K304" s="8">
        <f>IF(G304 = "NULL", "NULL", G304*2)</f>
        <v>6.75</v>
      </c>
      <c r="L304" s="8">
        <f>IF(G304 = "NULL", "NULL", H304*2)</f>
        <v>191.36250000000001</v>
      </c>
      <c r="M304" s="11" t="str">
        <f>CONCATENATE(D304, CHAR(10), " - NET WT. ", TEXT(E304, "0.00"), " oz (", F304, " grams)")</f>
        <v>Just Peachy Ingredients:
cane sugar, orange juice powder, &lt;2% of the following: citric acid, colored/flavored powder (sugar, yellow #6, artificial flavor, red #40) flavored oil (propylene gycol, artificial flavors, yellow #5)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
 - NET WT. 1.69 oz (47.840625 grams)</v>
      </c>
      <c r="N304" s="12">
        <v>10000000179</v>
      </c>
      <c r="O304" s="12">
        <v>30000000179</v>
      </c>
      <c r="P304" s="12">
        <v>50000000179</v>
      </c>
      <c r="Q304" s="12">
        <v>70000000179</v>
      </c>
      <c r="R304" s="12">
        <v>90000000179</v>
      </c>
      <c r="S304" s="12">
        <v>11000000179</v>
      </c>
      <c r="T304" s="12">
        <v>13000000179</v>
      </c>
      <c r="U304" s="10"/>
      <c r="V304" s="11" t="s">
        <v>189</v>
      </c>
      <c r="W304" s="8">
        <f>IF(G304 = "NULL", "NULL", G304/4)</f>
        <v>0.84375</v>
      </c>
      <c r="X304" s="8">
        <f>IF(W304 = "NULL", "NULL", W304*28.35)</f>
        <v>23.920312500000001</v>
      </c>
      <c r="Y304" s="8">
        <f>IF(G304 = "NULL", "NULL", G304*4)</f>
        <v>13.5</v>
      </c>
      <c r="Z304" s="8">
        <f>IF(G304 = "NULL", "NULL", H304*4)</f>
        <v>382.72500000000002</v>
      </c>
      <c r="AA304" s="15">
        <v>15000000179</v>
      </c>
      <c r="AB304" s="8">
        <f>IF(OR(E304 = "NULL", G304 = "NULL"), "NULL", (E304+G304)/2)</f>
        <v>2.53125</v>
      </c>
      <c r="AC304" s="8">
        <f>IF(OR(F304 = "NULL", H304 = "NULL"), "NULL", (F304+H304)/2)</f>
        <v>71.760937500000011</v>
      </c>
      <c r="AD304" s="15">
        <v>17000000179</v>
      </c>
      <c r="AE304" s="8">
        <f>IF(H304 = "NULL", "NULL", AF304/28.35)</f>
        <v>8.4375</v>
      </c>
      <c r="AF304" s="8">
        <f>IF(H304 = "NULL", "NULL", J304*2)</f>
        <v>239.203125</v>
      </c>
      <c r="AG304" s="15">
        <v>19000000179</v>
      </c>
      <c r="AH304" s="8">
        <f>IF(AB304 = "NULL", "NULL", AB304*2)</f>
        <v>5.0625</v>
      </c>
      <c r="AI304" s="8">
        <f>IF(AC304 = "NULL", "NULL", AC304*2)</f>
        <v>143.52187500000002</v>
      </c>
      <c r="AJ304" s="15">
        <v>21000000179</v>
      </c>
      <c r="AK304" s="13"/>
      <c r="AL304" s="11" t="str">
        <f>SUBSTITUTE(D304,CHAR(10)&amp;"• Packed in a facility and/or equipment that produces products containing peanuts, tree nuts, soybean, milk, dairy, eggs, fish, shellfish, wheat, sesame. •","")</f>
        <v>Just Peachy Ingredients:
cane sugar, orange juice powder, &lt;2% of the following: citric acid, colored/flavored powder (sugar, yellow #6, artificial flavor, red #40) flavored oil (propylene gycol, artificial flavors, yellow #5)
• DIRECTIONS: Just add ice, bottle of wine and pouch to a blender and mix - 10-12 drinks. Add in fresh fruit or rim your glass with fresh fruit to match the flavor. Don't drink wine? Add ice - mix and either fruit juice, 7up or sprite to blender. •</v>
      </c>
    </row>
    <row r="305" spans="1:38" ht="30" x14ac:dyDescent="0.3">
      <c r="A305" s="10" t="s">
        <v>1234</v>
      </c>
      <c r="B305" s="10" t="s">
        <v>1235</v>
      </c>
      <c r="C305" s="10" t="s">
        <v>1235</v>
      </c>
      <c r="D305" s="11" t="s">
        <v>45</v>
      </c>
      <c r="E305" s="8">
        <f>IF(F305 = "NULL", "NULL", F305/28.35)</f>
        <v>0.8</v>
      </c>
      <c r="F305" s="8">
        <v>22.680000000000003</v>
      </c>
      <c r="G305" s="8">
        <f>IF(H305 = "NULL", "NULL", H305/28.35)</f>
        <v>1.6</v>
      </c>
      <c r="H305" s="8">
        <v>45.360000000000007</v>
      </c>
      <c r="I305" s="8">
        <f>IF(G305 = "NULL", "NULL", G305*1.25)</f>
        <v>2</v>
      </c>
      <c r="J305" s="8">
        <f>IF(G305 = "NULL", "NULL", H305*1.25)</f>
        <v>56.70000000000001</v>
      </c>
      <c r="K305" s="8">
        <f>IF(G305 = "NULL", "NULL", G305*2)</f>
        <v>3.2</v>
      </c>
      <c r="L305" s="8">
        <f>IF(G305 = "NULL", "NULL", H305*2)</f>
        <v>90.720000000000013</v>
      </c>
      <c r="M305" s="11" t="str">
        <f>CONCATENATE(D305, CHAR(10), " - NET WT. ", TEXT(E305, "0.00"), " oz (", F305, " grams)")</f>
        <v>NULL
 - NET WT. 0.80 oz (22.68 grams)</v>
      </c>
      <c r="N305" s="12">
        <v>10000000180</v>
      </c>
      <c r="O305" s="12">
        <v>30000000180</v>
      </c>
      <c r="P305" s="12">
        <v>50000000180</v>
      </c>
      <c r="Q305" s="12">
        <v>70000000180</v>
      </c>
      <c r="R305" s="12">
        <v>90000000180</v>
      </c>
      <c r="S305" s="12">
        <v>11000000180</v>
      </c>
      <c r="T305" s="12">
        <v>13000000180</v>
      </c>
      <c r="U305" s="10"/>
      <c r="V305" s="11"/>
      <c r="W305" s="8">
        <f>IF(G305 = "NULL", "NULL", G305/4)</f>
        <v>0.4</v>
      </c>
      <c r="X305" s="8">
        <f>IF(W305 = "NULL", "NULL", W305*28.35)</f>
        <v>11.340000000000002</v>
      </c>
      <c r="Y305" s="8">
        <f>IF(G305 = "NULL", "NULL", G305*4)</f>
        <v>6.4</v>
      </c>
      <c r="Z305" s="8">
        <f>IF(G305 = "NULL", "NULL", H305*4)</f>
        <v>181.44000000000003</v>
      </c>
      <c r="AA305" s="15">
        <v>15000000180</v>
      </c>
      <c r="AB305" s="8">
        <f>IF(OR(E305 = "NULL", G305 = "NULL"), "NULL", (E305+G305)/2)</f>
        <v>1.2000000000000002</v>
      </c>
      <c r="AC305" s="8">
        <f>IF(OR(F305 = "NULL", H305 = "NULL"), "NULL", (F305+H305)/2)</f>
        <v>34.020000000000003</v>
      </c>
      <c r="AD305" s="15">
        <v>17000000180</v>
      </c>
      <c r="AE305" s="8">
        <f>IF(H305 = "NULL", "NULL", AF305/28.35)</f>
        <v>4.0000000000000009</v>
      </c>
      <c r="AF305" s="8">
        <f>IF(H305 = "NULL", "NULL", J305*2)</f>
        <v>113.40000000000002</v>
      </c>
      <c r="AG305" s="15">
        <v>19000000180</v>
      </c>
      <c r="AH305" s="8">
        <f>IF(AB305 = "NULL", "NULL", AB305*2)</f>
        <v>2.4000000000000004</v>
      </c>
      <c r="AI305" s="8">
        <f>IF(AC305 = "NULL", "NULL", AC305*2)</f>
        <v>68.040000000000006</v>
      </c>
      <c r="AJ305" s="15">
        <v>21000000180</v>
      </c>
      <c r="AK305" s="13"/>
      <c r="AL305" s="11" t="str">
        <f>SUBSTITUTE(D305,CHAR(10)&amp;"• Packed in a facility and/or equipment that produces products containing peanuts, tree nuts, soybean, milk, dairy, eggs, fish, shellfish, wheat, sesame. •","")</f>
        <v>NULL</v>
      </c>
    </row>
    <row r="306" spans="1:38" ht="105" x14ac:dyDescent="0.3">
      <c r="A306" s="38" t="s">
        <v>1236</v>
      </c>
      <c r="B306" s="10" t="s">
        <v>1237</v>
      </c>
      <c r="C306" s="10" t="s">
        <v>1238</v>
      </c>
      <c r="D306" s="11" t="s">
        <v>1239</v>
      </c>
      <c r="E306" s="8">
        <f>IF(F306 = "NULL", "NULL", F306/28.35)</f>
        <v>2</v>
      </c>
      <c r="F306" s="8">
        <v>56.7</v>
      </c>
      <c r="G306" s="8">
        <f>IF(H306 = "NULL", "NULL", H306/28.35)</f>
        <v>4</v>
      </c>
      <c r="H306" s="8">
        <v>113.4</v>
      </c>
      <c r="I306" s="8">
        <f>IF(G306 = "NULL", "NULL", G306*1.25)</f>
        <v>5</v>
      </c>
      <c r="J306" s="8">
        <f>IF(G306 = "NULL", "NULL", H306*1.25)</f>
        <v>141.75</v>
      </c>
      <c r="K306" s="8">
        <f>IF(G306 = "NULL", "NULL", G306*2)</f>
        <v>8</v>
      </c>
      <c r="L306" s="8">
        <f>IF(G306 = "NULL", "NULL", H306*2)</f>
        <v>226.8</v>
      </c>
      <c r="M306" s="11" t="str">
        <f>CONCATENATE(D306, CHAR(10), " - NET WT. ", TEXT(E306, "0.00"), " oz (", F306, " grams)")</f>
        <v>Kettle Corn Popcorn Seasoning Ingredients:
sugar, salt, natural butter flavor, less than 2% tricalcium phosphate (anticaking)
• ALLERGY ALERT: contains milk •
• Packed in a facility and/or equipment that produces products containing peanuts, tree nuts, soybean, milk, dairy, eggs, fish, shellfish, wheat, sesame. •
 - NET WT. 2.00 oz (56.7 grams)</v>
      </c>
      <c r="N306" s="12">
        <v>10000000181</v>
      </c>
      <c r="O306" s="12">
        <v>30000000181</v>
      </c>
      <c r="P306" s="12">
        <v>50000000181</v>
      </c>
      <c r="Q306" s="12">
        <v>70000000181</v>
      </c>
      <c r="R306" s="12">
        <v>90000000181</v>
      </c>
      <c r="S306" s="12">
        <v>11000000181</v>
      </c>
      <c r="T306" s="12">
        <v>13000000181</v>
      </c>
      <c r="U306" s="10" t="s">
        <v>52</v>
      </c>
      <c r="V306" s="11" t="s">
        <v>149</v>
      </c>
      <c r="W306" s="8">
        <f>IF(G306 = "NULL", "NULL", G306/4)</f>
        <v>1</v>
      </c>
      <c r="X306" s="8">
        <f>IF(W306 = "NULL", "NULL", W306*28.35)</f>
        <v>28.35</v>
      </c>
      <c r="Y306" s="8">
        <f>IF(G306 = "NULL", "NULL", G306*4)</f>
        <v>16</v>
      </c>
      <c r="Z306" s="8">
        <f>IF(G306 = "NULL", "NULL", H306*4)</f>
        <v>453.6</v>
      </c>
      <c r="AA306" s="15">
        <v>15000000181</v>
      </c>
      <c r="AB306" s="8">
        <f>IF(OR(E306 = "NULL", G306 = "NULL"), "NULL", (E306+G306)/2)</f>
        <v>3</v>
      </c>
      <c r="AC306" s="8">
        <f>IF(OR(F306 = "NULL", H306 = "NULL"), "NULL", (F306+H306)/2)</f>
        <v>85.050000000000011</v>
      </c>
      <c r="AD306" s="15">
        <v>17000000181</v>
      </c>
      <c r="AE306" s="8">
        <f>IF(H306 = "NULL", "NULL", AF306/28.35)</f>
        <v>10</v>
      </c>
      <c r="AF306" s="8">
        <f>IF(H306 = "NULL", "NULL", J306*2)</f>
        <v>283.5</v>
      </c>
      <c r="AG306" s="15">
        <v>19000000181</v>
      </c>
      <c r="AH306" s="8">
        <f>IF(AB306 = "NULL", "NULL", AB306*2)</f>
        <v>6</v>
      </c>
      <c r="AI306" s="8">
        <f>IF(AC306 = "NULL", "NULL", AC306*2)</f>
        <v>170.10000000000002</v>
      </c>
      <c r="AJ306" s="15">
        <v>21000000181</v>
      </c>
      <c r="AK306" s="13"/>
      <c r="AL306" s="11" t="str">
        <f>SUBSTITUTE(D306,CHAR(10)&amp;"• Packed in a facility and/or equipment that produces products containing peanuts, tree nuts, soybean, milk, dairy, eggs, fish, shellfish, wheat, sesame. •","")</f>
        <v>Kettle Corn Popcorn Seasoning Ingredients:
sugar, salt, natural butter flavor, less than 2% tricalcium phosphate (anticaking)
• ALLERGY ALERT: contains milk •</v>
      </c>
    </row>
    <row r="307" spans="1:38" ht="75" x14ac:dyDescent="0.3">
      <c r="A307" s="10" t="s">
        <v>1240</v>
      </c>
      <c r="B307" s="10" t="s">
        <v>1241</v>
      </c>
      <c r="C307" s="10" t="s">
        <v>1241</v>
      </c>
      <c r="D307" s="11" t="s">
        <v>1242</v>
      </c>
      <c r="E307" s="8">
        <f>IF(F307 = "NULL", "NULL", F307/28.35)</f>
        <v>2.5</v>
      </c>
      <c r="F307" s="8">
        <v>70.875</v>
      </c>
      <c r="G307" s="8">
        <f>IF(H307 = "NULL", "NULL", H307/28.35)</f>
        <v>5</v>
      </c>
      <c r="H307" s="8">
        <v>141.75</v>
      </c>
      <c r="I307" s="8">
        <f>IF(G307 = "NULL", "NULL", G307*1.25)</f>
        <v>6.25</v>
      </c>
      <c r="J307" s="8">
        <f>IF(G307 = "NULL", "NULL", H307*1.25)</f>
        <v>177.1875</v>
      </c>
      <c r="K307" s="8">
        <f>IF(G307 = "NULL", "NULL", G307*2)</f>
        <v>10</v>
      </c>
      <c r="L307" s="8">
        <f>IF(G307 = "NULL", "NULL", H307*2)</f>
        <v>283.5</v>
      </c>
      <c r="M307" s="11" t="str">
        <f>CONCATENATE(D307, CHAR(10), " - NET WT. ", TEXT(E307, "0.00"), " oz (", F307, " grams)")</f>
        <v>Kosher Salt Ingredients:
kosher salt
• Packed in a facility and/or equipment that produces products containing peanuts, tree nuts, soybean, milk, dairy, eggs, fish, shellfish, wheat, sesame. •
 - NET WT. 2.50 oz (70.875 grams)</v>
      </c>
      <c r="N307" s="12">
        <v>10000000182</v>
      </c>
      <c r="O307" s="12">
        <v>30000000182</v>
      </c>
      <c r="P307" s="12">
        <v>50000000182</v>
      </c>
      <c r="Q307" s="12">
        <v>70000000182</v>
      </c>
      <c r="R307" s="12">
        <v>90000000182</v>
      </c>
      <c r="S307" s="12">
        <v>11000000182</v>
      </c>
      <c r="T307" s="12">
        <v>13000000182</v>
      </c>
      <c r="U307" s="10"/>
      <c r="V307" s="11"/>
      <c r="W307" s="8">
        <f>IF(G307 = "NULL", "NULL", G307/4)</f>
        <v>1.25</v>
      </c>
      <c r="X307" s="8">
        <f>IF(W307 = "NULL", "NULL", W307*28.35)</f>
        <v>35.4375</v>
      </c>
      <c r="Y307" s="8">
        <f>IF(G307 = "NULL", "NULL", G307*4)</f>
        <v>20</v>
      </c>
      <c r="Z307" s="8">
        <f>IF(G307 = "NULL", "NULL", H307*4)</f>
        <v>567</v>
      </c>
      <c r="AA307" s="15">
        <v>15000000182</v>
      </c>
      <c r="AB307" s="8">
        <f>IF(OR(E307 = "NULL", G307 = "NULL"), "NULL", (E307+G307)/2)</f>
        <v>3.75</v>
      </c>
      <c r="AC307" s="8">
        <f>IF(OR(F307 = "NULL", H307 = "NULL"), "NULL", (F307+H307)/2)</f>
        <v>106.3125</v>
      </c>
      <c r="AD307" s="15">
        <v>17000000182</v>
      </c>
      <c r="AE307" s="8">
        <f>IF(H307 = "NULL", "NULL", AF307/28.35)</f>
        <v>12.5</v>
      </c>
      <c r="AF307" s="8">
        <f>IF(H307 = "NULL", "NULL", J307*2)</f>
        <v>354.375</v>
      </c>
      <c r="AG307" s="15">
        <v>19000000182</v>
      </c>
      <c r="AH307" s="8">
        <f>IF(AB307 = "NULL", "NULL", AB307*2)</f>
        <v>7.5</v>
      </c>
      <c r="AI307" s="8">
        <f>IF(AC307 = "NULL", "NULL", AC307*2)</f>
        <v>212.625</v>
      </c>
      <c r="AJ307" s="15">
        <v>21000000182</v>
      </c>
      <c r="AK307" s="13"/>
      <c r="AL307" s="11" t="str">
        <f>SUBSTITUTE(D307,CHAR(10)&amp;"• Packed in a facility and/or equipment that produces products containing peanuts, tree nuts, soybean, milk, dairy, eggs, fish, shellfish, wheat, sesame. •","")</f>
        <v>Kosher Salt Ingredients:
kosher salt</v>
      </c>
    </row>
    <row r="308" spans="1:38" ht="180" x14ac:dyDescent="0.3">
      <c r="A308" s="40" t="s">
        <v>1243</v>
      </c>
      <c r="B308" s="10" t="s">
        <v>1244</v>
      </c>
      <c r="C308" s="10" t="s">
        <v>1245</v>
      </c>
      <c r="D308" s="11" t="s">
        <v>1246</v>
      </c>
      <c r="E308" s="8">
        <f>IF(F308 = "NULL", "NULL", F308/28.35)</f>
        <v>1.0229276895943562</v>
      </c>
      <c r="F308" s="8">
        <v>29</v>
      </c>
      <c r="G308" s="8">
        <f>IF(H308 = "NULL", "NULL", H308/28.35)</f>
        <v>2.1164021164021163</v>
      </c>
      <c r="H308" s="8">
        <v>60</v>
      </c>
      <c r="I308" s="8">
        <f>IF(G308 = "NULL", "NULL", G308*1.25)</f>
        <v>2.6455026455026456</v>
      </c>
      <c r="J308" s="8">
        <f>IF(G308 = "NULL", "NULL", H308*1.25)</f>
        <v>75</v>
      </c>
      <c r="K308" s="8">
        <f>IF(G308 = "NULL", "NULL", G308*2)</f>
        <v>4.2328042328042326</v>
      </c>
      <c r="L308" s="8">
        <f>IF(G308 = "NULL", "NULL", H308*2)</f>
        <v>120</v>
      </c>
      <c r="M308" s="11" t="str">
        <f>CONCATENATE(D308, CHAR(10), " - NET WT. ", TEXT(E308, "0.00"), " oz (", F308, " grams)")</f>
        <v>Lagniappe Spice Blend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Packed in a facility and/or equipment that produces products containing peanuts, tree nuts, soybean, milk, dairy, eggs, fish, shellfish, wheat, sesame. •
 - NET WT. 1.02 oz (29 grams)</v>
      </c>
      <c r="N308" s="12">
        <v>10000000382</v>
      </c>
      <c r="O308" s="12">
        <v>30000000382</v>
      </c>
      <c r="P308" s="12">
        <v>50000000382</v>
      </c>
      <c r="Q308" s="12">
        <v>70000000382</v>
      </c>
      <c r="R308" s="12">
        <v>90000000382</v>
      </c>
      <c r="S308" s="12">
        <v>11000000382</v>
      </c>
      <c r="T308" s="12">
        <v>13000000382</v>
      </c>
      <c r="U308" s="11"/>
      <c r="V308" s="11"/>
      <c r="W308" s="8">
        <f>IF(G308 = "NULL", "NULL", G308/4)</f>
        <v>0.52910052910052907</v>
      </c>
      <c r="X308" s="8">
        <f>IF(W308 = "NULL", "NULL", W308*28.35)</f>
        <v>15</v>
      </c>
      <c r="Y308" s="8">
        <f>IF(G308 = "NULL", "NULL", G308*4)</f>
        <v>8.4656084656084651</v>
      </c>
      <c r="Z308" s="8">
        <f>IF(G308 = "NULL", "NULL", H308*4)</f>
        <v>240</v>
      </c>
      <c r="AA308" s="15">
        <v>15000000382</v>
      </c>
      <c r="AB308" s="8">
        <f>IF(OR(E308 = "NULL", G308 = "NULL"), "NULL", (E308+G308)/2)</f>
        <v>1.5696649029982361</v>
      </c>
      <c r="AC308" s="8">
        <f>IF(OR(F308 = "NULL", H308 = "NULL"), "NULL", (F308+H308)/2)</f>
        <v>44.5</v>
      </c>
      <c r="AD308" s="15">
        <v>17000000382</v>
      </c>
      <c r="AE308" s="8">
        <f>IF(H308 = "NULL", "NULL", AF308/28.35)</f>
        <v>5.2910052910052912</v>
      </c>
      <c r="AF308" s="8">
        <f>IF(H308 = "NULL", "NULL", J308*2)</f>
        <v>150</v>
      </c>
      <c r="AG308" s="15">
        <v>19000000382</v>
      </c>
      <c r="AH308" s="8">
        <f>IF(AB308 = "NULL", "NULL", AB308*2)</f>
        <v>3.1393298059964723</v>
      </c>
      <c r="AI308" s="8">
        <f>IF(AC308 = "NULL", "NULL", AC308*2)</f>
        <v>89</v>
      </c>
      <c r="AJ308" s="15">
        <v>21000000382</v>
      </c>
      <c r="AK308" s="13" t="s">
        <v>1247</v>
      </c>
      <c r="AL308" s="11" t="str">
        <f>SUBSTITUTE(D308,CHAR(10)&amp;"• Packed in a facility and/or equipment that produces products containing peanuts, tree nuts, soybean, milk, dairy, eggs, fish, shellfish, wheat, sesame. •","")</f>
        <v>Lagniappe Spice Blend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v>
      </c>
    </row>
    <row r="309" spans="1:38" ht="45" x14ac:dyDescent="0.3">
      <c r="A309" s="10" t="s">
        <v>1248</v>
      </c>
      <c r="B309" s="10" t="s">
        <v>1249</v>
      </c>
      <c r="C309" s="10" t="s">
        <v>1250</v>
      </c>
      <c r="D309" s="11" t="s">
        <v>1251</v>
      </c>
      <c r="E309" s="8">
        <f>IF(F309 = "NULL", "NULL", F309/28.35)</f>
        <v>0.8</v>
      </c>
      <c r="F309" s="8">
        <v>22.680000000000003</v>
      </c>
      <c r="G309" s="8">
        <f>IF(H309 = "NULL", "NULL", H309/28.35)</f>
        <v>1.6</v>
      </c>
      <c r="H309" s="8">
        <v>45.360000000000007</v>
      </c>
      <c r="I309" s="8">
        <f>IF(G309 = "NULL", "NULL", G309*1.25)</f>
        <v>2</v>
      </c>
      <c r="J309" s="8">
        <f>IF(G309 = "NULL", "NULL", H309*1.25)</f>
        <v>56.70000000000001</v>
      </c>
      <c r="K309" s="8">
        <f>IF(G309 = "NULL", "NULL", G309*2)</f>
        <v>3.2</v>
      </c>
      <c r="L309" s="8">
        <f>IF(G309 = "NULL", "NULL", H309*2)</f>
        <v>90.720000000000013</v>
      </c>
      <c r="M309" s="11" t="str">
        <f>CONCATENATE(D309, CHAR(10), " - NET WT. ", TEXT(E309, "0.00"), " oz (", F309, " grams)")</f>
        <v>NULL
 - NET WT. 0.80 oz (22.68 grams)</v>
      </c>
      <c r="N309" s="12">
        <v>10000000183</v>
      </c>
      <c r="O309" s="12">
        <v>30000000183</v>
      </c>
      <c r="P309" s="12">
        <v>50000000183</v>
      </c>
      <c r="Q309" s="12">
        <v>70000000183</v>
      </c>
      <c r="R309" s="12">
        <v>90000000183</v>
      </c>
      <c r="S309" s="12">
        <v>11000000183</v>
      </c>
      <c r="T309" s="12">
        <v>13000000183</v>
      </c>
      <c r="U309" s="10"/>
      <c r="V309" s="11"/>
      <c r="W309" s="8">
        <f>IF(G309 = "NULL", "NULL", G309/4)</f>
        <v>0.4</v>
      </c>
      <c r="X309" s="8">
        <f>IF(W309 = "NULL", "NULL", W309*28.35)</f>
        <v>11.340000000000002</v>
      </c>
      <c r="Y309" s="8">
        <f>IF(G309 = "NULL", "NULL", G309*4)</f>
        <v>6.4</v>
      </c>
      <c r="Z309" s="8">
        <f>IF(G309 = "NULL", "NULL", H309*4)</f>
        <v>181.44000000000003</v>
      </c>
      <c r="AA309" s="15">
        <v>15000000183</v>
      </c>
      <c r="AB309" s="8">
        <f>IF(OR(E309 = "NULL", G309 = "NULL"), "NULL", (E309+G309)/2)</f>
        <v>1.2000000000000002</v>
      </c>
      <c r="AC309" s="8">
        <f>IF(OR(F309 = "NULL", H309 = "NULL"), "NULL", (F309+H309)/2)</f>
        <v>34.020000000000003</v>
      </c>
      <c r="AD309" s="15">
        <v>17000000183</v>
      </c>
      <c r="AE309" s="8">
        <f>IF(H309 = "NULL", "NULL", AF309/28.35)</f>
        <v>4.0000000000000009</v>
      </c>
      <c r="AF309" s="8">
        <f>IF(H309 = "NULL", "NULL", J309*2)</f>
        <v>113.40000000000002</v>
      </c>
      <c r="AG309" s="15">
        <v>19000000183</v>
      </c>
      <c r="AH309" s="8">
        <f>IF(AB309 = "NULL", "NULL", AB309*2)</f>
        <v>2.4000000000000004</v>
      </c>
      <c r="AI309" s="8">
        <f>IF(AC309 = "NULL", "NULL", AC309*2)</f>
        <v>68.040000000000006</v>
      </c>
      <c r="AJ309" s="15">
        <v>21000000183</v>
      </c>
      <c r="AK309" s="13"/>
      <c r="AL309" s="11" t="str">
        <f>SUBSTITUTE(D309,CHAR(10)&amp;"• Packed in a facility and/or equipment that produces products containing peanuts, tree nuts, soybean, milk, dairy, eggs, fish, shellfish, wheat, sesame. •","")</f>
        <v xml:space="preserve">NULL
</v>
      </c>
    </row>
    <row r="310" spans="1:38" ht="75" x14ac:dyDescent="0.3">
      <c r="A310" s="10" t="s">
        <v>1252</v>
      </c>
      <c r="B310" s="10" t="s">
        <v>1253</v>
      </c>
      <c r="C310" s="10" t="s">
        <v>1254</v>
      </c>
      <c r="D310" s="11" t="s">
        <v>1255</v>
      </c>
      <c r="E310" s="8">
        <f>IF(F310 = "NULL", "NULL", F310/28.35)</f>
        <v>1.4</v>
      </c>
      <c r="F310" s="8">
        <v>39.69</v>
      </c>
      <c r="G310" s="8">
        <f>IF(H310 = "NULL", "NULL", H310/28.35)</f>
        <v>2.8</v>
      </c>
      <c r="H310" s="8">
        <v>79.38</v>
      </c>
      <c r="I310" s="8">
        <f>IF(G310 = "NULL", "NULL", G310*1.25)</f>
        <v>3.5</v>
      </c>
      <c r="J310" s="8">
        <f>IF(G310 = "NULL", "NULL", H310*1.25)</f>
        <v>99.224999999999994</v>
      </c>
      <c r="K310" s="8">
        <f>IF(G310 = "NULL", "NULL", G310*2)</f>
        <v>5.6</v>
      </c>
      <c r="L310" s="8">
        <f>IF(G310 = "NULL", "NULL", H310*2)</f>
        <v>158.76</v>
      </c>
      <c r="M310" s="11" t="str">
        <f>CONCATENATE(D310, CHAR(10), " - NET WT. ", TEXT(E310, "0.00"), " oz (", F310, " grams)")</f>
        <v>Lavender Sea Salt Ingredients:
fine sea salt, lavender buds 
• Packed in a facility and/or equipment that produces products containing peanuts, tree nuts, soybean, milk, dairy, eggs, fish, shellfish, wheat, sesame. •
 - NET WT. 1.40 oz (39.69 grams)</v>
      </c>
      <c r="N310" s="12">
        <v>10000000184</v>
      </c>
      <c r="O310" s="12">
        <v>30000000184</v>
      </c>
      <c r="P310" s="12">
        <v>50000000184</v>
      </c>
      <c r="Q310" s="12">
        <v>70000000184</v>
      </c>
      <c r="R310" s="12">
        <v>90000000184</v>
      </c>
      <c r="S310" s="12">
        <v>11000000184</v>
      </c>
      <c r="T310" s="12">
        <v>13000000184</v>
      </c>
      <c r="U310" s="10"/>
      <c r="V310" s="11"/>
      <c r="W310" s="8">
        <f>IF(G310 = "NULL", "NULL", G310/4)</f>
        <v>0.7</v>
      </c>
      <c r="X310" s="8">
        <f>IF(W310 = "NULL", "NULL", W310*28.35)</f>
        <v>19.844999999999999</v>
      </c>
      <c r="Y310" s="8">
        <f>IF(G310 = "NULL", "NULL", G310*4)</f>
        <v>11.2</v>
      </c>
      <c r="Z310" s="8">
        <f>IF(G310 = "NULL", "NULL", H310*4)</f>
        <v>317.52</v>
      </c>
      <c r="AA310" s="15">
        <v>15000000184</v>
      </c>
      <c r="AB310" s="8">
        <f>IF(OR(E310 = "NULL", G310 = "NULL"), "NULL", (E310+G310)/2)</f>
        <v>2.0999999999999996</v>
      </c>
      <c r="AC310" s="8">
        <f>IF(OR(F310 = "NULL", H310 = "NULL"), "NULL", (F310+H310)/2)</f>
        <v>59.534999999999997</v>
      </c>
      <c r="AD310" s="15">
        <v>17000000184</v>
      </c>
      <c r="AE310" s="8">
        <f>IF(H310 = "NULL", "NULL", AF310/28.35)</f>
        <v>6.9999999999999991</v>
      </c>
      <c r="AF310" s="8">
        <f>IF(H310 = "NULL", "NULL", J310*2)</f>
        <v>198.45</v>
      </c>
      <c r="AG310" s="15">
        <v>19000000184</v>
      </c>
      <c r="AH310" s="8">
        <f>IF(AB310 = "NULL", "NULL", AB310*2)</f>
        <v>4.1999999999999993</v>
      </c>
      <c r="AI310" s="8">
        <f>IF(AC310 = "NULL", "NULL", AC310*2)</f>
        <v>119.07</v>
      </c>
      <c r="AJ310" s="15">
        <v>21000000184</v>
      </c>
      <c r="AK310" s="13"/>
      <c r="AL310" s="11" t="str">
        <f>SUBSTITUTE(D310,CHAR(10)&amp;"• Packed in a facility and/or equipment that produces products containing peanuts, tree nuts, soybean, milk, dairy, eggs, fish, shellfish, wheat, sesame. •","")</f>
        <v xml:space="preserve">Lavender Sea Salt Ingredients:
fine sea salt, lavender buds </v>
      </c>
    </row>
    <row r="311" spans="1:38" ht="75" x14ac:dyDescent="0.3">
      <c r="A311" s="10" t="s">
        <v>1256</v>
      </c>
      <c r="B311" s="10" t="s">
        <v>1257</v>
      </c>
      <c r="C311" s="10" t="s">
        <v>1258</v>
      </c>
      <c r="D311" s="11" t="s">
        <v>1259</v>
      </c>
      <c r="E311" s="8">
        <f>IF(F311 = "NULL", "NULL", F311/28.35)</f>
        <v>1.85</v>
      </c>
      <c r="F311" s="8">
        <v>52.447500000000005</v>
      </c>
      <c r="G311" s="8">
        <f>IF(H311 = "NULL", "NULL", H311/28.35)</f>
        <v>3.7</v>
      </c>
      <c r="H311" s="8">
        <v>104.89500000000001</v>
      </c>
      <c r="I311" s="8">
        <f>IF(G311 = "NULL", "NULL", G311*1.25)</f>
        <v>4.625</v>
      </c>
      <c r="J311" s="8">
        <f>IF(G311 = "NULL", "NULL", H311*1.25)</f>
        <v>131.11875000000001</v>
      </c>
      <c r="K311" s="8">
        <f>IF(G311 = "NULL", "NULL", G311*2)</f>
        <v>7.4</v>
      </c>
      <c r="L311" s="8">
        <f>IF(G311 = "NULL", "NULL", H311*2)</f>
        <v>209.79000000000002</v>
      </c>
      <c r="M311" s="11" t="str">
        <f>CONCATENATE(D311, CHAR(10), " - NET WT. ", TEXT(E311, "0.00"), " oz (", F311, " grams)")</f>
        <v>Lemon Basil Sea Salt Ingredients:
sea salt, granulated lemon peel, basil
• Packed in a facility and/or equipment that produces products containing peanuts, tree nuts, soybean, milk, dairy, eggs, fish, shellfish, wheat, sesame. •
 - NET WT. 1.85 oz (52.4475 grams)</v>
      </c>
      <c r="N311" s="12">
        <v>10000000185</v>
      </c>
      <c r="O311" s="12">
        <v>30000000185</v>
      </c>
      <c r="P311" s="12">
        <v>50000000185</v>
      </c>
      <c r="Q311" s="12">
        <v>70000000185</v>
      </c>
      <c r="R311" s="12">
        <v>90000000185</v>
      </c>
      <c r="S311" s="12">
        <v>11000000185</v>
      </c>
      <c r="T311" s="12">
        <v>13000000185</v>
      </c>
      <c r="U311" s="10"/>
      <c r="V311" s="11"/>
      <c r="W311" s="8">
        <f>IF(G311 = "NULL", "NULL", G311/4)</f>
        <v>0.92500000000000004</v>
      </c>
      <c r="X311" s="8">
        <f>IF(W311 = "NULL", "NULL", W311*28.35)</f>
        <v>26.223750000000003</v>
      </c>
      <c r="Y311" s="8">
        <f>IF(G311 = "NULL", "NULL", G311*4)</f>
        <v>14.8</v>
      </c>
      <c r="Z311" s="8">
        <f>IF(G311 = "NULL", "NULL", H311*4)</f>
        <v>419.58000000000004</v>
      </c>
      <c r="AA311" s="15">
        <v>15000000185</v>
      </c>
      <c r="AB311" s="8">
        <f>IF(OR(E311 = "NULL", G311 = "NULL"), "NULL", (E311+G311)/2)</f>
        <v>2.7750000000000004</v>
      </c>
      <c r="AC311" s="8">
        <f>IF(OR(F311 = "NULL", H311 = "NULL"), "NULL", (F311+H311)/2)</f>
        <v>78.671250000000015</v>
      </c>
      <c r="AD311" s="15">
        <v>17000000185</v>
      </c>
      <c r="AE311" s="8">
        <f>IF(H311 = "NULL", "NULL", AF311/28.35)</f>
        <v>9.25</v>
      </c>
      <c r="AF311" s="8">
        <f>IF(H311 = "NULL", "NULL", J311*2)</f>
        <v>262.23750000000001</v>
      </c>
      <c r="AG311" s="15">
        <v>19000000185</v>
      </c>
      <c r="AH311" s="8">
        <f>IF(AB311 = "NULL", "NULL", AB311*2)</f>
        <v>5.5500000000000007</v>
      </c>
      <c r="AI311" s="8">
        <f>IF(AC311 = "NULL", "NULL", AC311*2)</f>
        <v>157.34250000000003</v>
      </c>
      <c r="AJ311" s="15">
        <v>21000000185</v>
      </c>
      <c r="AK311" s="13"/>
      <c r="AL311" s="11" t="str">
        <f>SUBSTITUTE(D311,CHAR(10)&amp;"• Packed in a facility and/or equipment that produces products containing peanuts, tree nuts, soybean, milk, dairy, eggs, fish, shellfish, wheat, sesame. •","")</f>
        <v>Lemon Basil Sea Salt Ingredients:
sea salt, granulated lemon peel, basil</v>
      </c>
    </row>
    <row r="312" spans="1:38" ht="75" x14ac:dyDescent="0.3">
      <c r="A312" s="10" t="s">
        <v>1260</v>
      </c>
      <c r="B312" s="10" t="s">
        <v>1261</v>
      </c>
      <c r="C312" s="10" t="s">
        <v>1261</v>
      </c>
      <c r="D312" s="11" t="s">
        <v>1262</v>
      </c>
      <c r="E312" s="8">
        <f>IF(F312 = "NULL", "NULL", F312/28.35)</f>
        <v>1.2345679012345678</v>
      </c>
      <c r="F312" s="8">
        <v>35</v>
      </c>
      <c r="G312" s="8">
        <f>IF(H312 = "NULL", "NULL", H312/28.35)</f>
        <v>2.5044091710758378</v>
      </c>
      <c r="H312" s="8">
        <v>71</v>
      </c>
      <c r="I312" s="8">
        <f>IF(G312 = "NULL", "NULL", G312*1.25)</f>
        <v>3.1305114638447975</v>
      </c>
      <c r="J312" s="8">
        <f>IF(G312 = "NULL", "NULL", H312*1.25)</f>
        <v>88.75</v>
      </c>
      <c r="K312" s="8">
        <f>IF(G312 = "NULL", "NULL", G312*2)</f>
        <v>5.0088183421516757</v>
      </c>
      <c r="L312" s="8">
        <f>IF(G312 = "NULL", "NULL", H312*2)</f>
        <v>142</v>
      </c>
      <c r="M312" s="11" t="str">
        <f>CONCATENATE(D312, CHAR(10), " - NET WT. ", TEXT(E312, "0.00"), " oz (", F312, " grams)")</f>
        <v>Lemon Citrus Pepper Ingredients:
lemon, black coarse pepper, salt
• Packed in a facility and/or equipment that produces products containing peanuts, tree nuts, soybean, milk, dairy, eggs, fish, shellfish, wheat, sesame. •
 - NET WT. 1.23 oz (35 grams)</v>
      </c>
      <c r="N312" s="12">
        <v>10000000186</v>
      </c>
      <c r="O312" s="12">
        <v>30000000186</v>
      </c>
      <c r="P312" s="12">
        <v>50000000186</v>
      </c>
      <c r="Q312" s="12">
        <v>70000000186</v>
      </c>
      <c r="R312" s="12">
        <v>90000000186</v>
      </c>
      <c r="S312" s="12">
        <v>11000000186</v>
      </c>
      <c r="T312" s="12">
        <v>13000000186</v>
      </c>
      <c r="U312" s="10" t="s">
        <v>52</v>
      </c>
      <c r="V312" s="11" t="s">
        <v>243</v>
      </c>
      <c r="W312" s="8">
        <f>IF(G312 = "NULL", "NULL", G312/4)</f>
        <v>0.62610229276895946</v>
      </c>
      <c r="X312" s="8">
        <f>IF(W312 = "NULL", "NULL", W312*28.35)</f>
        <v>17.75</v>
      </c>
      <c r="Y312" s="8">
        <f>IF(G312 = "NULL", "NULL", G312*4)</f>
        <v>10.017636684303351</v>
      </c>
      <c r="Z312" s="8">
        <f>IF(G312 = "NULL", "NULL", H312*4)</f>
        <v>284</v>
      </c>
      <c r="AA312" s="15">
        <v>15000000186</v>
      </c>
      <c r="AB312" s="8">
        <f>IF(OR(E312 = "NULL", G312 = "NULL"), "NULL", (E312+G312)/2)</f>
        <v>1.8694885361552029</v>
      </c>
      <c r="AC312" s="8">
        <f>IF(OR(F312 = "NULL", H312 = "NULL"), "NULL", (F312+H312)/2)</f>
        <v>53</v>
      </c>
      <c r="AD312" s="15">
        <v>17000000186</v>
      </c>
      <c r="AE312" s="8">
        <f>IF(H312 = "NULL", "NULL", AF312/28.35)</f>
        <v>6.2610229276895941</v>
      </c>
      <c r="AF312" s="8">
        <f>IF(H312 = "NULL", "NULL", J312*2)</f>
        <v>177.5</v>
      </c>
      <c r="AG312" s="15">
        <v>19000000186</v>
      </c>
      <c r="AH312" s="8">
        <f>IF(AB312 = "NULL", "NULL", AB312*2)</f>
        <v>3.7389770723104059</v>
      </c>
      <c r="AI312" s="8">
        <f>IF(AC312 = "NULL", "NULL", AC312*2)</f>
        <v>106</v>
      </c>
      <c r="AJ312" s="15">
        <v>21000000186</v>
      </c>
      <c r="AK312" s="13" t="s">
        <v>1263</v>
      </c>
      <c r="AL312" s="11" t="str">
        <f>SUBSTITUTE(D312,CHAR(10)&amp;"• Packed in a facility and/or equipment that produces products containing peanuts, tree nuts, soybean, milk, dairy, eggs, fish, shellfish, wheat, sesame. •","")</f>
        <v>Lemon Citrus Pepper Ingredients:
lemon, black coarse pepper, salt</v>
      </c>
    </row>
    <row r="313" spans="1:38" ht="75" x14ac:dyDescent="0.3">
      <c r="A313" s="10" t="s">
        <v>1264</v>
      </c>
      <c r="B313" s="10" t="s">
        <v>1265</v>
      </c>
      <c r="C313" s="10" t="s">
        <v>1266</v>
      </c>
      <c r="D313" s="11" t="s">
        <v>1267</v>
      </c>
      <c r="E313" s="8">
        <f>IF(F313 = "NULL", "NULL", F313/28.35)</f>
        <v>2.9</v>
      </c>
      <c r="F313" s="8">
        <v>82.215000000000003</v>
      </c>
      <c r="G313" s="8">
        <f>IF(H313 = "NULL", "NULL", H313/28.35)</f>
        <v>5.8</v>
      </c>
      <c r="H313" s="8">
        <v>164.43</v>
      </c>
      <c r="I313" s="8">
        <f>IF(G313 = "NULL", "NULL", G313*1.25)</f>
        <v>7.25</v>
      </c>
      <c r="J313" s="8">
        <f>IF(G313 = "NULL", "NULL", H313*1.25)</f>
        <v>205.53750000000002</v>
      </c>
      <c r="K313" s="8">
        <f>IF(G313 = "NULL", "NULL", G313*2)</f>
        <v>11.6</v>
      </c>
      <c r="L313" s="8">
        <f>IF(G313 = "NULL", "NULL", H313*2)</f>
        <v>328.86</v>
      </c>
      <c r="M313" s="11" t="str">
        <f>CONCATENATE(D313, CHAR(10), " - NET WT. ", TEXT(E313, "0.00"), " oz (", F313, " grams)")</f>
        <v>Lemon Dill Sea Salt Ingredients:
sea salt, lemon peel, dill
• Packed in a facility and/or equipment that produces products containing peanuts, tree nuts, soybean, milk, dairy, eggs, fish, shellfish, wheat, sesame. •
 - NET WT. 2.90 oz (82.215 grams)</v>
      </c>
      <c r="N313" s="12">
        <v>10000000187</v>
      </c>
      <c r="O313" s="12">
        <v>30000000187</v>
      </c>
      <c r="P313" s="12">
        <v>50000000187</v>
      </c>
      <c r="Q313" s="12">
        <v>70000000187</v>
      </c>
      <c r="R313" s="12">
        <v>90000000187</v>
      </c>
      <c r="S313" s="12">
        <v>11000000187</v>
      </c>
      <c r="T313" s="12">
        <v>13000000187</v>
      </c>
      <c r="U313" s="10" t="s">
        <v>52</v>
      </c>
      <c r="V313" s="11" t="s">
        <v>159</v>
      </c>
      <c r="W313" s="8">
        <f>IF(G313 = "NULL", "NULL", G313/4)</f>
        <v>1.45</v>
      </c>
      <c r="X313" s="8">
        <f>IF(W313 = "NULL", "NULL", W313*28.35)</f>
        <v>41.107500000000002</v>
      </c>
      <c r="Y313" s="8">
        <f>IF(G313 = "NULL", "NULL", G313*4)</f>
        <v>23.2</v>
      </c>
      <c r="Z313" s="8">
        <f>IF(G313 = "NULL", "NULL", H313*4)</f>
        <v>657.72</v>
      </c>
      <c r="AA313" s="15">
        <v>15000000187</v>
      </c>
      <c r="AB313" s="8">
        <f>IF(OR(E313 = "NULL", G313 = "NULL"), "NULL", (E313+G313)/2)</f>
        <v>4.3499999999999996</v>
      </c>
      <c r="AC313" s="8">
        <f>IF(OR(F313 = "NULL", H313 = "NULL"), "NULL", (F313+H313)/2)</f>
        <v>123.32250000000001</v>
      </c>
      <c r="AD313" s="15">
        <v>17000000187</v>
      </c>
      <c r="AE313" s="8">
        <f>IF(H313 = "NULL", "NULL", AF313/28.35)</f>
        <v>14.5</v>
      </c>
      <c r="AF313" s="8">
        <f>IF(H313 = "NULL", "NULL", J313*2)</f>
        <v>411.07500000000005</v>
      </c>
      <c r="AG313" s="15">
        <v>19000000187</v>
      </c>
      <c r="AH313" s="8">
        <f>IF(AB313 = "NULL", "NULL", AB313*2)</f>
        <v>8.6999999999999993</v>
      </c>
      <c r="AI313" s="8">
        <f>IF(AC313 = "NULL", "NULL", AC313*2)</f>
        <v>246.64500000000001</v>
      </c>
      <c r="AJ313" s="15">
        <v>21000000187</v>
      </c>
      <c r="AK313" s="13"/>
      <c r="AL313" s="11" t="str">
        <f>SUBSTITUTE(D313,CHAR(10)&amp;"• Packed in a facility and/or equipment that produces products containing peanuts, tree nuts, soybean, milk, dairy, eggs, fish, shellfish, wheat, sesame. •","")</f>
        <v>Lemon Dill Sea Salt Ingredients:
sea salt, lemon peel, dill</v>
      </c>
    </row>
    <row r="314" spans="1:38" ht="75" x14ac:dyDescent="0.3">
      <c r="A314" s="10" t="s">
        <v>1268</v>
      </c>
      <c r="B314" s="10" t="s">
        <v>1269</v>
      </c>
      <c r="C314" s="10" t="s">
        <v>1270</v>
      </c>
      <c r="D314" s="11" t="s">
        <v>1271</v>
      </c>
      <c r="E314" s="8">
        <f>IF(F314 = "NULL", "NULL", F314/28.35)</f>
        <v>2.9</v>
      </c>
      <c r="F314" s="8">
        <v>82.215000000000003</v>
      </c>
      <c r="G314" s="8">
        <f>IF(H314 = "NULL", "NULL", H314/28.35)</f>
        <v>5.8</v>
      </c>
      <c r="H314" s="8">
        <v>164.43</v>
      </c>
      <c r="I314" s="8">
        <f>IF(G314 = "NULL", "NULL", G314*1.25)</f>
        <v>7.25</v>
      </c>
      <c r="J314" s="8">
        <f>IF(G314 = "NULL", "NULL", H314*1.25)</f>
        <v>205.53750000000002</v>
      </c>
      <c r="K314" s="8">
        <f>IF(G314 = "NULL", "NULL", G314*2)</f>
        <v>11.6</v>
      </c>
      <c r="L314" s="8">
        <f>IF(G314 = "NULL", "NULL", H314*2)</f>
        <v>328.86</v>
      </c>
      <c r="M314" s="11" t="str">
        <f>CONCATENATE(D314, CHAR(10), " - NET WT. ", TEXT(E314, "0.00"), " oz (", F314, " grams)")</f>
        <v>Lemon Flake Sea Salt Ingredients:
lemon flake salt
• Packed in a facility and/or equipment that produces products containing peanuts, tree nuts, soybean, milk, dairy, eggs, fish, shellfish, wheat, sesame. •
 - NET WT. 2.90 oz (82.215 grams)</v>
      </c>
      <c r="N314" s="12">
        <v>10000000486</v>
      </c>
      <c r="O314" s="12">
        <v>30000000486</v>
      </c>
      <c r="P314" s="12">
        <v>50000000486</v>
      </c>
      <c r="Q314" s="12">
        <v>70000000486</v>
      </c>
      <c r="R314" s="12">
        <v>90000000486</v>
      </c>
      <c r="S314" s="12">
        <v>11000000486</v>
      </c>
      <c r="T314" s="12">
        <v>13000000486</v>
      </c>
      <c r="U314" s="10" t="s">
        <v>52</v>
      </c>
      <c r="V314" s="11"/>
      <c r="W314" s="8">
        <f>IF(G314 = "NULL", "NULL", G314/4)</f>
        <v>1.45</v>
      </c>
      <c r="X314" s="8">
        <f>IF(W314 = "NULL", "NULL", W314*28.35)</f>
        <v>41.107500000000002</v>
      </c>
      <c r="Y314" s="8">
        <f>IF(G314 = "NULL", "NULL", G314*4)</f>
        <v>23.2</v>
      </c>
      <c r="Z314" s="8">
        <f>IF(G314 = "NULL", "NULL", H314*4)</f>
        <v>657.72</v>
      </c>
      <c r="AA314" s="15">
        <v>15000000486</v>
      </c>
      <c r="AB314" s="8">
        <f>IF(OR(E314 = "NULL", G314 = "NULL"), "NULL", (E314+G314)/2)</f>
        <v>4.3499999999999996</v>
      </c>
      <c r="AC314" s="8">
        <f>IF(OR(F314 = "NULL", H314 = "NULL"), "NULL", (F314+H314)/2)</f>
        <v>123.32250000000001</v>
      </c>
      <c r="AD314" s="15">
        <v>17000000486</v>
      </c>
      <c r="AE314" s="8">
        <f>IF(H314 = "NULL", "NULL", AF314/28.35)</f>
        <v>14.5</v>
      </c>
      <c r="AF314" s="8">
        <f>IF(H314 = "NULL", "NULL", J314*2)</f>
        <v>411.07500000000005</v>
      </c>
      <c r="AG314" s="15">
        <v>19000000486</v>
      </c>
      <c r="AH314" s="8">
        <f>IF(AB314 = "NULL", "NULL", AB314*2)</f>
        <v>8.6999999999999993</v>
      </c>
      <c r="AI314" s="8">
        <f>IF(AC314 = "NULL", "NULL", AC314*2)</f>
        <v>246.64500000000001</v>
      </c>
      <c r="AJ314" s="15">
        <v>21000000486</v>
      </c>
      <c r="AK314" s="13"/>
      <c r="AL314" s="11" t="str">
        <f>SUBSTITUTE(D314,CHAR(10)&amp;"• Packed in a facility and/or equipment that produces products containing peanuts, tree nuts, soybean, milk, dairy, eggs, fish, shellfish, wheat, sesame. •","")</f>
        <v>Lemon Flake Sea Salt Ingredients:
lemon flake salt</v>
      </c>
    </row>
    <row r="315" spans="1:38" ht="75" x14ac:dyDescent="0.3">
      <c r="A315" s="10" t="s">
        <v>1272</v>
      </c>
      <c r="B315" s="10" t="s">
        <v>1273</v>
      </c>
      <c r="C315" s="10" t="s">
        <v>1274</v>
      </c>
      <c r="D315" s="11" t="s">
        <v>1275</v>
      </c>
      <c r="E315" s="8">
        <f>IF(F315 = "NULL", "NULL", F315/28.35)</f>
        <v>1.8500881834215168</v>
      </c>
      <c r="F315" s="8">
        <v>52.45</v>
      </c>
      <c r="G315" s="8">
        <f>IF(H315 = "NULL", "NULL", H315/28.35)</f>
        <v>3.7001763668430336</v>
      </c>
      <c r="H315" s="8">
        <v>104.9</v>
      </c>
      <c r="I315" s="8">
        <f>IF(G315 = "NULL", "NULL", G315*1.25)</f>
        <v>4.6252204585537919</v>
      </c>
      <c r="J315" s="8">
        <f>IF(G315 = "NULL", "NULL", H315*1.25)</f>
        <v>131.125</v>
      </c>
      <c r="K315" s="8">
        <f>IF(G315 = "NULL", "NULL", G315*2)</f>
        <v>7.4003527336860673</v>
      </c>
      <c r="L315" s="8">
        <f>IF(G315 = "NULL", "NULL", H315*2)</f>
        <v>209.8</v>
      </c>
      <c r="M315" s="11" t="str">
        <f>CONCATENATE(D315, CHAR(10), " - NET WT. ", TEXT(E315, "0.00"), " oz (", F315, " grams)")</f>
        <v>Lemon Honey &amp; Thyme Seasoning Ingredients:
salt, honey powder, lemon peel, thyme, pepper
• Packed in a facility and/or equipment that produces products containing peanuts, tree nuts, soybean, milk, dairy, eggs, fish, shellfish, wheat, sesame. •
 - NET WT. 1.85 oz (52.45 grams)</v>
      </c>
      <c r="N315" s="12">
        <v>10000000566</v>
      </c>
      <c r="O315" s="12">
        <v>30000000566</v>
      </c>
      <c r="P315" s="12">
        <v>50000000566</v>
      </c>
      <c r="Q315" s="12">
        <v>70000000566</v>
      </c>
      <c r="R315" s="12">
        <v>90000000566</v>
      </c>
      <c r="S315" s="12">
        <v>11000000566</v>
      </c>
      <c r="T315" s="12">
        <v>13000000566</v>
      </c>
      <c r="U315" s="24"/>
      <c r="W315" s="8">
        <f>IF(G315 = "NULL", "NULL", G315/4)</f>
        <v>0.92504409171075841</v>
      </c>
      <c r="X315" s="8">
        <f>IF(W315 = "NULL", "NULL", W315*28.35)</f>
        <v>26.225000000000001</v>
      </c>
      <c r="Y315" s="8">
        <f>IF(G315 = "NULL", "NULL", G315*4)</f>
        <v>14.800705467372135</v>
      </c>
      <c r="Z315" s="8">
        <f>IF(G315 = "NULL", "NULL", H315*4)</f>
        <v>419.6</v>
      </c>
      <c r="AA315" s="15">
        <v>15000000566</v>
      </c>
      <c r="AB315" s="8">
        <f>IF(OR(E315 = "NULL", G315 = "NULL"), "NULL", (E315+G315)/2)</f>
        <v>2.7751322751322753</v>
      </c>
      <c r="AC315" s="8">
        <f>IF(OR(F315 = "NULL", H315 = "NULL"), "NULL", (F315+H315)/2)</f>
        <v>78.675000000000011</v>
      </c>
      <c r="AD315" s="15">
        <v>17000000566</v>
      </c>
      <c r="AE315" s="15">
        <f>IF(H315 = "NULL", "NULL", AF315/28.35)</f>
        <v>9.2504409171075839</v>
      </c>
      <c r="AF315" s="15">
        <f>IF(H315 = "NULL", "NULL", J315*2)</f>
        <v>262.25</v>
      </c>
      <c r="AG315" s="15">
        <v>19000000566</v>
      </c>
      <c r="AH315" s="8">
        <f>IF(AB315 = "NULL", "NULL", AB315*2)</f>
        <v>5.5502645502645507</v>
      </c>
      <c r="AI315" s="8">
        <f>IF(AC315 = "NULL", "NULL", AC315*2)</f>
        <v>157.35000000000002</v>
      </c>
      <c r="AJ315" s="15">
        <v>21000000566</v>
      </c>
      <c r="AK315" s="13" t="s">
        <v>1276</v>
      </c>
      <c r="AL315" s="11" t="str">
        <f>SUBSTITUTE(D315,CHAR(10)&amp;"• Packed in a facility and/or equipment that produces products containing peanuts, tree nuts, soybean, milk, dairy, eggs, fish, shellfish, wheat, sesame. •","")</f>
        <v>Lemon Honey &amp; Thyme Seasoning Ingredients:
salt, honey powder, lemon peel, thyme, pepper</v>
      </c>
    </row>
    <row r="316" spans="1:38" ht="105" x14ac:dyDescent="0.3">
      <c r="A316" s="10" t="s">
        <v>1277</v>
      </c>
      <c r="B316" s="10" t="s">
        <v>1278</v>
      </c>
      <c r="C316" s="10" t="s">
        <v>1279</v>
      </c>
      <c r="D316" s="11" t="s">
        <v>1280</v>
      </c>
      <c r="E316" s="8">
        <f>IF(F316 = "NULL", "NULL", F316/28.35)</f>
        <v>1.6499999999999997</v>
      </c>
      <c r="F316" s="8">
        <v>46.777499999999996</v>
      </c>
      <c r="G316" s="8">
        <f>IF(H316 = "NULL", "NULL", H316/28.35)</f>
        <v>3.2999999999999994</v>
      </c>
      <c r="H316" s="8">
        <v>93.554999999999993</v>
      </c>
      <c r="I316" s="8">
        <f>IF(G316 = "NULL", "NULL", G316*1.25)</f>
        <v>4.1249999999999991</v>
      </c>
      <c r="J316" s="8">
        <f>IF(G316 = "NULL", "NULL", H316*1.25)</f>
        <v>116.94374999999999</v>
      </c>
      <c r="K316" s="8">
        <f>IF(G316 = "NULL", "NULL", G316*2)</f>
        <v>6.5999999999999988</v>
      </c>
      <c r="L316" s="8">
        <f>IF(G316 = "NULL", "NULL", H316*2)</f>
        <v>187.10999999999999</v>
      </c>
      <c r="M316" s="11" t="str">
        <f>CONCATENATE(D316, CHAR(10), " - NET WT. ", TEXT(E316, "0.00"), " oz (", F316, " grams)")</f>
        <v>Lemon Pepper &amp; Herbs Ingredients:
salt, black pepper, citric acid, dehydrated garlic, sugar, lemon peel, dehydrated onion, spice, natural flavor, fd&amp;c yellow #5 lake, calcium silicate added to prevent caking
• Packed in a facility and/or equipment that produces products containing peanuts, tree nuts, soybean, milk, dairy, eggs, fish, shellfish, wheat, sesame. •
 - NET WT. 1.65 oz (46.7775 grams)</v>
      </c>
      <c r="N316" s="12">
        <v>10000000188</v>
      </c>
      <c r="O316" s="12">
        <v>30000000188</v>
      </c>
      <c r="P316" s="12">
        <v>50000000188</v>
      </c>
      <c r="Q316" s="12">
        <v>70000000188</v>
      </c>
      <c r="R316" s="12">
        <v>90000000188</v>
      </c>
      <c r="S316" s="12">
        <v>11000000188</v>
      </c>
      <c r="T316" s="12">
        <v>13000000188</v>
      </c>
      <c r="U316" s="10" t="s">
        <v>52</v>
      </c>
      <c r="V316" s="11" t="s">
        <v>419</v>
      </c>
      <c r="W316" s="8">
        <f>IF(G316 = "NULL", "NULL", G316/4)</f>
        <v>0.82499999999999984</v>
      </c>
      <c r="X316" s="8">
        <f>IF(W316 = "NULL", "NULL", W316*28.35)</f>
        <v>23.388749999999998</v>
      </c>
      <c r="Y316" s="8">
        <f>IF(G316 = "NULL", "NULL", G316*4)</f>
        <v>13.199999999999998</v>
      </c>
      <c r="Z316" s="8">
        <f>IF(G316 = "NULL", "NULL", H316*4)</f>
        <v>374.21999999999997</v>
      </c>
      <c r="AA316" s="15">
        <v>15000000188</v>
      </c>
      <c r="AB316" s="8">
        <f>IF(OR(E316 = "NULL", G316 = "NULL"), "NULL", (E316+G316)/2)</f>
        <v>2.4749999999999996</v>
      </c>
      <c r="AC316" s="8">
        <f>IF(OR(F316 = "NULL", H316 = "NULL"), "NULL", (F316+H316)/2)</f>
        <v>70.166249999999991</v>
      </c>
      <c r="AD316" s="15">
        <v>17000000188</v>
      </c>
      <c r="AE316" s="8">
        <f>IF(H316 = "NULL", "NULL", AF316/28.35)</f>
        <v>8.25</v>
      </c>
      <c r="AF316" s="8">
        <f>IF(H316 = "NULL", "NULL", J316*2)</f>
        <v>233.88749999999999</v>
      </c>
      <c r="AG316" s="15">
        <v>19000000188</v>
      </c>
      <c r="AH316" s="8">
        <f>IF(AB316 = "NULL", "NULL", AB316*2)</f>
        <v>4.9499999999999993</v>
      </c>
      <c r="AI316" s="8">
        <f>IF(AC316 = "NULL", "NULL", AC316*2)</f>
        <v>140.33249999999998</v>
      </c>
      <c r="AJ316" s="15">
        <v>21000000188</v>
      </c>
      <c r="AK316" s="13"/>
      <c r="AL316" s="11" t="str">
        <f>SUBSTITUTE(D316,CHAR(10)&amp;"• Packed in a facility and/or equipment that produces products containing peanuts, tree nuts, soybean, milk, dairy, eggs, fish, shellfish, wheat, sesame. •","")</f>
        <v>Lemon Pepper &amp; Herbs Ingredients:
salt, black pepper, citric acid, dehydrated garlic, sugar, lemon peel, dehydrated onion, spice, natural flavor, fd&amp;c yellow #5 lake, calcium silicate added to prevent caking</v>
      </c>
    </row>
    <row r="317" spans="1:38" ht="75" x14ac:dyDescent="0.3">
      <c r="A317" s="10" t="s">
        <v>1281</v>
      </c>
      <c r="B317" s="10" t="s">
        <v>1282</v>
      </c>
      <c r="C317" s="10" t="s">
        <v>1283</v>
      </c>
      <c r="D317" s="11" t="s">
        <v>1284</v>
      </c>
      <c r="E317" s="8">
        <f>IF(F317 = "NULL", "NULL", F317/28.35)</f>
        <v>2.1869488536155202</v>
      </c>
      <c r="F317" s="8">
        <v>62</v>
      </c>
      <c r="G317" s="8">
        <f>IF(H317 = "NULL", "NULL", H317/28.35)</f>
        <v>4.5855379188712524</v>
      </c>
      <c r="H317" s="8">
        <v>130</v>
      </c>
      <c r="I317" s="8">
        <f>IF(G317 = "NULL", "NULL", G317*1.25)</f>
        <v>5.7319223985890657</v>
      </c>
      <c r="J317" s="8">
        <f>IF(G317 = "NULL", "NULL", H317*1.25)</f>
        <v>162.5</v>
      </c>
      <c r="K317" s="8">
        <f>IF(G317 = "NULL", "NULL", G317*2)</f>
        <v>9.1710758377425048</v>
      </c>
      <c r="L317" s="8">
        <f>IF(G317 = "NULL", "NULL", H317*2)</f>
        <v>260</v>
      </c>
      <c r="M317" s="11" t="str">
        <f>CONCATENATE(D317, CHAR(10), " - NET WT. ", TEXT(E317, "0.00"), " oz (", F317, " grams)")</f>
        <v>Lemon Rosemary Sea Salt Ingredients:
sea salt, lemon zest, rosemary, garlic
• Packed in a facility and/or equipment that produces products containing peanuts, tree nuts, soybean, milk, dairy, eggs, fish, shellfish, wheat, sesame. •
 - NET WT. 2.19 oz (62 grams)</v>
      </c>
      <c r="N317" s="12">
        <v>10000000189</v>
      </c>
      <c r="O317" s="12">
        <v>30000000189</v>
      </c>
      <c r="P317" s="12">
        <v>50000000189</v>
      </c>
      <c r="Q317" s="12">
        <v>70000000189</v>
      </c>
      <c r="R317" s="12">
        <v>90000000189</v>
      </c>
      <c r="S317" s="12">
        <v>11000000189</v>
      </c>
      <c r="T317" s="12">
        <v>13000000189</v>
      </c>
      <c r="U317" s="10" t="s">
        <v>52</v>
      </c>
      <c r="V317" s="11" t="s">
        <v>354</v>
      </c>
      <c r="W317" s="8">
        <f>IF(G317 = "NULL", "NULL", G317/4)</f>
        <v>1.1463844797178131</v>
      </c>
      <c r="X317" s="8">
        <f>IF(W317 = "NULL", "NULL", W317*28.35)</f>
        <v>32.5</v>
      </c>
      <c r="Y317" s="8">
        <f>IF(G317 = "NULL", "NULL", G317*4)</f>
        <v>18.34215167548501</v>
      </c>
      <c r="Z317" s="8">
        <f>IF(G317 = "NULL", "NULL", H317*4)</f>
        <v>520</v>
      </c>
      <c r="AA317" s="15">
        <v>15000000189</v>
      </c>
      <c r="AB317" s="8">
        <f>IF(OR(E317 = "NULL", G317 = "NULL"), "NULL", (E317+G317)/2)</f>
        <v>3.3862433862433861</v>
      </c>
      <c r="AC317" s="8">
        <f>IF(OR(F317 = "NULL", H317 = "NULL"), "NULL", (F317+H317)/2)</f>
        <v>96</v>
      </c>
      <c r="AD317" s="15">
        <v>17000000189</v>
      </c>
      <c r="AE317" s="8">
        <f>IF(H317 = "NULL", "NULL", AF317/28.35)</f>
        <v>11.46384479717813</v>
      </c>
      <c r="AF317" s="8">
        <f>IF(H317 = "NULL", "NULL", J317*2)</f>
        <v>325</v>
      </c>
      <c r="AG317" s="15">
        <v>19000000189</v>
      </c>
      <c r="AH317" s="8">
        <f>IF(AB317 = "NULL", "NULL", AB317*2)</f>
        <v>6.7724867724867721</v>
      </c>
      <c r="AI317" s="8">
        <f>IF(AC317 = "NULL", "NULL", AC317*2)</f>
        <v>192</v>
      </c>
      <c r="AJ317" s="15">
        <v>21000000189</v>
      </c>
      <c r="AK317" s="13"/>
      <c r="AL317" s="11" t="str">
        <f>SUBSTITUTE(D317,CHAR(10)&amp;"• Packed in a facility and/or equipment that produces products containing peanuts, tree nuts, soybean, milk, dairy, eggs, fish, shellfish, wheat, sesame. •","")</f>
        <v>Lemon Rosemary Sea Salt Ingredients:
sea salt, lemon zest, rosemary, garlic</v>
      </c>
    </row>
    <row r="318" spans="1:38" ht="75" x14ac:dyDescent="0.3">
      <c r="A318" s="10" t="s">
        <v>1285</v>
      </c>
      <c r="B318" s="10" t="s">
        <v>1286</v>
      </c>
      <c r="C318" s="10" t="s">
        <v>1287</v>
      </c>
      <c r="D318" s="11" t="s">
        <v>1288</v>
      </c>
      <c r="E318" s="8">
        <f>IF(F318 = "NULL", "NULL", F318/28.35)</f>
        <v>1.95</v>
      </c>
      <c r="F318" s="8">
        <v>55.282499999999999</v>
      </c>
      <c r="G318" s="8">
        <f>IF(H318 = "NULL", "NULL", H318/28.35)</f>
        <v>3.9</v>
      </c>
      <c r="H318" s="8">
        <v>110.565</v>
      </c>
      <c r="I318" s="8">
        <f>IF(G318 = "NULL", "NULL", G318*1.25)</f>
        <v>4.875</v>
      </c>
      <c r="J318" s="8">
        <f>IF(G318 = "NULL", "NULL", H318*1.25)</f>
        <v>138.20625000000001</v>
      </c>
      <c r="K318" s="8">
        <f>IF(G318 = "NULL", "NULL", G318*2)</f>
        <v>7.8</v>
      </c>
      <c r="L318" s="8">
        <f>IF(G318 = "NULL", "NULL", H318*2)</f>
        <v>221.13</v>
      </c>
      <c r="M318" s="11" t="str">
        <f>CONCATENATE(D318, CHAR(10), " - NET WT. ", TEXT(E318, "0.00"), " oz (", F318, " grams)")</f>
        <v>Lemon Sea Salt Ingredients:
sea salt, lemon juice
• Packed in a facility and/or equipment that produces products containing peanuts, tree nuts, soybean, milk, dairy, eggs, fish, shellfish, wheat, sesame. •
 - NET WT. 1.95 oz (55.2825 grams)</v>
      </c>
      <c r="N318" s="12">
        <v>10000000191</v>
      </c>
      <c r="O318" s="12">
        <v>30000000191</v>
      </c>
      <c r="P318" s="12">
        <v>50000000191</v>
      </c>
      <c r="Q318" s="12">
        <v>70000000191</v>
      </c>
      <c r="R318" s="12">
        <v>90000000191</v>
      </c>
      <c r="S318" s="12">
        <v>11000000191</v>
      </c>
      <c r="T318" s="12">
        <v>13000000191</v>
      </c>
      <c r="U318" s="10"/>
      <c r="V318" s="11"/>
      <c r="W318" s="8">
        <f>IF(G318 = "NULL", "NULL", G318/4)</f>
        <v>0.97499999999999998</v>
      </c>
      <c r="X318" s="8">
        <f>IF(W318 = "NULL", "NULL", W318*28.35)</f>
        <v>27.641249999999999</v>
      </c>
      <c r="Y318" s="8">
        <f>IF(G318 = "NULL", "NULL", G318*4)</f>
        <v>15.6</v>
      </c>
      <c r="Z318" s="8">
        <f>IF(G318 = "NULL", "NULL", H318*4)</f>
        <v>442.26</v>
      </c>
      <c r="AA318" s="15">
        <v>15000000191</v>
      </c>
      <c r="AB318" s="8">
        <f>IF(OR(E318 = "NULL", G318 = "NULL"), "NULL", (E318+G318)/2)</f>
        <v>2.9249999999999998</v>
      </c>
      <c r="AC318" s="8">
        <f>IF(OR(F318 = "NULL", H318 = "NULL"), "NULL", (F318+H318)/2)</f>
        <v>82.923749999999998</v>
      </c>
      <c r="AD318" s="15">
        <v>17000000191</v>
      </c>
      <c r="AE318" s="8">
        <f>IF(H318 = "NULL", "NULL", AF318/28.35)</f>
        <v>9.75</v>
      </c>
      <c r="AF318" s="8">
        <f>IF(H318 = "NULL", "NULL", J318*2)</f>
        <v>276.41250000000002</v>
      </c>
      <c r="AG318" s="15">
        <v>19000000191</v>
      </c>
      <c r="AH318" s="8">
        <f>IF(AB318 = "NULL", "NULL", AB318*2)</f>
        <v>5.85</v>
      </c>
      <c r="AI318" s="8">
        <f>IF(AC318 = "NULL", "NULL", AC318*2)</f>
        <v>165.8475</v>
      </c>
      <c r="AJ318" s="15">
        <v>21000000191</v>
      </c>
      <c r="AK318" s="13"/>
      <c r="AL318" s="11" t="str">
        <f>SUBSTITUTE(D318,CHAR(10)&amp;"• Packed in a facility and/or equipment that produces products containing peanuts, tree nuts, soybean, milk, dairy, eggs, fish, shellfish, wheat, sesame. •","")</f>
        <v>Lemon Sea Salt Ingredients:
sea salt, lemon juice</v>
      </c>
    </row>
    <row r="319" spans="1:38" ht="120" x14ac:dyDescent="0.3">
      <c r="A319" s="38" t="s">
        <v>1289</v>
      </c>
      <c r="B319" s="10" t="s">
        <v>1290</v>
      </c>
      <c r="C319" s="10" t="s">
        <v>1291</v>
      </c>
      <c r="D319" s="11" t="s">
        <v>1292</v>
      </c>
      <c r="E319" s="8">
        <f>IF(F319 = "NULL", "NULL", F319/28.35)</f>
        <v>5.2910052910052907E-2</v>
      </c>
      <c r="F319" s="8">
        <v>1.5</v>
      </c>
      <c r="G319" s="8">
        <f>IF(H319 = "NULL", "NULL", H319/28.35)</f>
        <v>0.1128747795414462</v>
      </c>
      <c r="H319" s="8">
        <v>3.2</v>
      </c>
      <c r="I319" s="8">
        <f>IF(G319 = "NULL", "NULL", G319*1.25)</f>
        <v>0.14109347442680775</v>
      </c>
      <c r="J319" s="8">
        <f>IF(G319 = "NULL", "NULL", H319*1.25)</f>
        <v>4</v>
      </c>
      <c r="K319" s="8">
        <f>IF(G319 = "NULL", "NULL", G319*2)</f>
        <v>0.2257495590828924</v>
      </c>
      <c r="L319" s="8">
        <f>IF(G319 = "NULL", "NULL", H319*2)</f>
        <v>6.4</v>
      </c>
      <c r="M319" s="11" t="str">
        <f>CONCATENATE(D319, CHAR(10), " - NET WT. ", TEXT(E319, "0.00"), " oz (", F319, " grams)")</f>
        <v>Lemon Seafood Seasoning Ingredients:
salt, mustard, paprika, spices, citric acid, anyhdrous, onion, canola oil, sugar, garlic, cornstarch, lemon oil, fd&amp;c yellow #5
• ALLERGY ALERT: contains soy •
• Packed in a facility and/or equipment that produces products containing peanuts, tree nuts, soybean, milk, dairy, eggs, fish, shellfish, wheat, sesame. •
 - NET WT. 0.05 oz (1.5 grams)</v>
      </c>
      <c r="N319" s="12">
        <v>10000000600</v>
      </c>
      <c r="O319" s="12">
        <v>30000000600</v>
      </c>
      <c r="P319" s="12">
        <v>50000000600</v>
      </c>
      <c r="Q319" s="12">
        <v>70000000600</v>
      </c>
      <c r="R319" s="12">
        <v>90000000600</v>
      </c>
      <c r="S319" s="12">
        <v>11000000600</v>
      </c>
      <c r="T319" s="12">
        <v>13000000600</v>
      </c>
      <c r="U319" s="24"/>
      <c r="W319" s="8">
        <f>IF(G319 = "NULL", "NULL", G319/4)</f>
        <v>2.821869488536155E-2</v>
      </c>
      <c r="X319" s="8">
        <f>IF(W319 = "NULL", "NULL", W319*28.35)</f>
        <v>0.8</v>
      </c>
      <c r="Y319" s="8">
        <f>IF(G319 = "NULL", "NULL", G319*4)</f>
        <v>0.45149911816578481</v>
      </c>
      <c r="Z319" s="8">
        <f>IF(G319 = "NULL", "NULL", H319*4)</f>
        <v>12.8</v>
      </c>
      <c r="AA319" s="15">
        <v>15000000600</v>
      </c>
      <c r="AB319" s="8">
        <f>IF(OR(E319 = "NULL", G319 = "NULL"), "NULL", (E319+G319)/2)</f>
        <v>8.2892416225749554E-2</v>
      </c>
      <c r="AC319" s="8">
        <f>IF(OR(F319 = "NULL", H319 = "NULL"), "NULL", (F319+H319)/2)</f>
        <v>2.35</v>
      </c>
      <c r="AD319" s="15">
        <v>17000000600</v>
      </c>
      <c r="AE319" s="8">
        <f>IF(H319 = "NULL", "NULL", AF319/28.35)</f>
        <v>0.2821869488536155</v>
      </c>
      <c r="AF319" s="15">
        <f>IF(H319 = "NULL", "NULL", J319*2)</f>
        <v>8</v>
      </c>
      <c r="AG319" s="15">
        <v>19000000600</v>
      </c>
      <c r="AH319" s="8">
        <f>IF(AB319 = "NULL", "NULL", AB319*2)</f>
        <v>0.16578483245149911</v>
      </c>
      <c r="AI319" s="8">
        <f>IF(AC319 = "NULL", "NULL", AC319*2)</f>
        <v>4.7</v>
      </c>
      <c r="AJ319" s="15">
        <v>21000000600</v>
      </c>
      <c r="AK319" s="13" t="s">
        <v>1293</v>
      </c>
      <c r="AL319" s="11" t="str">
        <f>SUBSTITUTE(D319,CHAR(10)&amp;"• Packed in a facility and/or equipment that produces products containing peanuts, tree nuts, soybean, milk, dairy, eggs, fish, shellfish, wheat, sesame •","")</f>
        <v>Lemon Seafood Seasoning Ingredients:
salt, mustard, paprika, spices, citric acid, anyhdrous, onion, canola oil, sugar, garlic, cornstarch, lemon oil, fd&amp;c yellow #5
• ALLERGY ALERT: contains soy •
• Packed in a facility and/or equipment that produces products containing peanuts, tree nuts, soybean, milk, dairy, eggs, fish, shellfish, wheat, sesame. •</v>
      </c>
    </row>
    <row r="320" spans="1:38" ht="180" x14ac:dyDescent="0.3">
      <c r="A320" s="10" t="s">
        <v>1294</v>
      </c>
      <c r="B320" s="10" t="s">
        <v>1295</v>
      </c>
      <c r="C320" s="10" t="s">
        <v>1296</v>
      </c>
      <c r="D320" s="11" t="s">
        <v>1297</v>
      </c>
      <c r="E320" s="8">
        <f>IF(F320 = "NULL", "NULL", F320/28.35)</f>
        <v>1.6875</v>
      </c>
      <c r="F320" s="8">
        <v>47.840625000000003</v>
      </c>
      <c r="G320" s="8">
        <f>IF(H320 = "NULL", "NULL", H320/28.35)</f>
        <v>3.375</v>
      </c>
      <c r="H320" s="8">
        <v>95.681250000000006</v>
      </c>
      <c r="I320" s="8">
        <f>IF(G320 = "NULL", "NULL", G320*1.25)</f>
        <v>4.21875</v>
      </c>
      <c r="J320" s="8">
        <f>IF(G320 = "NULL", "NULL", H320*1.25)</f>
        <v>119.6015625</v>
      </c>
      <c r="K320" s="8">
        <f>IF(G320 = "NULL", "NULL", G320*2)</f>
        <v>6.75</v>
      </c>
      <c r="L320" s="8">
        <f>IF(G320 = "NULL", "NULL", H320*2)</f>
        <v>191.36250000000001</v>
      </c>
      <c r="M320" s="11" t="str">
        <f>CONCATENATE(D320, CHAR(10), " - NET WT. ", TEXT(E320, "0.00"), " oz (", F320, " grams)")</f>
        <v xml:space="preserve"> Lemon Squeeze Wine Slush Ingredients:
cane sugar, lemon juice powder &lt;2% of the following: citric acid, colored/flavored powder (sugar, artificial flavors, yellow #5)  lemon oil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
 - NET WT. 1.69 oz (47.840625 grams)</v>
      </c>
      <c r="N320" s="12">
        <v>10000000190</v>
      </c>
      <c r="O320" s="12">
        <v>30000000190</v>
      </c>
      <c r="P320" s="12">
        <v>50000000190</v>
      </c>
      <c r="Q320" s="12">
        <v>70000000190</v>
      </c>
      <c r="R320" s="12">
        <v>90000000190</v>
      </c>
      <c r="S320" s="12">
        <v>11000000190</v>
      </c>
      <c r="T320" s="12">
        <v>13000000190</v>
      </c>
      <c r="U320" s="10"/>
      <c r="V320" s="11" t="s">
        <v>189</v>
      </c>
      <c r="W320" s="8">
        <f>IF(G320 = "NULL", "NULL", G320/4)</f>
        <v>0.84375</v>
      </c>
      <c r="X320" s="8">
        <f>IF(W320 = "NULL", "NULL", W320*28.35)</f>
        <v>23.920312500000001</v>
      </c>
      <c r="Y320" s="8">
        <f>IF(G320 = "NULL", "NULL", G320*4)</f>
        <v>13.5</v>
      </c>
      <c r="Z320" s="8">
        <f>IF(G320 = "NULL", "NULL", H320*4)</f>
        <v>382.72500000000002</v>
      </c>
      <c r="AA320" s="15">
        <v>15000000190</v>
      </c>
      <c r="AB320" s="8">
        <f>IF(OR(E320 = "NULL", G320 = "NULL"), "NULL", (E320+G320)/2)</f>
        <v>2.53125</v>
      </c>
      <c r="AC320" s="8">
        <f>IF(OR(F320 = "NULL", H320 = "NULL"), "NULL", (F320+H320)/2)</f>
        <v>71.760937500000011</v>
      </c>
      <c r="AD320" s="15">
        <v>17000000190</v>
      </c>
      <c r="AE320" s="8">
        <f>IF(H320 = "NULL", "NULL", AF320/28.35)</f>
        <v>8.4375</v>
      </c>
      <c r="AF320" s="8">
        <f>IF(H320 = "NULL", "NULL", J320*2)</f>
        <v>239.203125</v>
      </c>
      <c r="AG320" s="15">
        <v>19000000190</v>
      </c>
      <c r="AH320" s="8">
        <f>IF(AB320 = "NULL", "NULL", AB320*2)</f>
        <v>5.0625</v>
      </c>
      <c r="AI320" s="8">
        <f>IF(AC320 = "NULL", "NULL", AC320*2)</f>
        <v>143.52187500000002</v>
      </c>
      <c r="AJ320" s="15">
        <v>21000000190</v>
      </c>
      <c r="AK320" s="13"/>
      <c r="AL320" s="11" t="str">
        <f>SUBSTITUTE(D320,CHAR(10)&amp;"• Packed in a facility and/or equipment that produces products containing peanuts, tree nuts, soybean, milk, dairy, eggs, fish, shellfish, wheat, sesame. •","")</f>
        <v xml:space="preserve"> Lemon Squeeze Wine Slush Ingredients:
cane sugar, lemon juice powder &lt;2% of the following: citric acid, colored/flavored powder (sugar, artificial flavors, yellow #5)  lemon oil
• DIRECTIONS: Just add ice, bottle of wine and pouch to a blender and mix - 10-12 drinks. Add in fresh fruit or rim your glass with fresh fruit to match the flavor. Don't drink wine? Add ice - mix and either fruit juice, 7up or sprite to blender. •</v>
      </c>
    </row>
    <row r="321" spans="1:38" ht="75" x14ac:dyDescent="0.3">
      <c r="A321" s="10" t="s">
        <v>1298</v>
      </c>
      <c r="B321" s="10" t="s">
        <v>1299</v>
      </c>
      <c r="C321" s="10" t="s">
        <v>1299</v>
      </c>
      <c r="D321" s="11" t="s">
        <v>1300</v>
      </c>
      <c r="E321" s="8">
        <f>IF(F321 = "NULL", "NULL", F321/28.35)</f>
        <v>1.4109347442680775</v>
      </c>
      <c r="F321" s="8">
        <v>40</v>
      </c>
      <c r="G321" s="8">
        <f>IF(H321 = "NULL", "NULL", H321/28.35)</f>
        <v>3.3156966490299822</v>
      </c>
      <c r="H321" s="8">
        <v>94</v>
      </c>
      <c r="I321" s="8">
        <f>IF(G321 = "NULL", "NULL", G321*1.25)</f>
        <v>4.1446208112874778</v>
      </c>
      <c r="J321" s="8">
        <f>IF(G321 = "NULL", "NULL", H321*1.25)</f>
        <v>117.5</v>
      </c>
      <c r="K321" s="8">
        <f>IF(G321 = "NULL", "NULL", G321*2)</f>
        <v>6.6313932980599644</v>
      </c>
      <c r="L321" s="8">
        <f>IF(G321 = "NULL", "NULL", H321*2)</f>
        <v>188</v>
      </c>
      <c r="M321" s="11" t="str">
        <f>CONCATENATE(D321, CHAR(10), " - NET WT. ", TEXT(E321, "0.00"), " oz (", F321, " grams)")</f>
        <v>Lemon Sugar Ingredients:
cane sugar, lemon powder
• Packed in a facility and/or equipment that produces products containing peanuts, tree nuts, soybean, milk, dairy, eggs, fish, shellfish, wheat, sesame. •
 - NET WT. 1.41 oz (40 grams)</v>
      </c>
      <c r="N321" s="12">
        <v>10000000504</v>
      </c>
      <c r="O321" s="12">
        <v>30000000504</v>
      </c>
      <c r="P321" s="12">
        <v>50000000504</v>
      </c>
      <c r="Q321" s="12">
        <v>70000000504</v>
      </c>
      <c r="R321" s="12">
        <v>90000000504</v>
      </c>
      <c r="S321" s="12">
        <v>11000000504</v>
      </c>
      <c r="T321" s="12">
        <v>13000000504</v>
      </c>
      <c r="U321" s="10" t="s">
        <v>52</v>
      </c>
      <c r="V321" s="11" t="s">
        <v>755</v>
      </c>
      <c r="W321" s="8">
        <f>IF(G321 = "NULL", "NULL", G321/4)</f>
        <v>0.82892416225749554</v>
      </c>
      <c r="X321" s="8">
        <f>IF(W321 = "NULL", "NULL", W321*28.35)</f>
        <v>23.5</v>
      </c>
      <c r="Y321" s="8">
        <f>IF(G321 = "NULL", "NULL", G321*4)</f>
        <v>13.262786596119929</v>
      </c>
      <c r="Z321" s="8">
        <f>IF(G321 = "NULL", "NULL", H321*4)</f>
        <v>376</v>
      </c>
      <c r="AA321" s="15">
        <v>15000000504</v>
      </c>
      <c r="AB321" s="8">
        <f>IF(OR(E321 = "NULL", G321 = "NULL"), "NULL", (E321+G321)/2)</f>
        <v>2.3633156966490301</v>
      </c>
      <c r="AC321" s="8">
        <f>IF(OR(F321 = "NULL", H321 = "NULL"), "NULL", (F321+H321)/2)</f>
        <v>67</v>
      </c>
      <c r="AD321" s="15">
        <v>17000000504</v>
      </c>
      <c r="AE321" s="8">
        <f>IF(H321 = "NULL", "NULL", AF321/28.35)</f>
        <v>8.2892416225749557</v>
      </c>
      <c r="AF321" s="8">
        <f>IF(H321 = "NULL", "NULL", J321*2)</f>
        <v>235</v>
      </c>
      <c r="AG321" s="15">
        <v>19000000504</v>
      </c>
      <c r="AH321" s="8">
        <f>IF(AB321 = "NULL", "NULL", AB321*2)</f>
        <v>4.7266313932980601</v>
      </c>
      <c r="AI321" s="8">
        <f>IF(AC321 = "NULL", "NULL", AC321*2)</f>
        <v>134</v>
      </c>
      <c r="AJ321" s="15">
        <v>21000000504</v>
      </c>
      <c r="AK321" s="13"/>
      <c r="AL321" s="11" t="str">
        <f>SUBSTITUTE(D321,CHAR(10)&amp;"• Packed in a facility and/or equipment that produces products containing peanuts, tree nuts, soybean, milk, dairy, eggs, fish, shellfish, wheat, sesame. •","")</f>
        <v>Lemon Sugar Ingredients:
cane sugar, lemon powder</v>
      </c>
    </row>
    <row r="322" spans="1:38" ht="75" x14ac:dyDescent="0.3">
      <c r="A322" s="10" t="s">
        <v>1301</v>
      </c>
      <c r="B322" s="10" t="s">
        <v>1302</v>
      </c>
      <c r="C322" s="10" t="s">
        <v>1303</v>
      </c>
      <c r="D322" s="11" t="s">
        <v>1304</v>
      </c>
      <c r="E322" s="8">
        <f>IF(F322 = "NULL", "NULL", F322/28.35)</f>
        <v>0.8</v>
      </c>
      <c r="F322" s="8">
        <v>22.680000000000003</v>
      </c>
      <c r="G322" s="8">
        <f>IF(H322 = "NULL", "NULL", H322/28.35)</f>
        <v>1.6</v>
      </c>
      <c r="H322" s="8">
        <v>45.360000000000007</v>
      </c>
      <c r="I322" s="8">
        <f>IF(G322 = "NULL", "NULL", G322*1.25)</f>
        <v>2</v>
      </c>
      <c r="J322" s="8">
        <f>IF(G322 = "NULL", "NULL", H322*1.25)</f>
        <v>56.70000000000001</v>
      </c>
      <c r="K322" s="8">
        <f>IF(G322 = "NULL", "NULL", G322*2)</f>
        <v>3.2</v>
      </c>
      <c r="L322" s="8">
        <f>IF(G322 = "NULL", "NULL", H322*2)</f>
        <v>90.720000000000013</v>
      </c>
      <c r="M322" s="11" t="str">
        <f>CONCATENATE(D322, CHAR(10), " - NET WT. ", TEXT(E322, "0.00"), " oz (", F322, " grams)")</f>
        <v>Licorice Mint Tea Ingredients:
licorice, spearmint, peppermint
• Packed in a facility and/or equipment that produces products containing peanuts, tree nuts, soybean, milk, dairy, eggs, fish, shellfish, wheat, sesame. •
 - NET WT. 0.80 oz (22.68 grams)</v>
      </c>
      <c r="N322" s="12">
        <v>10000000192</v>
      </c>
      <c r="O322" s="12">
        <v>30000000192</v>
      </c>
      <c r="P322" s="12">
        <v>50000000192</v>
      </c>
      <c r="Q322" s="12">
        <v>70000000192</v>
      </c>
      <c r="R322" s="12">
        <v>90000000192</v>
      </c>
      <c r="S322" s="12">
        <v>11000000192</v>
      </c>
      <c r="T322" s="12">
        <v>13000000192</v>
      </c>
      <c r="U322" s="10" t="s">
        <v>52</v>
      </c>
      <c r="V322" s="11"/>
      <c r="W322" s="8">
        <f>IF(G322 = "NULL", "NULL", G322/4)</f>
        <v>0.4</v>
      </c>
      <c r="X322" s="8">
        <f>IF(W322 = "NULL", "NULL", W322*28.35)</f>
        <v>11.340000000000002</v>
      </c>
      <c r="Y322" s="8">
        <f>IF(G322 = "NULL", "NULL", G322*4)</f>
        <v>6.4</v>
      </c>
      <c r="Z322" s="8">
        <f>IF(G322 = "NULL", "NULL", H322*4)</f>
        <v>181.44000000000003</v>
      </c>
      <c r="AA322" s="15">
        <v>15000000192</v>
      </c>
      <c r="AB322" s="8">
        <f>IF(OR(E322 = "NULL", G322 = "NULL"), "NULL", (E322+G322)/2)</f>
        <v>1.2000000000000002</v>
      </c>
      <c r="AC322" s="8">
        <f>IF(OR(F322 = "NULL", H322 = "NULL"), "NULL", (F322+H322)/2)</f>
        <v>34.020000000000003</v>
      </c>
      <c r="AD322" s="15">
        <v>17000000192</v>
      </c>
      <c r="AE322" s="8">
        <f>IF(H322 = "NULL", "NULL", AF322/28.35)</f>
        <v>4.0000000000000009</v>
      </c>
      <c r="AF322" s="8">
        <f>IF(H322 = "NULL", "NULL", J322*2)</f>
        <v>113.40000000000002</v>
      </c>
      <c r="AG322" s="15">
        <v>19000000192</v>
      </c>
      <c r="AH322" s="8">
        <f>IF(AB322 = "NULL", "NULL", AB322*2)</f>
        <v>2.4000000000000004</v>
      </c>
      <c r="AI322" s="8">
        <f>IF(AC322 = "NULL", "NULL", AC322*2)</f>
        <v>68.040000000000006</v>
      </c>
      <c r="AJ322" s="15">
        <v>21000000192</v>
      </c>
      <c r="AK322" s="13"/>
      <c r="AL322" s="11" t="str">
        <f>SUBSTITUTE(D322,CHAR(10)&amp;"• Packed in a facility and/or equipment that produces products containing peanuts, tree nuts, soybean, milk, dairy, eggs, fish, shellfish, wheat, sesame. •","")</f>
        <v>Licorice Mint Tea Ingredients:
licorice, spearmint, peppermint</v>
      </c>
    </row>
    <row r="323" spans="1:38" ht="90" x14ac:dyDescent="0.3">
      <c r="A323" s="10" t="s">
        <v>1305</v>
      </c>
      <c r="B323" s="10" t="s">
        <v>1306</v>
      </c>
      <c r="C323" s="10" t="s">
        <v>1307</v>
      </c>
      <c r="D323" s="11" t="s">
        <v>1308</v>
      </c>
      <c r="E323" s="8">
        <f>IF(F323 = "NULL", "NULL", F323/28.35)</f>
        <v>0.8</v>
      </c>
      <c r="F323" s="8">
        <v>22.680000000000003</v>
      </c>
      <c r="G323" s="8">
        <f>IF(H323 = "NULL", "NULL", H323/28.35)</f>
        <v>1.6</v>
      </c>
      <c r="H323" s="8">
        <v>45.360000000000007</v>
      </c>
      <c r="I323" s="8">
        <f>IF(G323 = "NULL", "NULL", G323*1.25)</f>
        <v>2</v>
      </c>
      <c r="J323" s="8">
        <f>IF(G323 = "NULL", "NULL", H323*1.25)</f>
        <v>56.70000000000001</v>
      </c>
      <c r="K323" s="8">
        <f>IF(G323 = "NULL", "NULL", G323*2)</f>
        <v>3.2</v>
      </c>
      <c r="L323" s="8">
        <f>IF(G323 = "NULL", "NULL", H323*2)</f>
        <v>90.720000000000013</v>
      </c>
      <c r="M323" s="11" t="str">
        <f>CONCATENATE(D323, CHAR(10), " - NET WT. ", TEXT(E323, "0.00"), " oz (", F323, " grams)")</f>
        <v>Licorice Spice Tea Ingredients:
cinnamon chips, licorice root, orange peel, rooibos, cardamom, anise, cloves
• Packed in a facility and/or equipment that produces products containing peanuts, tree nuts, soybean, milk, dairy, eggs, fish, shellfish, wheat, sesame. •
 - NET WT. 0.80 oz (22.68 grams)</v>
      </c>
      <c r="N323" s="12">
        <v>10000000193</v>
      </c>
      <c r="O323" s="12">
        <v>30000000193</v>
      </c>
      <c r="P323" s="12">
        <v>50000000193</v>
      </c>
      <c r="Q323" s="12">
        <v>70000000193</v>
      </c>
      <c r="R323" s="12">
        <v>90000000193</v>
      </c>
      <c r="S323" s="12">
        <v>11000000193</v>
      </c>
      <c r="T323" s="12">
        <v>13000000193</v>
      </c>
      <c r="U323" s="10"/>
      <c r="V323" s="11"/>
      <c r="W323" s="8">
        <f>IF(G323 = "NULL", "NULL", G323/4)</f>
        <v>0.4</v>
      </c>
      <c r="X323" s="8">
        <f>IF(W323 = "NULL", "NULL", W323*28.35)</f>
        <v>11.340000000000002</v>
      </c>
      <c r="Y323" s="8">
        <f>IF(G323 = "NULL", "NULL", G323*4)</f>
        <v>6.4</v>
      </c>
      <c r="Z323" s="8">
        <f>IF(G323 = "NULL", "NULL", H323*4)</f>
        <v>181.44000000000003</v>
      </c>
      <c r="AA323" s="15">
        <v>15000000193</v>
      </c>
      <c r="AB323" s="8">
        <f>IF(OR(E323 = "NULL", G323 = "NULL"), "NULL", (E323+G323)/2)</f>
        <v>1.2000000000000002</v>
      </c>
      <c r="AC323" s="8">
        <f>IF(OR(F323 = "NULL", H323 = "NULL"), "NULL", (F323+H323)/2)</f>
        <v>34.020000000000003</v>
      </c>
      <c r="AD323" s="15">
        <v>17000000193</v>
      </c>
      <c r="AE323" s="8">
        <f>IF(H323 = "NULL", "NULL", AF323/28.35)</f>
        <v>4.0000000000000009</v>
      </c>
      <c r="AF323" s="8">
        <f>IF(H323 = "NULL", "NULL", J323*2)</f>
        <v>113.40000000000002</v>
      </c>
      <c r="AG323" s="15">
        <v>19000000193</v>
      </c>
      <c r="AH323" s="8">
        <f>IF(AB323 = "NULL", "NULL", AB323*2)</f>
        <v>2.4000000000000004</v>
      </c>
      <c r="AI323" s="8">
        <f>IF(AC323 = "NULL", "NULL", AC323*2)</f>
        <v>68.040000000000006</v>
      </c>
      <c r="AJ323" s="15">
        <v>21000000193</v>
      </c>
      <c r="AK323" s="13"/>
      <c r="AL323" s="11" t="str">
        <f>SUBSTITUTE(D323,CHAR(10)&amp;"• Packed in a facility and/or equipment that produces products containing peanuts, tree nuts, soybean, milk, dairy, eggs, fish, shellfish, wheat, sesame. •","")</f>
        <v>Licorice Spice Tea Ingredients:
cinnamon chips, licorice root, orange peel, rooibos, cardamom, anise, cloves</v>
      </c>
    </row>
    <row r="324" spans="1:38" ht="75" x14ac:dyDescent="0.3">
      <c r="A324" s="10" t="s">
        <v>1309</v>
      </c>
      <c r="B324" s="10" t="s">
        <v>1310</v>
      </c>
      <c r="C324" s="10" t="s">
        <v>1311</v>
      </c>
      <c r="D324" s="11" t="s">
        <v>1312</v>
      </c>
      <c r="E324" s="8">
        <f>IF(F324 = "NULL", "NULL", F324/28.35)</f>
        <v>1.95</v>
      </c>
      <c r="F324" s="8">
        <v>55.282499999999999</v>
      </c>
      <c r="G324" s="8">
        <f>IF(H324 = "NULL", "NULL", H324/28.35)</f>
        <v>3.9</v>
      </c>
      <c r="H324" s="8">
        <v>110.565</v>
      </c>
      <c r="I324" s="8">
        <f>IF(G324 = "NULL", "NULL", G324*1.25)</f>
        <v>4.875</v>
      </c>
      <c r="J324" s="8">
        <f>IF(G324 = "NULL", "NULL", H324*1.25)</f>
        <v>138.20625000000001</v>
      </c>
      <c r="K324" s="8">
        <f>IF(G324 = "NULL", "NULL", G324*2)</f>
        <v>7.8</v>
      </c>
      <c r="L324" s="8">
        <f>IF(G324 = "NULL", "NULL", H324*2)</f>
        <v>221.13</v>
      </c>
      <c r="M324" s="11" t="str">
        <f>CONCATENATE(D324, CHAR(10), " - NET WT. ", TEXT(E324, "0.00"), " oz (", F324, " grams)")</f>
        <v>Lime Sea Salt Ingredients:
sea salt &amp; lime powder
• Packed in a facility and/or equipment that produces products containing peanuts, tree nuts, soybean, milk, dairy, eggs, fish, shellfish, wheat, sesame. •
 - NET WT. 1.95 oz (55.2825 grams)</v>
      </c>
      <c r="N324" s="12">
        <v>10000000194</v>
      </c>
      <c r="O324" s="12">
        <v>30000000194</v>
      </c>
      <c r="P324" s="12">
        <v>50000000194</v>
      </c>
      <c r="Q324" s="12">
        <v>70000000194</v>
      </c>
      <c r="R324" s="12">
        <v>90000000194</v>
      </c>
      <c r="S324" s="12">
        <v>11000000194</v>
      </c>
      <c r="T324" s="12">
        <v>13000000194</v>
      </c>
      <c r="U324" s="10" t="s">
        <v>52</v>
      </c>
      <c r="V324" s="11" t="s">
        <v>755</v>
      </c>
      <c r="W324" s="8">
        <f>IF(G324 = "NULL", "NULL", G324/4)</f>
        <v>0.97499999999999998</v>
      </c>
      <c r="X324" s="8">
        <f>IF(W324 = "NULL", "NULL", W324*28.35)</f>
        <v>27.641249999999999</v>
      </c>
      <c r="Y324" s="8">
        <f>IF(G324 = "NULL", "NULL", G324*4)</f>
        <v>15.6</v>
      </c>
      <c r="Z324" s="8">
        <f>IF(G324 = "NULL", "NULL", H324*4)</f>
        <v>442.26</v>
      </c>
      <c r="AA324" s="15">
        <v>15000000194</v>
      </c>
      <c r="AB324" s="8">
        <f>IF(OR(E324 = "NULL", G324 = "NULL"), "NULL", (E324+G324)/2)</f>
        <v>2.9249999999999998</v>
      </c>
      <c r="AC324" s="8">
        <f>IF(OR(F324 = "NULL", H324 = "NULL"), "NULL", (F324+H324)/2)</f>
        <v>82.923749999999998</v>
      </c>
      <c r="AD324" s="15">
        <v>17000000194</v>
      </c>
      <c r="AE324" s="8">
        <f>IF(H324 = "NULL", "NULL", AF324/28.35)</f>
        <v>9.75</v>
      </c>
      <c r="AF324" s="8">
        <f>IF(H324 = "NULL", "NULL", J324*2)</f>
        <v>276.41250000000002</v>
      </c>
      <c r="AG324" s="15">
        <v>19000000194</v>
      </c>
      <c r="AH324" s="8">
        <f>IF(AB324 = "NULL", "NULL", AB324*2)</f>
        <v>5.85</v>
      </c>
      <c r="AI324" s="8">
        <f>IF(AC324 = "NULL", "NULL", AC324*2)</f>
        <v>165.8475</v>
      </c>
      <c r="AJ324" s="15">
        <v>21000000194</v>
      </c>
      <c r="AK324" s="13"/>
      <c r="AL324" s="11" t="str">
        <f>SUBSTITUTE(D324,CHAR(10)&amp;"• Packed in a facility and/or equipment that produces products containing peanuts, tree nuts, soybean, milk, dairy, eggs, fish, shellfish, wheat, sesame. •","")</f>
        <v>Lime Sea Salt Ingredients:
sea salt &amp; lime powder</v>
      </c>
    </row>
    <row r="325" spans="1:38" ht="195" x14ac:dyDescent="0.3">
      <c r="A325" s="10" t="s">
        <v>1313</v>
      </c>
      <c r="B325" s="10" t="s">
        <v>1314</v>
      </c>
      <c r="C325" s="10" t="s">
        <v>1315</v>
      </c>
      <c r="D325" s="11" t="s">
        <v>1316</v>
      </c>
      <c r="E325" s="8">
        <f>IF(F325 = "NULL", "NULL", F325/28.35)</f>
        <v>1.6875</v>
      </c>
      <c r="F325" s="8">
        <v>47.840625000000003</v>
      </c>
      <c r="G325" s="8">
        <f>IF(H325 = "NULL", "NULL", H325/28.35)</f>
        <v>3.375</v>
      </c>
      <c r="H325" s="8">
        <v>95.681250000000006</v>
      </c>
      <c r="I325" s="8">
        <f>IF(G325 = "NULL", "NULL", G325*1.25)</f>
        <v>4.21875</v>
      </c>
      <c r="J325" s="8">
        <f>IF(G325 = "NULL", "NULL", H325*1.25)</f>
        <v>119.6015625</v>
      </c>
      <c r="K325" s="8">
        <f>IF(G325 = "NULL", "NULL", G325*2)</f>
        <v>6.75</v>
      </c>
      <c r="L325" s="8">
        <f>IF(G325 = "NULL", "NULL", H325*2)</f>
        <v>191.36250000000001</v>
      </c>
      <c r="M325" s="11" t="str">
        <f>CONCATENATE(D325, CHAR(10), " - NET WT. ", TEXT(E325, "0.00"), " oz (", F325, " grams)")</f>
        <v>Little Green Apple Wine Slush Ingredients:
cane sugar, apple powder, &lt;2% of the following: citric acid, colored/flavored powder (sugar, artificial flavors, yellow #5, blue#1)  flavored oil (propylene glycol, natural &amp; artificial flavors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
 - NET WT. 1.69 oz (47.840625 grams)</v>
      </c>
      <c r="N325" s="12">
        <v>10000000195</v>
      </c>
      <c r="O325" s="12">
        <v>30000000195</v>
      </c>
      <c r="P325" s="12">
        <v>50000000195</v>
      </c>
      <c r="Q325" s="12">
        <v>70000000195</v>
      </c>
      <c r="R325" s="12">
        <v>90000000195</v>
      </c>
      <c r="S325" s="12">
        <v>11000000195</v>
      </c>
      <c r="T325" s="12">
        <v>13000000195</v>
      </c>
      <c r="U325" s="10"/>
      <c r="V325" s="11" t="s">
        <v>189</v>
      </c>
      <c r="W325" s="8">
        <f>IF(G325 = "NULL", "NULL", G325/4)</f>
        <v>0.84375</v>
      </c>
      <c r="X325" s="8">
        <f>IF(W325 = "NULL", "NULL", W325*28.35)</f>
        <v>23.920312500000001</v>
      </c>
      <c r="Y325" s="8">
        <f>IF(G325 = "NULL", "NULL", G325*4)</f>
        <v>13.5</v>
      </c>
      <c r="Z325" s="8">
        <f>IF(G325 = "NULL", "NULL", H325*4)</f>
        <v>382.72500000000002</v>
      </c>
      <c r="AA325" s="15">
        <v>15000000195</v>
      </c>
      <c r="AB325" s="8">
        <f>IF(OR(E325 = "NULL", G325 = "NULL"), "NULL", (E325+G325)/2)</f>
        <v>2.53125</v>
      </c>
      <c r="AC325" s="8">
        <f>IF(OR(F325 = "NULL", H325 = "NULL"), "NULL", (F325+H325)/2)</f>
        <v>71.760937500000011</v>
      </c>
      <c r="AD325" s="15">
        <v>17000000195</v>
      </c>
      <c r="AE325" s="8">
        <f>IF(H325 = "NULL", "NULL", AF325/28.35)</f>
        <v>8.4375</v>
      </c>
      <c r="AF325" s="8">
        <f>IF(H325 = "NULL", "NULL", J325*2)</f>
        <v>239.203125</v>
      </c>
      <c r="AG325" s="15">
        <v>19000000195</v>
      </c>
      <c r="AH325" s="8">
        <f>IF(AB325 = "NULL", "NULL", AB325*2)</f>
        <v>5.0625</v>
      </c>
      <c r="AI325" s="8">
        <f>IF(AC325 = "NULL", "NULL", AC325*2)</f>
        <v>143.52187500000002</v>
      </c>
      <c r="AJ325" s="15">
        <v>21000000195</v>
      </c>
      <c r="AK325" s="13"/>
      <c r="AL325" s="11" t="str">
        <f>SUBSTITUTE(D325,CHAR(10)&amp;"• Packed in a facility and/or equipment that produces products containing peanuts, tree nuts, soybean, milk, dairy, eggs, fish, shellfish, wheat, sesame. •","")</f>
        <v>Little Green Apple Wine Slush Ingredients:
cane sugar, apple powder, &lt;2% of the following: citric acid, colored/flavored powder (sugar, artificial flavors, yellow #5, blue#1)  flavored oil (propylene glycol, natural &amp; artificial flavors
• DIRECTIONS: Just add ice, bottle of wine and pouch to a blender and mix - 10-12 drinks. Add in fresh fruit or rim your glass with fresh fruit to match the flavor. Don't drink wine? Add ice - mix and either fruit juice, 7up or sprite to blender. •</v>
      </c>
    </row>
    <row r="326" spans="1:38" ht="75" x14ac:dyDescent="0.3">
      <c r="A326" s="38" t="s">
        <v>1317</v>
      </c>
      <c r="B326" s="10" t="s">
        <v>1318</v>
      </c>
      <c r="C326" s="10" t="s">
        <v>1319</v>
      </c>
      <c r="D326" s="11" t="s">
        <v>1320</v>
      </c>
      <c r="E326" s="8">
        <f>IF(F326 = "NULL", "NULL", F326/28.35)</f>
        <v>2.0499999999999998</v>
      </c>
      <c r="F326" s="8">
        <v>58.1175</v>
      </c>
      <c r="G326" s="8">
        <f>IF(H326 = "NULL", "NULL", H326/28.35)</f>
        <v>4.0999999999999996</v>
      </c>
      <c r="H326" s="8">
        <v>116.235</v>
      </c>
      <c r="I326" s="8">
        <f>IF(G326 = "NULL", "NULL", G326*1.25)</f>
        <v>5.125</v>
      </c>
      <c r="J326" s="8">
        <f>IF(G326 = "NULL", "NULL", H326*1.25)</f>
        <v>145.29374999999999</v>
      </c>
      <c r="K326" s="8">
        <f>IF(G326 = "NULL", "NULL", G326*2)</f>
        <v>8.1999999999999993</v>
      </c>
      <c r="L326" s="8">
        <f>IF(G326 = "NULL", "NULL", H326*2)</f>
        <v>232.47</v>
      </c>
      <c r="M326" s="11" t="str">
        <f>CONCATENATE(D326, CHAR(10), " - NET WT. ", TEXT(E326, "0.00"), " oz (", F326, " grams)")</f>
        <v>Lively Lemon Pepper Ingredients:
salt, citric acid, garlic, onion, pepper, turmeric
• Packed in a facility and/or equipment that produces products containing peanuts, tree nuts, soybean, milk, dairy, eggs, fish, shellfish, wheat, sesame. •
 - NET WT. 2.05 oz (58.1175 grams)</v>
      </c>
      <c r="N326" s="12">
        <v>10000000196</v>
      </c>
      <c r="O326" s="12">
        <v>30000000196</v>
      </c>
      <c r="P326" s="12">
        <v>50000000196</v>
      </c>
      <c r="Q326" s="12">
        <v>70000000196</v>
      </c>
      <c r="R326" s="12">
        <v>90000000196</v>
      </c>
      <c r="S326" s="12">
        <v>11000000196</v>
      </c>
      <c r="T326" s="12">
        <v>13000000196</v>
      </c>
      <c r="U326" s="10"/>
      <c r="V326" s="11"/>
      <c r="W326" s="8">
        <f>IF(G326 = "NULL", "NULL", G326/4)</f>
        <v>1.0249999999999999</v>
      </c>
      <c r="X326" s="8">
        <f>IF(W326 = "NULL", "NULL", W326*28.35)</f>
        <v>29.05875</v>
      </c>
      <c r="Y326" s="8">
        <f>IF(G326 = "NULL", "NULL", G326*4)</f>
        <v>16.399999999999999</v>
      </c>
      <c r="Z326" s="8">
        <f>IF(G326 = "NULL", "NULL", H326*4)</f>
        <v>464.94</v>
      </c>
      <c r="AA326" s="15">
        <v>15000000196</v>
      </c>
      <c r="AB326" s="8">
        <f>IF(OR(E326 = "NULL", G326 = "NULL"), "NULL", (E326+G326)/2)</f>
        <v>3.0749999999999997</v>
      </c>
      <c r="AC326" s="8">
        <f>IF(OR(F326 = "NULL", H326 = "NULL"), "NULL", (F326+H326)/2)</f>
        <v>87.176249999999996</v>
      </c>
      <c r="AD326" s="15">
        <v>17000000196</v>
      </c>
      <c r="AE326" s="8">
        <f>IF(H326 = "NULL", "NULL", AF326/28.35)</f>
        <v>10.249999999999998</v>
      </c>
      <c r="AF326" s="8">
        <f>IF(H326 = "NULL", "NULL", J326*2)</f>
        <v>290.58749999999998</v>
      </c>
      <c r="AG326" s="15">
        <v>19000000196</v>
      </c>
      <c r="AH326" s="8">
        <f>IF(AB326 = "NULL", "NULL", AB326*2)</f>
        <v>6.1499999999999995</v>
      </c>
      <c r="AI326" s="8">
        <f>IF(AC326 = "NULL", "NULL", AC326*2)</f>
        <v>174.35249999999999</v>
      </c>
      <c r="AJ326" s="15">
        <v>21000000196</v>
      </c>
      <c r="AK326" s="13"/>
      <c r="AL326" s="11" t="str">
        <f>SUBSTITUTE(D326,CHAR(10)&amp;"• Packed in a facility and/or equipment that produces products containing peanuts, tree nuts, soybean, milk, dairy, eggs, fish, shellfish, wheat, sesame. •","")</f>
        <v>Lively Lemon Pepper Ingredients:
salt, citric acid, garlic, onion, pepper, turmeric</v>
      </c>
    </row>
    <row r="327" spans="1:38" ht="180" x14ac:dyDescent="0.3">
      <c r="A327" s="38" t="s">
        <v>1321</v>
      </c>
      <c r="B327" s="10" t="s">
        <v>1322</v>
      </c>
      <c r="C327" s="10" t="s">
        <v>1323</v>
      </c>
      <c r="D327" s="11" t="s">
        <v>1324</v>
      </c>
      <c r="E327" s="8">
        <f>IF(F327 = "NULL", "NULL", F327/28.35)</f>
        <v>1.0229276895943562</v>
      </c>
      <c r="F327" s="8">
        <v>29</v>
      </c>
      <c r="G327" s="8">
        <f>IF(H327 = "NULL", "NULL", H327/28.35)</f>
        <v>2.1164021164021163</v>
      </c>
      <c r="H327" s="8">
        <v>60</v>
      </c>
      <c r="I327" s="8">
        <f>IF(G327 = "NULL", "NULL", G327*1.25)</f>
        <v>2.6455026455026456</v>
      </c>
      <c r="J327" s="8">
        <f>IF(G327 = "NULL", "NULL", H327*1.25)</f>
        <v>75</v>
      </c>
      <c r="K327" s="8">
        <f>IF(G327 = "NULL", "NULL", G327*2)</f>
        <v>4.2328042328042326</v>
      </c>
      <c r="L327" s="8">
        <f>IF(G327 = "NULL", "NULL", H327*2)</f>
        <v>120</v>
      </c>
      <c r="M327" s="11" t="str">
        <f>CONCATENATE(D327, CHAR(10), " - NET WT. ", TEXT(E327, "0.00"), " oz (", F327, " grams)")</f>
        <v>Louisiana Bayou Blend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Packed in a facility and/or equipment that produces products containing peanuts, tree nuts, soybean, milk, dairy, eggs, fish, shellfish, wheat, sesame. •
 - NET WT. 1.02 oz (29 grams)</v>
      </c>
      <c r="N327" s="12">
        <v>10000000198</v>
      </c>
      <c r="O327" s="12">
        <v>30000000198</v>
      </c>
      <c r="P327" s="12">
        <v>50000000198</v>
      </c>
      <c r="Q327" s="12">
        <v>70000000198</v>
      </c>
      <c r="R327" s="12">
        <v>90000000198</v>
      </c>
      <c r="S327" s="12">
        <v>11000000198</v>
      </c>
      <c r="T327" s="12">
        <v>13000000198</v>
      </c>
      <c r="U327" s="10"/>
      <c r="V327" s="11" t="s">
        <v>159</v>
      </c>
      <c r="W327" s="8">
        <f>IF(G327 = "NULL", "NULL", G327/4)</f>
        <v>0.52910052910052907</v>
      </c>
      <c r="X327" s="8">
        <f>IF(W327 = "NULL", "NULL", W327*28.35)</f>
        <v>15</v>
      </c>
      <c r="Y327" s="8">
        <f>IF(G327 = "NULL", "NULL", G327*4)</f>
        <v>8.4656084656084651</v>
      </c>
      <c r="Z327" s="8">
        <f>IF(G327 = "NULL", "NULL", H327*4)</f>
        <v>240</v>
      </c>
      <c r="AA327" s="15">
        <v>15000000198</v>
      </c>
      <c r="AB327" s="8">
        <f>IF(OR(E327 = "NULL", G327 = "NULL"), "NULL", (E327+G327)/2)</f>
        <v>1.5696649029982361</v>
      </c>
      <c r="AC327" s="8">
        <f>IF(OR(F327 = "NULL", H327 = "NULL"), "NULL", (F327+H327)/2)</f>
        <v>44.5</v>
      </c>
      <c r="AD327" s="15">
        <v>17000000198</v>
      </c>
      <c r="AE327" s="8">
        <f>IF(H327 = "NULL", "NULL", AF327/28.35)</f>
        <v>5.2910052910052912</v>
      </c>
      <c r="AF327" s="8">
        <f>IF(H327 = "NULL", "NULL", J327*2)</f>
        <v>150</v>
      </c>
      <c r="AG327" s="15">
        <v>19000000198</v>
      </c>
      <c r="AH327" s="8">
        <f>IF(AB327 = "NULL", "NULL", AB327*2)</f>
        <v>3.1393298059964723</v>
      </c>
      <c r="AI327" s="8">
        <f>IF(AC327 = "NULL", "NULL", AC327*2)</f>
        <v>89</v>
      </c>
      <c r="AJ327" s="15">
        <v>21000000198</v>
      </c>
      <c r="AK327" s="13" t="s">
        <v>160</v>
      </c>
      <c r="AL327" s="11" t="str">
        <f>SUBSTITUTE(D327,CHAR(10)&amp;"• Packed in a facility and/or equipment that produces products containing peanuts, tree nuts, soybean, milk, dairy, eggs, fish, shellfish, wheat, sesame. •","")</f>
        <v>Louisiana Bayou Blend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v>
      </c>
    </row>
    <row r="328" spans="1:38" ht="90" x14ac:dyDescent="0.3">
      <c r="A328" s="10" t="s">
        <v>1325</v>
      </c>
      <c r="B328" s="10" t="s">
        <v>1326</v>
      </c>
      <c r="C328" s="10" t="s">
        <v>1327</v>
      </c>
      <c r="D328" s="11" t="s">
        <v>1328</v>
      </c>
      <c r="E328" s="8">
        <f>IF(F328 = "NULL", "NULL", F328/28.35)</f>
        <v>1.25</v>
      </c>
      <c r="F328" s="8">
        <v>35.4375</v>
      </c>
      <c r="G328" s="8">
        <f>IF(H328 = "NULL", "NULL", H328/28.35)</f>
        <v>2.5</v>
      </c>
      <c r="H328" s="8">
        <v>70.875</v>
      </c>
      <c r="I328" s="8">
        <f>IF(G328 = "NULL", "NULL", G328*1.25)</f>
        <v>3.125</v>
      </c>
      <c r="J328" s="8">
        <f>IF(G328 = "NULL", "NULL", H328*1.25)</f>
        <v>88.59375</v>
      </c>
      <c r="K328" s="8">
        <f>IF(G328 = "NULL", "NULL", G328*2)</f>
        <v>5</v>
      </c>
      <c r="L328" s="8">
        <f>IF(G328 = "NULL", "NULL", H328*2)</f>
        <v>141.75</v>
      </c>
      <c r="M328" s="11" t="str">
        <f>CONCATENATE(D328, CHAR(10), " - NET WT. ", TEXT(E328, "0.00"), " oz (", F328, " grams)")</f>
        <v>Louisiana Cajun Style Blend Ingredients:
paprika, salt, onion, garlic, cayenne pepper, black pepper, celery, thyme
• Packed in a facility and/or equipment that produces products containing peanuts, tree nuts, soybean, milk, dairy, eggs, fish, shellfish, wheat, sesame. •
 - NET WT. 1.25 oz (35.4375 grams)</v>
      </c>
      <c r="N328" s="12">
        <v>10000000197</v>
      </c>
      <c r="O328" s="12">
        <v>30000000197</v>
      </c>
      <c r="P328" s="12">
        <v>50000000197</v>
      </c>
      <c r="Q328" s="12">
        <v>70000000197</v>
      </c>
      <c r="R328" s="12">
        <v>90000000197</v>
      </c>
      <c r="S328" s="12">
        <v>11000000197</v>
      </c>
      <c r="T328" s="12">
        <v>13000000197</v>
      </c>
      <c r="U328" s="10"/>
      <c r="V328" s="11"/>
      <c r="W328" s="8">
        <f>IF(G328 = "NULL", "NULL", G328/4)</f>
        <v>0.625</v>
      </c>
      <c r="X328" s="8">
        <f>IF(W328 = "NULL", "NULL", W328*28.35)</f>
        <v>17.71875</v>
      </c>
      <c r="Y328" s="8">
        <f>IF(G328 = "NULL", "NULL", G328*4)</f>
        <v>10</v>
      </c>
      <c r="Z328" s="8">
        <f>IF(G328 = "NULL", "NULL", H328*4)</f>
        <v>283.5</v>
      </c>
      <c r="AA328" s="15">
        <v>15000000197</v>
      </c>
      <c r="AB328" s="8">
        <f>IF(OR(E328 = "NULL", G328 = "NULL"), "NULL", (E328+G328)/2)</f>
        <v>1.875</v>
      </c>
      <c r="AC328" s="8">
        <f>IF(OR(F328 = "NULL", H328 = "NULL"), "NULL", (F328+H328)/2)</f>
        <v>53.15625</v>
      </c>
      <c r="AD328" s="15">
        <v>17000000197</v>
      </c>
      <c r="AE328" s="8">
        <f>IF(H328 = "NULL", "NULL", AF328/28.35)</f>
        <v>6.25</v>
      </c>
      <c r="AF328" s="8">
        <f>IF(H328 = "NULL", "NULL", J328*2)</f>
        <v>177.1875</v>
      </c>
      <c r="AG328" s="15">
        <v>19000000197</v>
      </c>
      <c r="AH328" s="8">
        <f>IF(AB328 = "NULL", "NULL", AB328*2)</f>
        <v>3.75</v>
      </c>
      <c r="AI328" s="8">
        <f>IF(AC328 = "NULL", "NULL", AC328*2)</f>
        <v>106.3125</v>
      </c>
      <c r="AJ328" s="15">
        <v>21000000197</v>
      </c>
      <c r="AK328" s="13"/>
      <c r="AL328" s="11" t="str">
        <f>SUBSTITUTE(D328,CHAR(10)&amp;"• Packed in a facility and/or equipment that produces products containing peanuts, tree nuts, soybean, milk, dairy, eggs, fish, shellfish, wheat, sesame. •","")</f>
        <v>Louisiana Cajun Style Blend Ingredients:
paprika, salt, onion, garlic, cayenne pepper, black pepper, celery, thyme</v>
      </c>
    </row>
    <row r="329" spans="1:38" ht="75" x14ac:dyDescent="0.3">
      <c r="A329" s="40" t="s">
        <v>1329</v>
      </c>
      <c r="B329" s="10" t="s">
        <v>1330</v>
      </c>
      <c r="C329" s="10" t="s">
        <v>1331</v>
      </c>
      <c r="D329" s="11" t="s">
        <v>1332</v>
      </c>
      <c r="E329" s="8">
        <f>IF(F329 = "NULL", "NULL", F329/28.35)</f>
        <v>2.3985890652557318</v>
      </c>
      <c r="F329" s="8">
        <v>68</v>
      </c>
      <c r="G329" s="8">
        <f>IF(H329 = "NULL", "NULL", H329/28.35)</f>
        <v>5.0088183421516757</v>
      </c>
      <c r="H329" s="8">
        <v>142</v>
      </c>
      <c r="I329" s="8">
        <f>IF(G329 = "NULL", "NULL", G329*1.25)</f>
        <v>6.261022927689595</v>
      </c>
      <c r="J329" s="8">
        <f>IF(G329 = "NULL", "NULL", H329*1.25)</f>
        <v>177.5</v>
      </c>
      <c r="K329" s="8">
        <f>IF(G329 = "NULL", "NULL", G329*2)</f>
        <v>10.017636684303351</v>
      </c>
      <c r="L329" s="8">
        <f>IF(G329 = "NULL", "NULL", H329*2)</f>
        <v>284</v>
      </c>
      <c r="M329" s="11" t="str">
        <f>CONCATENATE(D329, CHAR(10), " - NET WT. ", TEXT(E329, "0.00"), " oz (", F329, " grams)")</f>
        <v>Magia Smoked Applewood Sea Salt Ingredients:
sea salt smoked over applewood fire
• Packed in a facility and/or equipment that produces products containing peanuts, tree nuts, soybean, milk, dairy, eggs, fish, shellfish, wheat, sesame. •
 - NET WT. 2.40 oz (68 grams)</v>
      </c>
      <c r="N329" s="12">
        <v>10000000581</v>
      </c>
      <c r="O329" s="12">
        <v>30000000581</v>
      </c>
      <c r="P329" s="12">
        <v>50000000581</v>
      </c>
      <c r="Q329" s="12">
        <v>70000000581</v>
      </c>
      <c r="R329" s="12">
        <v>90000000581</v>
      </c>
      <c r="S329" s="12">
        <v>11000000581</v>
      </c>
      <c r="T329" s="12">
        <v>13000000581</v>
      </c>
      <c r="U329" s="10" t="s">
        <v>52</v>
      </c>
      <c r="V329" s="11" t="s">
        <v>354</v>
      </c>
      <c r="W329" s="8">
        <f>IF(G329 = "NULL", "NULL", G329/4)</f>
        <v>1.2522045855379189</v>
      </c>
      <c r="X329" s="8">
        <f>IF(W329 = "NULL", "NULL", W329*28.35)</f>
        <v>35.5</v>
      </c>
      <c r="Y329" s="8">
        <f>IF(G329 = "NULL", "NULL", G329*4)</f>
        <v>20.035273368606703</v>
      </c>
      <c r="Z329" s="8">
        <f>IF(G329 = "NULL", "NULL", H329*4)</f>
        <v>568</v>
      </c>
      <c r="AA329" s="15">
        <v>15000000581</v>
      </c>
      <c r="AB329" s="8">
        <f>IF(OR(E329 = "NULL", G329 = "NULL"), "NULL", (E329+G329)/2)</f>
        <v>3.7037037037037037</v>
      </c>
      <c r="AC329" s="8">
        <f>IF(OR(F329 = "NULL", H329 = "NULL"), "NULL", (F329+H329)/2)</f>
        <v>105</v>
      </c>
      <c r="AD329" s="15">
        <v>17000000581</v>
      </c>
      <c r="AE329" s="8">
        <f>IF(H329 = "NULL", "NULL", AF329/28.35)</f>
        <v>12.522045855379188</v>
      </c>
      <c r="AF329" s="8">
        <f>IF(H329 = "NULL", "NULL", J329*2)</f>
        <v>355</v>
      </c>
      <c r="AG329" s="15">
        <v>19000000581</v>
      </c>
      <c r="AH329" s="8">
        <f>IF(AB329 = "NULL", "NULL", AB329*2)</f>
        <v>7.4074074074074074</v>
      </c>
      <c r="AI329" s="8">
        <f>IF(AC329 = "NULL", "NULL", AC329*2)</f>
        <v>210</v>
      </c>
      <c r="AJ329" s="15">
        <v>21000000581</v>
      </c>
      <c r="AK329" s="13" t="s">
        <v>1333</v>
      </c>
      <c r="AL329" s="11" t="str">
        <f>SUBSTITUTE(D329,CHAR(10)&amp;"• Packed in a facility and/or equipment that produces products containing peanuts, tree nuts, soybean, milk, dairy, eggs, fish, shellfish, wheat, sesame •","")</f>
        <v>Magia Smoked Applewood Sea Salt Ingredients:
sea salt smoked over applewood fire
• Packed in a facility and/or equipment that produces products containing peanuts, tree nuts, soybean, milk, dairy, eggs, fish, shellfish, wheat, sesame. •</v>
      </c>
    </row>
    <row r="330" spans="1:38" ht="135" x14ac:dyDescent="0.3">
      <c r="A330" s="10" t="s">
        <v>1334</v>
      </c>
      <c r="B330" s="10" t="s">
        <v>1335</v>
      </c>
      <c r="C330" s="10" t="s">
        <v>1336</v>
      </c>
      <c r="D330" s="11" t="s">
        <v>1337</v>
      </c>
      <c r="E330" s="8">
        <f>IF(F330 = "NULL", "NULL", F330/28.35)</f>
        <v>2</v>
      </c>
      <c r="F330" s="8">
        <v>56.7</v>
      </c>
      <c r="G330" s="8">
        <f>IF(H330 = "NULL", "NULL", H330/28.35)</f>
        <v>4</v>
      </c>
      <c r="H330" s="8">
        <v>113.4</v>
      </c>
      <c r="I330" s="8">
        <f>IF(G330 = "NULL", "NULL", G330*1.25)</f>
        <v>5</v>
      </c>
      <c r="J330" s="8">
        <f>IF(G330 = "NULL", "NULL", H330*1.25)</f>
        <v>141.75</v>
      </c>
      <c r="K330" s="8">
        <f>IF(G330 = "NULL", "NULL", G330*2)</f>
        <v>8</v>
      </c>
      <c r="L330" s="8">
        <f>IF(G330 = "NULL", "NULL", H330*2)</f>
        <v>226.8</v>
      </c>
      <c r="M330" s="11" t="str">
        <f>CONCATENATE(D330, CHAR(10), " - NET WT. ", TEXT(E330, "0.00"), " oz (", F330, " grams)")</f>
        <v>Make Mine Margarita Infusion Ingredients:
cane sugar, crystallized ginger, vanilla bean, lemon peel, orange peel
• DIRECTIONS: Take off lid and add your favorite alcohol - return lid and place in fridge overnight. Strain spices and enjoy your infused alcohol. Drink right out of the mug jar. •
• Packed in a facility and/or equipment that produces products containing peanuts, tree nuts, soybean, milk, dairy, eggs, fish, shellfish, wheat, sesame. •
 - NET WT. 2.00 oz (56.7 grams)</v>
      </c>
      <c r="N330" s="12">
        <v>10000000199</v>
      </c>
      <c r="O330" s="12">
        <v>30000000199</v>
      </c>
      <c r="P330" s="12">
        <v>50000000199</v>
      </c>
      <c r="Q330" s="12">
        <v>70000000199</v>
      </c>
      <c r="R330" s="12">
        <v>90000000199</v>
      </c>
      <c r="S330" s="12">
        <v>11000000199</v>
      </c>
      <c r="T330" s="12">
        <v>13000000199</v>
      </c>
      <c r="U330" s="10" t="s">
        <v>52</v>
      </c>
      <c r="V330" s="11" t="s">
        <v>276</v>
      </c>
      <c r="W330" s="8">
        <f>IF(G330 = "NULL", "NULL", G330/4)</f>
        <v>1</v>
      </c>
      <c r="X330" s="8">
        <f>IF(W330 = "NULL", "NULL", W330*28.35)</f>
        <v>28.35</v>
      </c>
      <c r="Y330" s="8">
        <f>IF(G330 = "NULL", "NULL", G330*4)</f>
        <v>16</v>
      </c>
      <c r="Z330" s="8">
        <f>IF(G330 = "NULL", "NULL", H330*4)</f>
        <v>453.6</v>
      </c>
      <c r="AA330" s="15">
        <v>15000000199</v>
      </c>
      <c r="AB330" s="8">
        <f>IF(OR(E330 = "NULL", G330 = "NULL"), "NULL", (E330+G330)/2)</f>
        <v>3</v>
      </c>
      <c r="AC330" s="8">
        <f>IF(OR(F330 = "NULL", H330 = "NULL"), "NULL", (F330+H330)/2)</f>
        <v>85.050000000000011</v>
      </c>
      <c r="AD330" s="15">
        <v>17000000199</v>
      </c>
      <c r="AE330" s="8">
        <f>IF(H330 = "NULL", "NULL", AF330/28.35)</f>
        <v>10</v>
      </c>
      <c r="AF330" s="8">
        <f>IF(H330 = "NULL", "NULL", J330*2)</f>
        <v>283.5</v>
      </c>
      <c r="AG330" s="15">
        <v>19000000199</v>
      </c>
      <c r="AH330" s="8">
        <f>IF(AB330 = "NULL", "NULL", AB330*2)</f>
        <v>6</v>
      </c>
      <c r="AI330" s="8">
        <f>IF(AC330 = "NULL", "NULL", AC330*2)</f>
        <v>170.10000000000002</v>
      </c>
      <c r="AJ330" s="15">
        <v>21000000199</v>
      </c>
      <c r="AK330" s="13"/>
      <c r="AL330" s="11" t="str">
        <f>SUBSTITUTE(D330,CHAR(10)&amp;"• Packed in a facility and/or equipment that produces products containing peanuts, tree nuts, soybean, milk, dairy, eggs, fish, shellfish, wheat, sesame. •","")</f>
        <v>Make Mine Margarita Infusion Ingredients:
cane sugar, crystallized ginger, vanilla bean, lemon peel, orange peel
• DIRECTIONS: Take off lid and add your favorite alcohol - return lid and place in fridge overnight. Strain spices and enjoy your infused alcohol. Drink right out of the mug jar. •</v>
      </c>
    </row>
    <row r="331" spans="1:38" ht="31.2" x14ac:dyDescent="0.3">
      <c r="A331" s="10" t="s">
        <v>1338</v>
      </c>
      <c r="B331" s="10" t="s">
        <v>1339</v>
      </c>
      <c r="C331" s="10" t="s">
        <v>1340</v>
      </c>
      <c r="D331" s="11" t="s">
        <v>45</v>
      </c>
      <c r="E331" s="8">
        <f>IF(F331 = "NULL", "NULL", F331/28.35)</f>
        <v>2.9001763668430334</v>
      </c>
      <c r="F331" s="8">
        <v>82.22</v>
      </c>
      <c r="G331" s="8">
        <f>IF(H331 = "NULL", "NULL", H331/28.35)</f>
        <v>5.8</v>
      </c>
      <c r="H331" s="8">
        <v>164.43</v>
      </c>
      <c r="I331" s="8">
        <f>IF(G331 = "NULL", "NULL", G331*1.25)</f>
        <v>7.25</v>
      </c>
      <c r="J331" s="8">
        <f>IF(G331 = "NULL", "NULL", H331*1.25)</f>
        <v>205.53750000000002</v>
      </c>
      <c r="K331" s="8">
        <f>IF(G331 = "NULL", "NULL", G331*2)</f>
        <v>11.6</v>
      </c>
      <c r="L331" s="8">
        <f>IF(G331 = "NULL", "NULL", H331*2)</f>
        <v>328.86</v>
      </c>
      <c r="M331" s="11" t="str">
        <f>CONCATENATE(D331, CHAR(10), " - NET WT. ", TEXT(E331, "0.00"), " oz (", F331, " grams)")</f>
        <v>NULL
 - NET WT. 2.90 oz (82.22 grams)</v>
      </c>
      <c r="N331" s="12">
        <v>10000000200</v>
      </c>
      <c r="O331" s="12">
        <v>30000000200</v>
      </c>
      <c r="P331" s="12">
        <v>50000000200</v>
      </c>
      <c r="Q331" s="12">
        <v>70000000200</v>
      </c>
      <c r="R331" s="12">
        <v>90000000200</v>
      </c>
      <c r="S331" s="12">
        <v>11000000200</v>
      </c>
      <c r="T331" s="12">
        <v>13000000200</v>
      </c>
      <c r="U331" s="10"/>
      <c r="V331" s="11"/>
      <c r="W331" s="8">
        <f>IF(G331 = "NULL", "NULL", G331/4)</f>
        <v>1.45</v>
      </c>
      <c r="X331" s="8">
        <f>IF(W331 = "NULL", "NULL", W331*28.35)</f>
        <v>41.107500000000002</v>
      </c>
      <c r="Y331" s="8">
        <f>IF(G331 = "NULL", "NULL", G331*4)</f>
        <v>23.2</v>
      </c>
      <c r="Z331" s="8">
        <f>IF(G331 = "NULL", "NULL", H331*4)</f>
        <v>657.72</v>
      </c>
      <c r="AA331" s="15">
        <v>15000000200</v>
      </c>
      <c r="AB331" s="8">
        <f>IF(OR(E331 = "NULL", G331 = "NULL"), "NULL", (E331+G331)/2)</f>
        <v>4.3500881834215166</v>
      </c>
      <c r="AC331" s="8">
        <f>IF(OR(F331 = "NULL", H331 = "NULL"), "NULL", (F331+H331)/2)</f>
        <v>123.325</v>
      </c>
      <c r="AD331" s="15">
        <v>17000000200</v>
      </c>
      <c r="AE331" s="8">
        <f>IF(H331 = "NULL", "NULL", AF331/28.35)</f>
        <v>14.5</v>
      </c>
      <c r="AF331" s="8">
        <f>IF(H331 = "NULL", "NULL", J331*2)</f>
        <v>411.07500000000005</v>
      </c>
      <c r="AG331" s="15">
        <v>19000000200</v>
      </c>
      <c r="AH331" s="8">
        <f>IF(AB331 = "NULL", "NULL", AB331*2)</f>
        <v>8.7001763668430332</v>
      </c>
      <c r="AI331" s="8">
        <f>IF(AC331 = "NULL", "NULL", AC331*2)</f>
        <v>246.65</v>
      </c>
      <c r="AJ331" s="15">
        <v>21000000200</v>
      </c>
      <c r="AK331" s="13"/>
      <c r="AL331" s="11" t="str">
        <f>SUBSTITUTE(D331,CHAR(10)&amp;"• Packed in a facility and/or equipment that produces products containing peanuts, tree nuts, soybean, milk, dairy, eggs, fish, shellfish, wheat, sesame. •","")</f>
        <v>NULL</v>
      </c>
    </row>
    <row r="332" spans="1:38" ht="75" x14ac:dyDescent="0.3">
      <c r="A332" s="10" t="s">
        <v>1341</v>
      </c>
      <c r="B332" s="10" t="s">
        <v>1342</v>
      </c>
      <c r="C332" s="10" t="s">
        <v>1342</v>
      </c>
      <c r="D332" s="11" t="s">
        <v>1343</v>
      </c>
      <c r="E332" s="8">
        <f>IF(F332 = "NULL", "NULL", F332/28.35)</f>
        <v>0.8</v>
      </c>
      <c r="F332" s="8">
        <v>22.680000000000003</v>
      </c>
      <c r="G332" s="8">
        <f>IF(H332 = "NULL", "NULL", H332/28.35)</f>
        <v>1.6</v>
      </c>
      <c r="H332" s="8">
        <v>45.360000000000007</v>
      </c>
      <c r="I332" s="8">
        <f>IF(G332 = "NULL", "NULL", G332*1.25)</f>
        <v>2</v>
      </c>
      <c r="J332" s="8">
        <f>IF(G332 = "NULL", "NULL", H332*1.25)</f>
        <v>56.70000000000001</v>
      </c>
      <c r="K332" s="8">
        <f>IF(G332 = "NULL", "NULL", G332*2)</f>
        <v>3.2</v>
      </c>
      <c r="L332" s="8">
        <f>IF(G332 = "NULL", "NULL", H332*2)</f>
        <v>90.720000000000013</v>
      </c>
      <c r="M332" s="11" t="str">
        <f>CONCATENATE(D332, CHAR(10), " - NET WT. ", TEXT(E332, "0.00"), " oz (", F332, " grams)")</f>
        <v>Mango Tea Ingredients:
black tea, marigold petals, artificial flavoring
• Packed in a facility and/or equipment that produces products containing peanuts, tree nuts, soybean, milk, dairy, eggs, fish, shellfish, wheat, sesame. •
 - NET WT. 0.80 oz (22.68 grams)</v>
      </c>
      <c r="N332" s="12">
        <v>10000000201</v>
      </c>
      <c r="O332" s="12">
        <v>30000000201</v>
      </c>
      <c r="P332" s="12">
        <v>50000000201</v>
      </c>
      <c r="Q332" s="12">
        <v>70000000201</v>
      </c>
      <c r="R332" s="12">
        <v>90000000201</v>
      </c>
      <c r="S332" s="12">
        <v>11000000201</v>
      </c>
      <c r="T332" s="12">
        <v>13000000201</v>
      </c>
      <c r="U332" s="10" t="s">
        <v>52</v>
      </c>
      <c r="V332" s="11" t="s">
        <v>130</v>
      </c>
      <c r="W332" s="8">
        <f>IF(G332 = "NULL", "NULL", G332/4)</f>
        <v>0.4</v>
      </c>
      <c r="X332" s="8">
        <f>IF(W332 = "NULL", "NULL", W332*28.35)</f>
        <v>11.340000000000002</v>
      </c>
      <c r="Y332" s="8">
        <f>IF(G332 = "NULL", "NULL", G332*4)</f>
        <v>6.4</v>
      </c>
      <c r="Z332" s="8">
        <f>IF(G332 = "NULL", "NULL", H332*4)</f>
        <v>181.44000000000003</v>
      </c>
      <c r="AA332" s="15">
        <v>15000000201</v>
      </c>
      <c r="AB332" s="8">
        <f>IF(OR(E332 = "NULL", G332 = "NULL"), "NULL", (E332+G332)/2)</f>
        <v>1.2000000000000002</v>
      </c>
      <c r="AC332" s="8">
        <f>IF(OR(F332 = "NULL", H332 = "NULL"), "NULL", (F332+H332)/2)</f>
        <v>34.020000000000003</v>
      </c>
      <c r="AD332" s="15">
        <v>17000000201</v>
      </c>
      <c r="AE332" s="8">
        <f>IF(H332 = "NULL", "NULL", AF332/28.35)</f>
        <v>4.0000000000000009</v>
      </c>
      <c r="AF332" s="8">
        <f>IF(H332 = "NULL", "NULL", J332*2)</f>
        <v>113.40000000000002</v>
      </c>
      <c r="AG332" s="15">
        <v>19000000201</v>
      </c>
      <c r="AH332" s="8">
        <f>IF(AB332 = "NULL", "NULL", AB332*2)</f>
        <v>2.4000000000000004</v>
      </c>
      <c r="AI332" s="8">
        <f>IF(AC332 = "NULL", "NULL", AC332*2)</f>
        <v>68.040000000000006</v>
      </c>
      <c r="AJ332" s="15">
        <v>21000000201</v>
      </c>
      <c r="AK332" s="13"/>
      <c r="AL332" s="11" t="str">
        <f>SUBSTITUTE(D332,CHAR(10)&amp;"• Packed in a facility and/or equipment that produces products containing peanuts, tree nuts, soybean, milk, dairy, eggs, fish, shellfish, wheat, sesame. •","")</f>
        <v>Mango Tea Ingredients:
black tea, marigold petals, artificial flavoring</v>
      </c>
    </row>
    <row r="333" spans="1:38" ht="105" x14ac:dyDescent="0.3">
      <c r="A333" s="10" t="s">
        <v>1344</v>
      </c>
      <c r="B333" s="10" t="s">
        <v>1345</v>
      </c>
      <c r="C333" s="10" t="s">
        <v>1346</v>
      </c>
      <c r="D333" s="11" t="s">
        <v>1347</v>
      </c>
      <c r="E333" s="8">
        <f>IF(F333 = "NULL", "NULL", F333/28.35)</f>
        <v>1.8</v>
      </c>
      <c r="F333" s="8">
        <v>51.03</v>
      </c>
      <c r="G333" s="8">
        <f>IF(H333 = "NULL", "NULL", H333/28.35)</f>
        <v>3.6</v>
      </c>
      <c r="H333" s="8">
        <v>102.06</v>
      </c>
      <c r="I333" s="8">
        <f>IF(G333 = "NULL", "NULL", G333*1.25)</f>
        <v>4.5</v>
      </c>
      <c r="J333" s="8">
        <f>IF(G333 = "NULL", "NULL", H333*1.25)</f>
        <v>127.575</v>
      </c>
      <c r="K333" s="8">
        <f>IF(G333 = "NULL", "NULL", G333*2)</f>
        <v>7.2</v>
      </c>
      <c r="L333" s="8">
        <f>IF(G333 = "NULL", "NULL", H333*2)</f>
        <v>204.12</v>
      </c>
      <c r="M333" s="11" t="str">
        <f>CONCATENATE(D333, CHAR(10), " - NET WT. ", TEXT(E333, "0.00"), " oz (", F333, " grams)")</f>
        <v>Maple Butter Popcorn Seasoning Ingredients:
natural maple and butter flavor, brown sugar, sugar, whey, salt, &lt;2% silicon dioxide to prevent caking
• ALLERGY ALERT: contains dairy •
• Packed in a facility and/or equipment that produces products containing peanuts, tree nuts, soybean, milk, dairy, eggs, fish, shellfish, wheat, sesame. •
 - NET WT. 1.80 oz (51.03 grams)</v>
      </c>
      <c r="N333" s="12">
        <v>10000000202</v>
      </c>
      <c r="O333" s="12">
        <v>30000000202</v>
      </c>
      <c r="P333" s="12">
        <v>50000000202</v>
      </c>
      <c r="Q333" s="12">
        <v>70000000202</v>
      </c>
      <c r="R333" s="12">
        <v>90000000202</v>
      </c>
      <c r="S333" s="12">
        <v>11000000202</v>
      </c>
      <c r="T333" s="12">
        <v>13000000202</v>
      </c>
      <c r="U333" s="10"/>
      <c r="V333" s="11"/>
      <c r="W333" s="8">
        <f>IF(G333 = "NULL", "NULL", G333/4)</f>
        <v>0.9</v>
      </c>
      <c r="X333" s="8">
        <f>IF(W333 = "NULL", "NULL", W333*28.35)</f>
        <v>25.515000000000001</v>
      </c>
      <c r="Y333" s="8">
        <f>IF(G333 = "NULL", "NULL", G333*4)</f>
        <v>14.4</v>
      </c>
      <c r="Z333" s="8">
        <f>IF(G333 = "NULL", "NULL", H333*4)</f>
        <v>408.24</v>
      </c>
      <c r="AA333" s="15">
        <v>15000000202</v>
      </c>
      <c r="AB333" s="8">
        <f>IF(OR(E333 = "NULL", G333 = "NULL"), "NULL", (E333+G333)/2)</f>
        <v>2.7</v>
      </c>
      <c r="AC333" s="8">
        <f>IF(OR(F333 = "NULL", H333 = "NULL"), "NULL", (F333+H333)/2)</f>
        <v>76.545000000000002</v>
      </c>
      <c r="AD333" s="15">
        <v>17000000202</v>
      </c>
      <c r="AE333" s="8">
        <f>IF(H333 = "NULL", "NULL", AF333/28.35)</f>
        <v>9</v>
      </c>
      <c r="AF333" s="8">
        <f>IF(H333 = "NULL", "NULL", J333*2)</f>
        <v>255.15</v>
      </c>
      <c r="AG333" s="15">
        <v>19000000202</v>
      </c>
      <c r="AH333" s="8">
        <f>IF(AB333 = "NULL", "NULL", AB333*2)</f>
        <v>5.4</v>
      </c>
      <c r="AI333" s="8">
        <f>IF(AC333 = "NULL", "NULL", AC333*2)</f>
        <v>153.09</v>
      </c>
      <c r="AJ333" s="15">
        <v>21000000202</v>
      </c>
      <c r="AK333" s="13"/>
      <c r="AL333" s="11" t="str">
        <f>SUBSTITUTE(D333,CHAR(10)&amp;"• Packed in a facility and/or equipment that produces products containing peanuts, tree nuts, soybean, milk, dairy, eggs, fish, shellfish, wheat, sesame. •","")</f>
        <v>Maple Butter Popcorn Seasoning Ingredients:
natural maple and butter flavor, brown sugar, sugar, whey, salt, &lt;2% silicon dioxide to prevent caking
• ALLERGY ALERT: contains dairy •</v>
      </c>
    </row>
    <row r="334" spans="1:38" ht="75" x14ac:dyDescent="0.3">
      <c r="A334" s="10" t="s">
        <v>1348</v>
      </c>
      <c r="B334" s="10" t="s">
        <v>1349</v>
      </c>
      <c r="C334" s="10" t="s">
        <v>1350</v>
      </c>
      <c r="D334" s="11" t="s">
        <v>1351</v>
      </c>
      <c r="E334" s="8">
        <f>IF(F334 = "NULL", "NULL", F334/28.35)</f>
        <v>2.1</v>
      </c>
      <c r="F334" s="8">
        <v>59.535000000000004</v>
      </c>
      <c r="G334" s="8">
        <f>IF(H334 = "NULL", "NULL", H334/28.35)</f>
        <v>4.2</v>
      </c>
      <c r="H334" s="8">
        <v>119.07000000000001</v>
      </c>
      <c r="I334" s="8">
        <f>IF(G334 = "NULL", "NULL", G334*1.25)</f>
        <v>5.25</v>
      </c>
      <c r="J334" s="8">
        <f>IF(G334 = "NULL", "NULL", H334*1.25)</f>
        <v>148.83750000000001</v>
      </c>
      <c r="K334" s="8">
        <f>IF(G334 = "NULL", "NULL", G334*2)</f>
        <v>8.4</v>
      </c>
      <c r="L334" s="8">
        <f>IF(G334 = "NULL", "NULL", H334*2)</f>
        <v>238.14000000000001</v>
      </c>
      <c r="M334" s="11" t="str">
        <f>CONCATENATE(D334, CHAR(10), " - NET WT. ", TEXT(E334, "0.00"), " oz (", F334, " grams)")</f>
        <v>Maple Cinnamon Sugar Ingredients:
cinnamon, pure maple syrup sugar granules
• Packed in a facility and/or equipment that produces products containing peanuts, tree nuts, soybean, milk, dairy, eggs, fish, shellfish, wheat, sesame. •
 - NET WT. 2.10 oz (59.535 grams)</v>
      </c>
      <c r="N334" s="12">
        <v>10000000203</v>
      </c>
      <c r="O334" s="12">
        <v>30000000203</v>
      </c>
      <c r="P334" s="12">
        <v>50000000203</v>
      </c>
      <c r="Q334" s="12">
        <v>70000000203</v>
      </c>
      <c r="R334" s="12">
        <v>90000000203</v>
      </c>
      <c r="S334" s="12">
        <v>11000000203</v>
      </c>
      <c r="T334" s="12">
        <v>13000000203</v>
      </c>
      <c r="U334" s="10"/>
      <c r="V334" s="11"/>
      <c r="W334" s="8">
        <f>IF(G334 = "NULL", "NULL", G334/4)</f>
        <v>1.05</v>
      </c>
      <c r="X334" s="8">
        <f>IF(W334 = "NULL", "NULL", W334*28.35)</f>
        <v>29.767500000000002</v>
      </c>
      <c r="Y334" s="8">
        <f>IF(G334 = "NULL", "NULL", G334*4)</f>
        <v>16.8</v>
      </c>
      <c r="Z334" s="8">
        <f>IF(G334 = "NULL", "NULL", H334*4)</f>
        <v>476.28000000000003</v>
      </c>
      <c r="AA334" s="15">
        <v>15000000203</v>
      </c>
      <c r="AB334" s="8">
        <f>IF(OR(E334 = "NULL", G334 = "NULL"), "NULL", (E334+G334)/2)</f>
        <v>3.1500000000000004</v>
      </c>
      <c r="AC334" s="8">
        <f>IF(OR(F334 = "NULL", H334 = "NULL"), "NULL", (F334+H334)/2)</f>
        <v>89.302500000000009</v>
      </c>
      <c r="AD334" s="15">
        <v>17000000203</v>
      </c>
      <c r="AE334" s="8">
        <f>IF(H334 = "NULL", "NULL", AF334/28.35)</f>
        <v>10.5</v>
      </c>
      <c r="AF334" s="8">
        <f>IF(H334 = "NULL", "NULL", J334*2)</f>
        <v>297.67500000000001</v>
      </c>
      <c r="AG334" s="15">
        <v>19000000203</v>
      </c>
      <c r="AH334" s="8">
        <f>IF(AB334 = "NULL", "NULL", AB334*2)</f>
        <v>6.3000000000000007</v>
      </c>
      <c r="AI334" s="8">
        <f>IF(AC334 = "NULL", "NULL", AC334*2)</f>
        <v>178.60500000000002</v>
      </c>
      <c r="AJ334" s="15">
        <v>21000000203</v>
      </c>
      <c r="AK334" s="13"/>
      <c r="AL334" s="11" t="str">
        <f>SUBSTITUTE(D334,CHAR(10)&amp;"• Packed in a facility and/or equipment that produces products containing peanuts, tree nuts, soybean, milk, dairy, eggs, fish, shellfish, wheat, sesame. •","")</f>
        <v>Maple Cinnamon Sugar Ingredients:
cinnamon, pure maple syrup sugar granules</v>
      </c>
    </row>
    <row r="335" spans="1:38" ht="210" x14ac:dyDescent="0.3">
      <c r="A335" s="40" t="s">
        <v>1352</v>
      </c>
      <c r="B335" s="10" t="s">
        <v>1353</v>
      </c>
      <c r="C335" s="10" t="s">
        <v>1354</v>
      </c>
      <c r="D335" s="11" t="s">
        <v>1355</v>
      </c>
      <c r="E335" s="8">
        <f>IF(F335 = "NULL", "NULL", F335/28.35)</f>
        <v>1.6875</v>
      </c>
      <c r="F335" s="8">
        <v>47.840625000000003</v>
      </c>
      <c r="G335" s="8">
        <f>IF(H335 = "NULL", "NULL", H335/28.35)</f>
        <v>3.375</v>
      </c>
      <c r="H335" s="8">
        <v>95.681250000000006</v>
      </c>
      <c r="I335" s="8">
        <f>IF(G335 = "NULL", "NULL", G335*1.25)</f>
        <v>4.21875</v>
      </c>
      <c r="J335" s="8">
        <f>IF(G335 = "NULL", "NULL", H335*1.25)</f>
        <v>119.6015625</v>
      </c>
      <c r="K335" s="8">
        <f>IF(G335 = "NULL", "NULL", G335*2)</f>
        <v>6.75</v>
      </c>
      <c r="L335" s="8">
        <f>IF(G335 = "NULL", "NULL", H335*2)</f>
        <v>191.36250000000001</v>
      </c>
      <c r="M335" s="11" t="str">
        <f>CONCATENATE(D335, CHAR(10), " - NET WT. ", TEXT(E335, "0.00"), " oz (", F335, " grams)")</f>
        <v>Maria's Mojito Wine Slush Ingredients:
cane sugar, lime juice powder (corn syrup solids, lime juice with added lime oil)  &lt;2% of the following: citric acid, colored/flavored powder (sugar, artificial flavor. yellow #5, blue #1, silicon dioxide, citric acid) herbs, lime oil, peppermint oil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
 - NET WT. 1.69 oz (47.840625 grams)</v>
      </c>
      <c r="N335" s="12">
        <v>10000000462</v>
      </c>
      <c r="O335" s="12">
        <v>30000000462</v>
      </c>
      <c r="P335" s="12">
        <v>50000000462</v>
      </c>
      <c r="Q335" s="12">
        <v>70000000462</v>
      </c>
      <c r="R335" s="12">
        <v>90000000462</v>
      </c>
      <c r="S335" s="12">
        <v>11000000462</v>
      </c>
      <c r="T335" s="12">
        <v>13000000462</v>
      </c>
      <c r="U335" s="11"/>
      <c r="V335" s="11"/>
      <c r="W335" s="8">
        <f>IF(G335 = "NULL", "NULL", G335/4)</f>
        <v>0.84375</v>
      </c>
      <c r="X335" s="8">
        <f>IF(W335 = "NULL", "NULL", W335*28.35)</f>
        <v>23.920312500000001</v>
      </c>
      <c r="Y335" s="8">
        <f>IF(G335 = "NULL", "NULL", G335*4)</f>
        <v>13.5</v>
      </c>
      <c r="Z335" s="8">
        <f>IF(G335 = "NULL", "NULL", H335*4)</f>
        <v>382.72500000000002</v>
      </c>
      <c r="AA335" s="15">
        <v>15000000462</v>
      </c>
      <c r="AB335" s="8">
        <f>IF(OR(E335 = "NULL", G335 = "NULL"), "NULL", (E335+G335)/2)</f>
        <v>2.53125</v>
      </c>
      <c r="AC335" s="8">
        <f>IF(OR(F335 = "NULL", H335 = "NULL"), "NULL", (F335+H335)/2)</f>
        <v>71.760937500000011</v>
      </c>
      <c r="AD335" s="15">
        <v>17000000462</v>
      </c>
      <c r="AE335" s="8">
        <f>IF(H335 = "NULL", "NULL", AF335/28.35)</f>
        <v>8.4375</v>
      </c>
      <c r="AF335" s="8">
        <f>IF(H335 = "NULL", "NULL", J335*2)</f>
        <v>239.203125</v>
      </c>
      <c r="AG335" s="15">
        <v>19000000462</v>
      </c>
      <c r="AH335" s="8">
        <f>IF(AB335 = "NULL", "NULL", AB335*2)</f>
        <v>5.0625</v>
      </c>
      <c r="AI335" s="8">
        <f>IF(AC335 = "NULL", "NULL", AC335*2)</f>
        <v>143.52187500000002</v>
      </c>
      <c r="AJ335" s="15">
        <v>21000000462</v>
      </c>
      <c r="AK335" s="13" t="s">
        <v>1356</v>
      </c>
      <c r="AL335" s="11" t="str">
        <f>SUBSTITUTE(D335,CHAR(10)&amp;"• Packed in a facility and/or equipment that produces products containing peanuts, tree nuts, soybean, milk, dairy, eggs, fish, shellfish, wheat, sesame. •","")</f>
        <v>Maria's Mojito Wine Slush Ingredients:
cane sugar, lime juice powder (corn syrup solids, lime juice with added lime oil)  &lt;2% of the following: citric acid, colored/flavored powder (sugar, artificial flavor. yellow #5, blue #1, silicon dioxide, citric acid) herbs, lime oil, peppermint oil
• DIRECTIONS: Just add ice, bottle of wine and pouch to a blender and mix - 10-12 drinks. Add in fresh fruit or rim your glass with fresh fruit to match the flavor. Don't drink wine? Add ice - mix and either fruit juice, 7up or sprite to blender. •</v>
      </c>
    </row>
    <row r="336" spans="1:38" ht="31.2" x14ac:dyDescent="0.3">
      <c r="A336" s="10" t="s">
        <v>1357</v>
      </c>
      <c r="B336" s="10" t="s">
        <v>1358</v>
      </c>
      <c r="C336" s="10" t="s">
        <v>1359</v>
      </c>
      <c r="D336" s="11" t="s">
        <v>45</v>
      </c>
      <c r="E336" s="8">
        <f>IF(F336 = "NULL", "NULL", F336/28.35)</f>
        <v>2.9</v>
      </c>
      <c r="F336" s="8">
        <v>82.215000000000003</v>
      </c>
      <c r="G336" s="8">
        <f>IF(H336 = "NULL", "NULL", H336/28.35)</f>
        <v>5.8</v>
      </c>
      <c r="H336" s="8">
        <v>164.43</v>
      </c>
      <c r="I336" s="8">
        <f>IF(G336 = "NULL", "NULL", G336*1.25)</f>
        <v>7.25</v>
      </c>
      <c r="J336" s="8">
        <f>IF(G336 = "NULL", "NULL", H336*1.25)</f>
        <v>205.53750000000002</v>
      </c>
      <c r="K336" s="8">
        <f>IF(G336 = "NULL", "NULL", G336*2)</f>
        <v>11.6</v>
      </c>
      <c r="L336" s="8">
        <f>IF(G336 = "NULL", "NULL", H336*2)</f>
        <v>328.86</v>
      </c>
      <c r="M336" s="11" t="str">
        <f>CONCATENATE(D336, CHAR(10), " - NET WT. ", TEXT(E336, "0.00"), " oz (", F336, " grams)")</f>
        <v>NULL
 - NET WT. 2.90 oz (82.215 grams)</v>
      </c>
      <c r="N336" s="12">
        <v>10000000204</v>
      </c>
      <c r="O336" s="12">
        <v>30000000204</v>
      </c>
      <c r="P336" s="12">
        <v>50000000204</v>
      </c>
      <c r="Q336" s="12">
        <v>70000000204</v>
      </c>
      <c r="R336" s="12">
        <v>90000000204</v>
      </c>
      <c r="S336" s="12">
        <v>11000000204</v>
      </c>
      <c r="T336" s="12">
        <v>13000000204</v>
      </c>
      <c r="U336" s="10"/>
      <c r="V336" s="11" t="s">
        <v>755</v>
      </c>
      <c r="W336" s="8">
        <f>IF(G336 = "NULL", "NULL", G336/4)</f>
        <v>1.45</v>
      </c>
      <c r="X336" s="8">
        <f>IF(W336 = "NULL", "NULL", W336*28.35)</f>
        <v>41.107500000000002</v>
      </c>
      <c r="Y336" s="8">
        <f>IF(G336 = "NULL", "NULL", G336*4)</f>
        <v>23.2</v>
      </c>
      <c r="Z336" s="8">
        <f>IF(G336 = "NULL", "NULL", H336*4)</f>
        <v>657.72</v>
      </c>
      <c r="AA336" s="15">
        <v>15000000204</v>
      </c>
      <c r="AB336" s="8">
        <f>IF(OR(E336 = "NULL", G336 = "NULL"), "NULL", (E336+G336)/2)</f>
        <v>4.3499999999999996</v>
      </c>
      <c r="AC336" s="8">
        <f>IF(OR(F336 = "NULL", H336 = "NULL"), "NULL", (F336+H336)/2)</f>
        <v>123.32250000000001</v>
      </c>
      <c r="AD336" s="15">
        <v>17000000204</v>
      </c>
      <c r="AE336" s="8">
        <f>IF(H336 = "NULL", "NULL", AF336/28.35)</f>
        <v>14.5</v>
      </c>
      <c r="AF336" s="8">
        <f>IF(H336 = "NULL", "NULL", J336*2)</f>
        <v>411.07500000000005</v>
      </c>
      <c r="AG336" s="15">
        <v>19000000204</v>
      </c>
      <c r="AH336" s="8">
        <f>IF(AB336 = "NULL", "NULL", AB336*2)</f>
        <v>8.6999999999999993</v>
      </c>
      <c r="AI336" s="8">
        <f>IF(AC336 = "NULL", "NULL", AC336*2)</f>
        <v>246.64500000000001</v>
      </c>
      <c r="AJ336" s="15">
        <v>21000000204</v>
      </c>
      <c r="AK336" s="13"/>
      <c r="AL336" s="11" t="str">
        <f>SUBSTITUTE(D336,CHAR(10)&amp;"• Packed in a facility and/or equipment that produces products containing peanuts, tree nuts, soybean, milk, dairy, eggs, fish, shellfish, wheat, sesame. •","")</f>
        <v>NULL</v>
      </c>
    </row>
    <row r="337" spans="1:38" ht="90" x14ac:dyDescent="0.3">
      <c r="A337" s="10" t="s">
        <v>1360</v>
      </c>
      <c r="B337" s="10" t="s">
        <v>1361</v>
      </c>
      <c r="C337" s="10" t="s">
        <v>1362</v>
      </c>
      <c r="D337" s="11" t="s">
        <v>1363</v>
      </c>
      <c r="E337" s="8">
        <f>IF(F337 = "NULL", "NULL", F337/28.35)</f>
        <v>1.7</v>
      </c>
      <c r="F337" s="8">
        <v>48.195</v>
      </c>
      <c r="G337" s="8">
        <f>IF(H337 = "NULL", "NULL", H337/28.35)</f>
        <v>3.4</v>
      </c>
      <c r="H337" s="8">
        <v>96.39</v>
      </c>
      <c r="I337" s="8">
        <f>IF(G337 = "NULL", "NULL", G337*1.25)</f>
        <v>4.25</v>
      </c>
      <c r="J337" s="8">
        <f>IF(G337 = "NULL", "NULL", H337*1.25)</f>
        <v>120.4875</v>
      </c>
      <c r="K337" s="8">
        <f>IF(G337 = "NULL", "NULL", G337*2)</f>
        <v>6.8</v>
      </c>
      <c r="L337" s="8">
        <f>IF(G337 = "NULL", "NULL", H337*2)</f>
        <v>192.78</v>
      </c>
      <c r="M337" s="11" t="str">
        <f>CONCATENATE(D337, CHAR(10), " - NET WT. ", TEXT(E337, "0.00"), " oz (", F337, " grams)")</f>
        <v>Mediterranean Bread Dip Ingredients:
salt, pepper, starch, garlic, monosodium, oregano, sugar, onion and parsley
• Packed in a facility and/or equipment that produces products containing peanuts, tree nuts, soybean, milk, dairy, eggs, fish, shellfish, wheat, sesame. •
 - NET WT. 1.70 oz (48.195 grams)</v>
      </c>
      <c r="N337" s="12">
        <v>10000000206</v>
      </c>
      <c r="O337" s="12">
        <v>30000000206</v>
      </c>
      <c r="P337" s="12">
        <v>50000000206</v>
      </c>
      <c r="Q337" s="12">
        <v>70000000206</v>
      </c>
      <c r="R337" s="12">
        <v>90000000206</v>
      </c>
      <c r="S337" s="12">
        <v>11000000206</v>
      </c>
      <c r="T337" s="12">
        <v>13000000206</v>
      </c>
      <c r="U337" s="10" t="s">
        <v>52</v>
      </c>
      <c r="V337" s="11" t="s">
        <v>243</v>
      </c>
      <c r="W337" s="8">
        <f>IF(G337 = "NULL", "NULL", G337/4)</f>
        <v>0.85</v>
      </c>
      <c r="X337" s="8">
        <f>IF(W337 = "NULL", "NULL", W337*28.35)</f>
        <v>24.0975</v>
      </c>
      <c r="Y337" s="8">
        <f>IF(G337 = "NULL", "NULL", G337*4)</f>
        <v>13.6</v>
      </c>
      <c r="Z337" s="8">
        <f>IF(G337 = "NULL", "NULL", H337*4)</f>
        <v>385.56</v>
      </c>
      <c r="AA337" s="15">
        <v>15000000206</v>
      </c>
      <c r="AB337" s="8">
        <f>IF(OR(E337 = "NULL", G337 = "NULL"), "NULL", (E337+G337)/2)</f>
        <v>2.5499999999999998</v>
      </c>
      <c r="AC337" s="8">
        <f>IF(OR(F337 = "NULL", H337 = "NULL"), "NULL", (F337+H337)/2)</f>
        <v>72.292500000000004</v>
      </c>
      <c r="AD337" s="15">
        <v>17000000206</v>
      </c>
      <c r="AE337" s="8">
        <f>IF(H337 = "NULL", "NULL", AF337/28.35)</f>
        <v>8.5</v>
      </c>
      <c r="AF337" s="8">
        <f>IF(H337 = "NULL", "NULL", J337*2)</f>
        <v>240.97499999999999</v>
      </c>
      <c r="AG337" s="15">
        <v>19000000206</v>
      </c>
      <c r="AH337" s="8">
        <f>IF(AB337 = "NULL", "NULL", AB337*2)</f>
        <v>5.0999999999999996</v>
      </c>
      <c r="AI337" s="8">
        <f>IF(AC337 = "NULL", "NULL", AC337*2)</f>
        <v>144.58500000000001</v>
      </c>
      <c r="AJ337" s="15">
        <v>21000000206</v>
      </c>
      <c r="AK337" s="13" t="s">
        <v>1364</v>
      </c>
      <c r="AL337" s="11" t="str">
        <f>SUBSTITUTE(D337,CHAR(10)&amp;"• Packed in a facility and/or equipment that produces products containing peanuts, tree nuts, soybean, milk, dairy, eggs, fish, shellfish, wheat, sesame. •","")</f>
        <v>Mediterranean Bread Dip Ingredients:
salt, pepper, starch, garlic, monosodium, oregano, sugar, onion and parsley</v>
      </c>
    </row>
    <row r="338" spans="1:38" ht="90" x14ac:dyDescent="0.3">
      <c r="A338" s="40" t="s">
        <v>1365</v>
      </c>
      <c r="B338" s="10" t="s">
        <v>1366</v>
      </c>
      <c r="C338" s="10" t="s">
        <v>1367</v>
      </c>
      <c r="D338" s="11" t="s">
        <v>1368</v>
      </c>
      <c r="E338" s="8">
        <f>IF(F338 = "NULL", "NULL", F338/28.35)</f>
        <v>2.0499999999999998</v>
      </c>
      <c r="F338" s="8">
        <v>58.1175</v>
      </c>
      <c r="G338" s="8">
        <f>IF(H338 = "NULL", "NULL", H338/28.35)</f>
        <v>4.0999999999999996</v>
      </c>
      <c r="H338" s="8">
        <v>116.235</v>
      </c>
      <c r="I338" s="8">
        <f>IF(G338 = "NULL", "NULL", G338*1.25)</f>
        <v>5.125</v>
      </c>
      <c r="J338" s="8">
        <f>IF(G338 = "NULL", "NULL", H338*1.25)</f>
        <v>145.29374999999999</v>
      </c>
      <c r="K338" s="8">
        <f>IF(G338 = "NULL", "NULL", G338*2)</f>
        <v>8.1999999999999993</v>
      </c>
      <c r="L338" s="8">
        <f>IF(G338 = "NULL", "NULL", H338*2)</f>
        <v>232.47</v>
      </c>
      <c r="M338" s="11" t="str">
        <f>CONCATENATE(D338, CHAR(10), " - NET WT. ", TEXT(E338, "0.00"), " oz (", F338, " grams)")</f>
        <v>Mediterranean Bread Dip &amp; Seasoning Ingredients:
sea salt, dehydrated garlic, spices, dehydrated red bell pepper, dehydrated lemon peel
• Packed in a facility and/or equipment that produces products containing peanuts, tree nuts, soybean, milk, dairy, eggs, fish, shellfish, wheat, sesame. •
 - NET WT. 2.05 oz (58.1175 grams)</v>
      </c>
      <c r="N338" s="12">
        <v>10000000547</v>
      </c>
      <c r="O338" s="12">
        <v>30000000547</v>
      </c>
      <c r="P338" s="12">
        <v>50000000547</v>
      </c>
      <c r="Q338" s="12">
        <v>70000000547</v>
      </c>
      <c r="R338" s="12">
        <v>90000000547</v>
      </c>
      <c r="S338" s="12">
        <v>11000000547</v>
      </c>
      <c r="T338" s="12">
        <v>13000000547</v>
      </c>
      <c r="U338" s="10" t="s">
        <v>52</v>
      </c>
      <c r="V338" s="11" t="s">
        <v>268</v>
      </c>
      <c r="W338" s="8">
        <f>IF(G338 = "NULL", "NULL", G338/4)</f>
        <v>1.0249999999999999</v>
      </c>
      <c r="X338" s="8">
        <f>IF(W338 = "NULL", "NULL", W338*28.35)</f>
        <v>29.05875</v>
      </c>
      <c r="Y338" s="8">
        <f>IF(G338 = "NULL", "NULL", G338*4)</f>
        <v>16.399999999999999</v>
      </c>
      <c r="Z338" s="8">
        <f>IF(G338 = "NULL", "NULL", H338*4)</f>
        <v>464.94</v>
      </c>
      <c r="AA338" s="15">
        <v>15000000547</v>
      </c>
      <c r="AB338" s="8">
        <f>IF(OR(E338 = "NULL", G338 = "NULL"), "NULL", (E338+G338)/2)</f>
        <v>3.0749999999999997</v>
      </c>
      <c r="AC338" s="8">
        <f>IF(OR(F338 = "NULL", H338 = "NULL"), "NULL", (F338+H338)/2)</f>
        <v>87.176249999999996</v>
      </c>
      <c r="AD338" s="15">
        <v>17000000547</v>
      </c>
      <c r="AE338" s="8">
        <f>IF(H338 = "NULL", "NULL", AF338/28.35)</f>
        <v>10.249999999999998</v>
      </c>
      <c r="AF338" s="8">
        <f>IF(H338 = "NULL", "NULL", J338*2)</f>
        <v>290.58749999999998</v>
      </c>
      <c r="AG338" s="15">
        <v>19000000547</v>
      </c>
      <c r="AH338" s="8">
        <f>IF(AB338 = "NULL", "NULL", AB338*2)</f>
        <v>6.1499999999999995</v>
      </c>
      <c r="AI338" s="8">
        <f>IF(AC338 = "NULL", "NULL", AC338*2)</f>
        <v>174.35249999999999</v>
      </c>
      <c r="AJ338" s="15">
        <v>21000000547</v>
      </c>
      <c r="AK338" s="13" t="s">
        <v>1369</v>
      </c>
      <c r="AL338" s="11" t="str">
        <f>SUBSTITUTE(D338,CHAR(10)&amp;"• Packed in a facility and/or equipment that produces products containing peanuts, tree nuts, soybean, milk, dairy, eggs, fish, shellfish, wheat, sesame. •","")</f>
        <v>Mediterranean Bread Dip &amp; Seasoning Ingredients:
sea salt, dehydrated garlic, spices, dehydrated red bell pepper, dehydrated lemon peel</v>
      </c>
    </row>
    <row r="339" spans="1:38" ht="120" x14ac:dyDescent="0.3">
      <c r="A339" s="38" t="s">
        <v>1370</v>
      </c>
      <c r="B339" s="10" t="s">
        <v>1371</v>
      </c>
      <c r="C339" s="10" t="s">
        <v>1372</v>
      </c>
      <c r="D339" s="11" t="s">
        <v>1373</v>
      </c>
      <c r="E339" s="8">
        <f>IF(F339 = "NULL", "NULL", F339/28.35)</f>
        <v>1.8</v>
      </c>
      <c r="F339" s="8">
        <v>51.03</v>
      </c>
      <c r="G339" s="8">
        <f>IF(H339 = "NULL", "NULL", H339/28.35)</f>
        <v>3.6</v>
      </c>
      <c r="H339" s="8">
        <v>102.06</v>
      </c>
      <c r="I339" s="8">
        <f>IF(G339 = "NULL", "NULL", G339*1.25)</f>
        <v>4.5</v>
      </c>
      <c r="J339" s="8">
        <f>IF(G339 = "NULL", "NULL", H339*1.25)</f>
        <v>127.575</v>
      </c>
      <c r="K339" s="8">
        <f>IF(G339 = "NULL", "NULL", G339*2)</f>
        <v>7.2</v>
      </c>
      <c r="L339" s="8">
        <f>IF(G339 = "NULL", "NULL", H339*2)</f>
        <v>204.12</v>
      </c>
      <c r="M339" s="11" t="str">
        <f>CONCATENATE(D339, CHAR(10), " - NET WT. ", TEXT(E339, "0.00"), " oz (", F339, " grams)")</f>
        <v>Mediterranean Garden Bread Dip Ingredients:
spices, onion &amp; garlic powders, salt, tomato powder, lime juice powder (corn syrup solids, lime juice solids, natural flavor), sugar, citric acid, and silicon dioxide (to prevent caking)
• Packed in a facility and/or equipment that produces products containing peanuts, tree nuts, soybean, milk, dairy, eggs, fish, shellfish, wheat, sesame. •
 - NET WT. 1.80 oz (51.03 grams)</v>
      </c>
      <c r="N339" s="12">
        <v>10000000205</v>
      </c>
      <c r="O339" s="12">
        <v>30000000205</v>
      </c>
      <c r="P339" s="12">
        <v>50000000205</v>
      </c>
      <c r="Q339" s="12">
        <v>70000000205</v>
      </c>
      <c r="R339" s="12">
        <v>90000000205</v>
      </c>
      <c r="S339" s="12">
        <v>11000000205</v>
      </c>
      <c r="T339" s="12">
        <v>13000000205</v>
      </c>
      <c r="U339" s="10" t="s">
        <v>52</v>
      </c>
      <c r="V339" s="11" t="s">
        <v>419</v>
      </c>
      <c r="W339" s="8">
        <f>IF(G339 = "NULL", "NULL", G339/4)</f>
        <v>0.9</v>
      </c>
      <c r="X339" s="8">
        <f>IF(W339 = "NULL", "NULL", W339*28.35)</f>
        <v>25.515000000000001</v>
      </c>
      <c r="Y339" s="8">
        <f>IF(G339 = "NULL", "NULL", G339*4)</f>
        <v>14.4</v>
      </c>
      <c r="Z339" s="8">
        <f>IF(G339 = "NULL", "NULL", H339*4)</f>
        <v>408.24</v>
      </c>
      <c r="AA339" s="15">
        <v>15000000205</v>
      </c>
      <c r="AB339" s="8">
        <f>IF(OR(E339 = "NULL", G339 = "NULL"), "NULL", (E339+G339)/2)</f>
        <v>2.7</v>
      </c>
      <c r="AC339" s="8">
        <f>IF(OR(F339 = "NULL", H339 = "NULL"), "NULL", (F339+H339)/2)</f>
        <v>76.545000000000002</v>
      </c>
      <c r="AD339" s="15">
        <v>17000000205</v>
      </c>
      <c r="AE339" s="8">
        <f>IF(H339 = "NULL", "NULL", AF339/28.35)</f>
        <v>9</v>
      </c>
      <c r="AF339" s="8">
        <f>IF(H339 = "NULL", "NULL", J339*2)</f>
        <v>255.15</v>
      </c>
      <c r="AG339" s="15">
        <v>19000000205</v>
      </c>
      <c r="AH339" s="8">
        <f>IF(AB339 = "NULL", "NULL", AB339*2)</f>
        <v>5.4</v>
      </c>
      <c r="AI339" s="8">
        <f>IF(AC339 = "NULL", "NULL", AC339*2)</f>
        <v>153.09</v>
      </c>
      <c r="AJ339" s="15">
        <v>21000000205</v>
      </c>
      <c r="AK339" s="13" t="s">
        <v>1374</v>
      </c>
      <c r="AL339" s="11" t="str">
        <f>SUBSTITUTE(D339,CHAR(10)&amp;"• Packed in a facility and/or equipment that produces products containing peanuts, tree nuts, soybean, milk, dairy, eggs, fish, shellfish, wheat, sesame. •","")</f>
        <v>Mediterranean Garden Bread Dip Ingredients:
spices, onion &amp; garlic powders, salt, tomato powder, lime juice powder (corn syrup solids, lime juice solids, natural flavor), sugar, citric acid, and silicon dioxide (to prevent caking)</v>
      </c>
    </row>
    <row r="340" spans="1:38" ht="120" x14ac:dyDescent="0.3">
      <c r="A340" s="40" t="s">
        <v>1375</v>
      </c>
      <c r="B340" s="10" t="s">
        <v>1376</v>
      </c>
      <c r="C340" s="10" t="s">
        <v>1376</v>
      </c>
      <c r="D340" s="11" t="s">
        <v>1377</v>
      </c>
      <c r="E340" s="8">
        <f>IF(F340 = "NULL", "NULL", F340/28.35)</f>
        <v>1.8</v>
      </c>
      <c r="F340" s="8">
        <v>51.03</v>
      </c>
      <c r="G340" s="8">
        <f>IF(H340 = "NULL", "NULL", H340/28.35)</f>
        <v>3.6</v>
      </c>
      <c r="H340" s="8">
        <v>102.06</v>
      </c>
      <c r="I340" s="8">
        <f>IF(G340 = "NULL", "NULL", G340*1.25)</f>
        <v>4.5</v>
      </c>
      <c r="J340" s="8">
        <f>IF(G340 = "NULL", "NULL", H340*1.25)</f>
        <v>127.575</v>
      </c>
      <c r="K340" s="8">
        <f>IF(G340 = "NULL", "NULL", G340*2)</f>
        <v>7.2</v>
      </c>
      <c r="L340" s="8">
        <f>IF(G340 = "NULL", "NULL", H340*2)</f>
        <v>204.12</v>
      </c>
      <c r="M340" s="11" t="str">
        <f>CONCATENATE(D340, CHAR(10), " - NET WT. ", TEXT(E340, "0.00"), " oz (", F340, " grams)")</f>
        <v>Mediterranean Garden Seasoning Ingredients:
spices, onion &amp; garlic powders, salt, tomato powder, lime juice powder (corn syrup solids, lime juice solids, natural flavor), sugar, citric acid, and silicon dioxide (to prevent caking)
• Packed in a facility and/or equipment that produces products containing peanuts, tree nuts, soybean, milk, dairy, eggs, fish, shellfish, wheat, sesame. •
 - NET WT. 1.80 oz (51.03 grams)</v>
      </c>
      <c r="N340" s="12">
        <v>10000000442</v>
      </c>
      <c r="O340" s="12">
        <v>30000000442</v>
      </c>
      <c r="P340" s="12">
        <v>50000000442</v>
      </c>
      <c r="Q340" s="12">
        <v>70000000442</v>
      </c>
      <c r="R340" s="12">
        <v>90000000442</v>
      </c>
      <c r="S340" s="12">
        <v>11000000442</v>
      </c>
      <c r="T340" s="12">
        <v>13000000442</v>
      </c>
      <c r="U340" s="11" t="s">
        <v>52</v>
      </c>
      <c r="V340" s="11"/>
      <c r="W340" s="8">
        <f>IF(G340 = "NULL", "NULL", G340/4)</f>
        <v>0.9</v>
      </c>
      <c r="X340" s="8">
        <f>IF(W340 = "NULL", "NULL", W340*28.35)</f>
        <v>25.515000000000001</v>
      </c>
      <c r="Y340" s="8">
        <f>IF(G340 = "NULL", "NULL", G340*4)</f>
        <v>14.4</v>
      </c>
      <c r="Z340" s="8">
        <f>IF(G340 = "NULL", "NULL", H340*4)</f>
        <v>408.24</v>
      </c>
      <c r="AA340" s="15">
        <v>15000000442</v>
      </c>
      <c r="AB340" s="8">
        <f>IF(OR(E340 = "NULL", G340 = "NULL"), "NULL", (E340+G340)/2)</f>
        <v>2.7</v>
      </c>
      <c r="AC340" s="8">
        <f>IF(OR(F340 = "NULL", H340 = "NULL"), "NULL", (F340+H340)/2)</f>
        <v>76.545000000000002</v>
      </c>
      <c r="AD340" s="15">
        <v>17000000442</v>
      </c>
      <c r="AE340" s="8">
        <f>IF(H340 = "NULL", "NULL", AF340/28.35)</f>
        <v>9</v>
      </c>
      <c r="AF340" s="8">
        <f>IF(H340 = "NULL", "NULL", J340*2)</f>
        <v>255.15</v>
      </c>
      <c r="AG340" s="15">
        <v>19000000442</v>
      </c>
      <c r="AH340" s="8">
        <f>IF(AB340 = "NULL", "NULL", AB340*2)</f>
        <v>5.4</v>
      </c>
      <c r="AI340" s="8">
        <f>IF(AC340 = "NULL", "NULL", AC340*2)</f>
        <v>153.09</v>
      </c>
      <c r="AJ340" s="15">
        <v>21000000442</v>
      </c>
      <c r="AK340" s="13" t="s">
        <v>1378</v>
      </c>
      <c r="AL340" s="11" t="str">
        <f>SUBSTITUTE(D340,CHAR(10)&amp;"• Packed in a facility and/or equipment that produces products containing peanuts, tree nuts, soybean, milk, dairy, eggs, fish, shellfish, wheat, sesame. •","")</f>
        <v>Mediterranean Garden Seasoning Ingredients:
spices, onion &amp; garlic powders, salt, tomato powder, lime juice powder (corn syrup solids, lime juice solids, natural flavor), sugar, citric acid, and silicon dioxide (to prevent caking)</v>
      </c>
    </row>
    <row r="341" spans="1:38" ht="75" x14ac:dyDescent="0.3">
      <c r="A341" s="10" t="s">
        <v>1379</v>
      </c>
      <c r="B341" s="10" t="s">
        <v>1380</v>
      </c>
      <c r="C341" s="10" t="s">
        <v>1381</v>
      </c>
      <c r="D341" s="11" t="s">
        <v>1382</v>
      </c>
      <c r="E341" s="8">
        <f>IF(F341 = "NULL", "NULL", F341/28.35)</f>
        <v>2.9</v>
      </c>
      <c r="F341" s="8">
        <v>82.215000000000003</v>
      </c>
      <c r="G341" s="8">
        <f>IF(H341 = "NULL", "NULL", H341/28.35)</f>
        <v>5.8</v>
      </c>
      <c r="H341" s="8">
        <v>164.43</v>
      </c>
      <c r="I341" s="8">
        <f>IF(G341 = "NULL", "NULL", G341*1.25)</f>
        <v>7.25</v>
      </c>
      <c r="J341" s="8">
        <f>IF(G341 = "NULL", "NULL", H341*1.25)</f>
        <v>205.53750000000002</v>
      </c>
      <c r="K341" s="8">
        <f>IF(G341 = "NULL", "NULL", G341*2)</f>
        <v>11.6</v>
      </c>
      <c r="L341" s="8">
        <f>IF(G341 = "NULL", "NULL", H341*2)</f>
        <v>328.86</v>
      </c>
      <c r="M341" s="11" t="str">
        <f>CONCATENATE(D341, CHAR(10), " - NET WT. ", TEXT(E341, "0.00"), " oz (", F341, " grams)")</f>
        <v>Mediterranean Sea Salt Ingredients:
sea salt
• Packed in a facility and/or equipment that produces products containing peanuts, tree nuts, soybean, milk, dairy, eggs, fish, shellfish, wheat, sesame. •
 - NET WT. 2.90 oz (82.215 grams)</v>
      </c>
      <c r="N341" s="12">
        <v>10000000207</v>
      </c>
      <c r="O341" s="12">
        <v>30000000207</v>
      </c>
      <c r="P341" s="12">
        <v>50000000207</v>
      </c>
      <c r="Q341" s="12">
        <v>70000000207</v>
      </c>
      <c r="R341" s="12">
        <v>90000000207</v>
      </c>
      <c r="S341" s="12">
        <v>11000000207</v>
      </c>
      <c r="T341" s="12">
        <v>13000000207</v>
      </c>
      <c r="U341" s="10"/>
      <c r="V341" s="11"/>
      <c r="W341" s="8">
        <f>IF(G341 = "NULL", "NULL", G341/4)</f>
        <v>1.45</v>
      </c>
      <c r="X341" s="8">
        <f>IF(W341 = "NULL", "NULL", W341*28.35)</f>
        <v>41.107500000000002</v>
      </c>
      <c r="Y341" s="8">
        <f>IF(G341 = "NULL", "NULL", G341*4)</f>
        <v>23.2</v>
      </c>
      <c r="Z341" s="8">
        <f>IF(G341 = "NULL", "NULL", H341*4)</f>
        <v>657.72</v>
      </c>
      <c r="AA341" s="15">
        <v>15000000207</v>
      </c>
      <c r="AB341" s="8">
        <f>IF(OR(E341 = "NULL", G341 = "NULL"), "NULL", (E341+G341)/2)</f>
        <v>4.3499999999999996</v>
      </c>
      <c r="AC341" s="8">
        <f>IF(OR(F341 = "NULL", H341 = "NULL"), "NULL", (F341+H341)/2)</f>
        <v>123.32250000000001</v>
      </c>
      <c r="AD341" s="15">
        <v>17000000207</v>
      </c>
      <c r="AE341" s="8">
        <f>IF(H341 = "NULL", "NULL", AF341/28.35)</f>
        <v>14.5</v>
      </c>
      <c r="AF341" s="8">
        <f>IF(H341 = "NULL", "NULL", J341*2)</f>
        <v>411.07500000000005</v>
      </c>
      <c r="AG341" s="15">
        <v>19000000207</v>
      </c>
      <c r="AH341" s="8">
        <f>IF(AB341 = "NULL", "NULL", AB341*2)</f>
        <v>8.6999999999999993</v>
      </c>
      <c r="AI341" s="8">
        <f>IF(AC341 = "NULL", "NULL", AC341*2)</f>
        <v>246.64500000000001</v>
      </c>
      <c r="AJ341" s="15">
        <v>21000000207</v>
      </c>
      <c r="AK341" s="13"/>
      <c r="AL341" s="11" t="str">
        <f>SUBSTITUTE(D341,CHAR(10)&amp;"• Packed in a facility and/or equipment that produces products containing peanuts, tree nuts, soybean, milk, dairy, eggs, fish, shellfish, wheat, sesame. •","")</f>
        <v>Mediterranean Sea Salt Ingredients:
sea salt</v>
      </c>
    </row>
    <row r="342" spans="1:38" ht="90" x14ac:dyDescent="0.3">
      <c r="A342" s="10" t="s">
        <v>1383</v>
      </c>
      <c r="B342" s="10" t="s">
        <v>1384</v>
      </c>
      <c r="C342" s="10" t="s">
        <v>1385</v>
      </c>
      <c r="D342" s="11" t="s">
        <v>1386</v>
      </c>
      <c r="E342" s="8">
        <f>IF(F342 = "NULL", "NULL", F342/28.35)</f>
        <v>1.2345679012345678</v>
      </c>
      <c r="F342" s="8">
        <v>35</v>
      </c>
      <c r="G342" s="8">
        <f>IF(H342 = "NULL", "NULL", H342/28.35)</f>
        <v>2.7160493827160495</v>
      </c>
      <c r="H342" s="8">
        <v>77</v>
      </c>
      <c r="I342" s="8">
        <f>IF(G342 = "NULL", "NULL", G342*1.25)</f>
        <v>3.3950617283950617</v>
      </c>
      <c r="J342" s="8">
        <f>IF(G342 = "NULL", "NULL", H342*1.25)</f>
        <v>96.25</v>
      </c>
      <c r="K342" s="8">
        <f>IF(G342 = "NULL", "NULL", G342*2)</f>
        <v>5.4320987654320989</v>
      </c>
      <c r="L342" s="8">
        <f>IF(G342 = "NULL", "NULL", H342*2)</f>
        <v>154</v>
      </c>
      <c r="M342" s="11" t="str">
        <f>CONCATENATE(D342, CHAR(10), " - NET WT. ", TEXT(E342, "0.00"), " oz (", F342, " grams)")</f>
        <v>Memphis Grill Seasoning Ingredients:
paprika, salt, sugar, dehydrated onion, dehydrated garlic, spices
• Packed in a facility and/or equipment that produces products containing peanuts, tree nuts, soybean, milk, dairy, eggs, fish, shellfish, wheat, sesame. •
 - NET WT. 1.23 oz (35 grams)</v>
      </c>
      <c r="N342" s="12">
        <v>10000000208</v>
      </c>
      <c r="O342" s="12">
        <v>30000000208</v>
      </c>
      <c r="P342" s="12">
        <v>50000000208</v>
      </c>
      <c r="Q342" s="12">
        <v>70000000208</v>
      </c>
      <c r="R342" s="12">
        <v>90000000208</v>
      </c>
      <c r="S342" s="12">
        <v>11000000208</v>
      </c>
      <c r="T342" s="12">
        <v>13000000208</v>
      </c>
      <c r="U342" s="10" t="s">
        <v>52</v>
      </c>
      <c r="V342" s="11" t="s">
        <v>268</v>
      </c>
      <c r="W342" s="8">
        <f>IF(G342 = "NULL", "NULL", G342/4)</f>
        <v>0.67901234567901236</v>
      </c>
      <c r="X342" s="8">
        <f>IF(W342 = "NULL", "NULL", W342*28.35)</f>
        <v>19.25</v>
      </c>
      <c r="Y342" s="8">
        <f>IF(G342 = "NULL", "NULL", G342*4)</f>
        <v>10.864197530864198</v>
      </c>
      <c r="Z342" s="8">
        <f>IF(G342 = "NULL", "NULL", H342*4)</f>
        <v>308</v>
      </c>
      <c r="AA342" s="15">
        <v>15000000208</v>
      </c>
      <c r="AB342" s="8">
        <f>IF(OR(E342 = "NULL", G342 = "NULL"), "NULL", (E342+G342)/2)</f>
        <v>1.9753086419753085</v>
      </c>
      <c r="AC342" s="8">
        <f>IF(OR(F342 = "NULL", H342 = "NULL"), "NULL", (F342+H342)/2)</f>
        <v>56</v>
      </c>
      <c r="AD342" s="15">
        <v>17000000208</v>
      </c>
      <c r="AE342" s="8">
        <f>IF(H342 = "NULL", "NULL", AF342/28.35)</f>
        <v>6.7901234567901234</v>
      </c>
      <c r="AF342" s="8">
        <f>IF(H342 = "NULL", "NULL", J342*2)</f>
        <v>192.5</v>
      </c>
      <c r="AG342" s="15">
        <v>19000000208</v>
      </c>
      <c r="AH342" s="8">
        <f>IF(AB342 = "NULL", "NULL", AB342*2)</f>
        <v>3.9506172839506171</v>
      </c>
      <c r="AI342" s="8">
        <f>IF(AC342 = "NULL", "NULL", AC342*2)</f>
        <v>112</v>
      </c>
      <c r="AJ342" s="15">
        <v>21000000208</v>
      </c>
      <c r="AK342" s="13" t="s">
        <v>1387</v>
      </c>
      <c r="AL342" s="11" t="str">
        <f>SUBSTITUTE(D342,CHAR(10)&amp;"• Packed in a facility and/or equipment that produces products containing peanuts, tree nuts, soybean, milk, dairy, eggs, fish, shellfish, wheat, sesame. •","")</f>
        <v>Memphis Grill Seasoning Ingredients:
paprika, salt, sugar, dehydrated onion, dehydrated garlic, spices</v>
      </c>
    </row>
    <row r="343" spans="1:38" ht="75" x14ac:dyDescent="0.3">
      <c r="A343" s="10" t="s">
        <v>1388</v>
      </c>
      <c r="B343" s="10" t="s">
        <v>1389</v>
      </c>
      <c r="C343" s="10" t="s">
        <v>1390</v>
      </c>
      <c r="D343" s="11" t="s">
        <v>1391</v>
      </c>
      <c r="E343" s="8">
        <f>IF(F343 = "NULL", "NULL", F343/28.35)</f>
        <v>2.2999999999999998</v>
      </c>
      <c r="F343" s="8">
        <v>65.204999999999998</v>
      </c>
      <c r="G343" s="8">
        <f>IF(H343 = "NULL", "NULL", H343/28.35)</f>
        <v>4.5999999999999996</v>
      </c>
      <c r="H343" s="8">
        <v>130.41</v>
      </c>
      <c r="I343" s="8">
        <f>IF(G343 = "NULL", "NULL", G343*1.25)</f>
        <v>5.75</v>
      </c>
      <c r="J343" s="8">
        <f>IF(G343 = "NULL", "NULL", H343*1.25)</f>
        <v>163.01249999999999</v>
      </c>
      <c r="K343" s="8">
        <f>IF(G343 = "NULL", "NULL", G343*2)</f>
        <v>9.1999999999999993</v>
      </c>
      <c r="L343" s="8">
        <f>IF(G343 = "NULL", "NULL", H343*2)</f>
        <v>260.82</v>
      </c>
      <c r="M343" s="11" t="str">
        <f>CONCATENATE(D343, CHAR(10), " - NET WT. ", TEXT(E343, "0.00"), " oz (", F343, " grams)")</f>
        <v>Mesquite Smoked Sea Salt Ingredients:
sea salt smoked over mesquite wood
• Packed in a facility and/or equipment that produces products containing peanuts, tree nuts, soybean, milk, dairy, eggs, fish, shellfish, wheat, sesame. •
 - NET WT. 2.30 oz (65.205 grams)</v>
      </c>
      <c r="N343" s="12">
        <v>10000000209</v>
      </c>
      <c r="O343" s="12">
        <v>30000000209</v>
      </c>
      <c r="P343" s="12">
        <v>50000000209</v>
      </c>
      <c r="Q343" s="12">
        <v>70000000209</v>
      </c>
      <c r="R343" s="12">
        <v>90000000209</v>
      </c>
      <c r="S343" s="12">
        <v>11000000209</v>
      </c>
      <c r="T343" s="12">
        <v>13000000209</v>
      </c>
      <c r="U343" s="10"/>
      <c r="V343" s="11"/>
      <c r="W343" s="8">
        <f>IF(G343 = "NULL", "NULL", G343/4)</f>
        <v>1.1499999999999999</v>
      </c>
      <c r="X343" s="8">
        <f>IF(W343 = "NULL", "NULL", W343*28.35)</f>
        <v>32.602499999999999</v>
      </c>
      <c r="Y343" s="8">
        <f>IF(G343 = "NULL", "NULL", G343*4)</f>
        <v>18.399999999999999</v>
      </c>
      <c r="Z343" s="8">
        <f>IF(G343 = "NULL", "NULL", H343*4)</f>
        <v>521.64</v>
      </c>
      <c r="AA343" s="15">
        <v>15000000209</v>
      </c>
      <c r="AB343" s="8">
        <f>IF(OR(E343 = "NULL", G343 = "NULL"), "NULL", (E343+G343)/2)</f>
        <v>3.4499999999999997</v>
      </c>
      <c r="AC343" s="8">
        <f>IF(OR(F343 = "NULL", H343 = "NULL"), "NULL", (F343+H343)/2)</f>
        <v>97.807500000000005</v>
      </c>
      <c r="AD343" s="15">
        <v>17000000209</v>
      </c>
      <c r="AE343" s="8">
        <f>IF(H343 = "NULL", "NULL", AF343/28.35)</f>
        <v>11.499999999999998</v>
      </c>
      <c r="AF343" s="8">
        <f>IF(H343 = "NULL", "NULL", J343*2)</f>
        <v>326.02499999999998</v>
      </c>
      <c r="AG343" s="15">
        <v>19000000209</v>
      </c>
      <c r="AH343" s="8">
        <f>IF(AB343 = "NULL", "NULL", AB343*2)</f>
        <v>6.8999999999999995</v>
      </c>
      <c r="AI343" s="8">
        <f>IF(AC343 = "NULL", "NULL", AC343*2)</f>
        <v>195.61500000000001</v>
      </c>
      <c r="AJ343" s="15">
        <v>21000000209</v>
      </c>
      <c r="AK343" s="13"/>
      <c r="AL343" s="11" t="str">
        <f>SUBSTITUTE(D343,CHAR(10)&amp;"• Packed in a facility and/or equipment that produces products containing peanuts, tree nuts, soybean, milk, dairy, eggs, fish, shellfish, wheat, sesame. •","")</f>
        <v>Mesquite Smoked Sea Salt Ingredients:
sea salt smoked over mesquite wood</v>
      </c>
    </row>
    <row r="344" spans="1:38" ht="105" x14ac:dyDescent="0.3">
      <c r="A344" s="38" t="s">
        <v>1392</v>
      </c>
      <c r="B344" s="10" t="s">
        <v>1393</v>
      </c>
      <c r="C344" s="10" t="s">
        <v>1394</v>
      </c>
      <c r="D344" s="11" t="s">
        <v>1395</v>
      </c>
      <c r="E344" s="8">
        <f>IF(F344 = "NULL", "NULL", F344/28.35)</f>
        <v>1.5000000000000002</v>
      </c>
      <c r="F344" s="8">
        <v>42.525000000000006</v>
      </c>
      <c r="G344" s="8">
        <f>IF(H344 = "NULL", "NULL", H344/28.35)</f>
        <v>3.0000000000000004</v>
      </c>
      <c r="H344" s="8">
        <v>85.050000000000011</v>
      </c>
      <c r="I344" s="8">
        <f>IF(G344 = "NULL", "NULL", G344*1.25)</f>
        <v>3.7500000000000004</v>
      </c>
      <c r="J344" s="8">
        <f>IF(G344 = "NULL", "NULL", H344*1.25)</f>
        <v>106.31250000000001</v>
      </c>
      <c r="K344" s="8">
        <f>IF(G344 = "NULL", "NULL", G344*2)</f>
        <v>6.0000000000000009</v>
      </c>
      <c r="L344" s="8">
        <f>IF(G344 = "NULL", "NULL", H344*2)</f>
        <v>170.10000000000002</v>
      </c>
      <c r="M344" s="11" t="str">
        <f>CONCATENATE(D344, CHAR(10), " - NET WT. ", TEXT(E344, "0.00"), " oz (", F344, " grams)")</f>
        <v>Mesquite Wood Grill Seasoning Ingredients:
sugar, garlic, onion, chardex hickory, paprika, salt, cumin, cayenne, black pepper
• Packed in a facility and/or equipment that produces products containing peanuts, tree nuts, soybean, milk, dairy, eggs, fish, shellfish, wheat, sesame. •
 - NET WT. 1.50 oz (42.525 grams)</v>
      </c>
      <c r="N344" s="12">
        <v>10000000210</v>
      </c>
      <c r="O344" s="12">
        <v>30000000210</v>
      </c>
      <c r="P344" s="12">
        <v>50000000210</v>
      </c>
      <c r="Q344" s="12">
        <v>70000000210</v>
      </c>
      <c r="R344" s="12">
        <v>90000000210</v>
      </c>
      <c r="S344" s="12">
        <v>11000000210</v>
      </c>
      <c r="T344" s="12">
        <v>13000000210</v>
      </c>
      <c r="U344" s="10"/>
      <c r="V344" s="11"/>
      <c r="W344" s="8">
        <f>IF(G344 = "NULL", "NULL", G344/4)</f>
        <v>0.75000000000000011</v>
      </c>
      <c r="X344" s="8">
        <f>IF(W344 = "NULL", "NULL", W344*28.35)</f>
        <v>21.262500000000003</v>
      </c>
      <c r="Y344" s="8">
        <f>IF(G344 = "NULL", "NULL", G344*4)</f>
        <v>12.000000000000002</v>
      </c>
      <c r="Z344" s="8">
        <f>IF(G344 = "NULL", "NULL", H344*4)</f>
        <v>340.20000000000005</v>
      </c>
      <c r="AA344" s="15">
        <v>15000000210</v>
      </c>
      <c r="AB344" s="8">
        <f>IF(OR(E344 = "NULL", G344 = "NULL"), "NULL", (E344+G344)/2)</f>
        <v>2.2500000000000004</v>
      </c>
      <c r="AC344" s="8">
        <f>IF(OR(F344 = "NULL", H344 = "NULL"), "NULL", (F344+H344)/2)</f>
        <v>63.787500000000009</v>
      </c>
      <c r="AD344" s="15">
        <v>17000000210</v>
      </c>
      <c r="AE344" s="8">
        <f>IF(H344 = "NULL", "NULL", AF344/28.35)</f>
        <v>7.5000000000000009</v>
      </c>
      <c r="AF344" s="8">
        <f>IF(H344 = "NULL", "NULL", J344*2)</f>
        <v>212.62500000000003</v>
      </c>
      <c r="AG344" s="15">
        <v>19000000210</v>
      </c>
      <c r="AH344" s="8">
        <f>IF(AB344 = "NULL", "NULL", AB344*2)</f>
        <v>4.5000000000000009</v>
      </c>
      <c r="AI344" s="8">
        <f>IF(AC344 = "NULL", "NULL", AC344*2)</f>
        <v>127.57500000000002</v>
      </c>
      <c r="AJ344" s="15">
        <v>21000000210</v>
      </c>
      <c r="AK344" s="13"/>
      <c r="AL344" s="11" t="str">
        <f>SUBSTITUTE(D344,CHAR(10)&amp;"• Packed in a facility and/or equipment that produces products containing peanuts, tree nuts, soybean, milk, dairy, eggs, fish, shellfish, wheat, sesame. •","")</f>
        <v xml:space="preserve">Mesquite Wood Grill Seasoning Ingredients:
sugar, garlic, onion, chardex hickory, paprika, salt, cumin, cayenne, black pepper
</v>
      </c>
    </row>
    <row r="345" spans="1:38" ht="165" x14ac:dyDescent="0.3">
      <c r="A345" s="10" t="s">
        <v>1396</v>
      </c>
      <c r="B345" s="10" t="s">
        <v>1397</v>
      </c>
      <c r="C345" s="10" t="s">
        <v>1398</v>
      </c>
      <c r="D345" s="11" t="s">
        <v>1399</v>
      </c>
      <c r="E345" s="8">
        <f>IF(F345 = "NULL", "NULL", F345/28.35)</f>
        <v>6.7019400352733682E-2</v>
      </c>
      <c r="F345" s="8">
        <v>1.9</v>
      </c>
      <c r="G345" s="8">
        <f>IF(H345 = "NULL", "NULL", H345/28.35)</f>
        <v>0.13756613756613756</v>
      </c>
      <c r="H345" s="8">
        <v>3.9</v>
      </c>
      <c r="I345" s="8">
        <f>IF(G345 = "NULL", "NULL", G345*1.25)</f>
        <v>0.17195767195767195</v>
      </c>
      <c r="J345" s="8">
        <f>IF(G345 = "NULL", "NULL", H345*1.25)</f>
        <v>4.875</v>
      </c>
      <c r="K345" s="8">
        <f>IF(G345 = "NULL", "NULL", G345*2)</f>
        <v>0.27513227513227512</v>
      </c>
      <c r="L345" s="8">
        <f>IF(G345 = "NULL", "NULL", H345*2)</f>
        <v>7.8</v>
      </c>
      <c r="M345" s="11" t="str">
        <f>CONCATENATE(D345, CHAR(10), " - NET WT. ", TEXT(E345, "0.00"), " oz (", F345, " grams)")</f>
        <v>Mexican Hot Chocolate Ingredients:
sugar, maltodextrin, whey, non-dairy creamer [corn syrup solids, coconut oil, dipotassium phosphate,
sodium caseinate (a milk derivative), artificial colors, mono- and diglycerides, silicon dioxide, artificial flavors],
alkalized cocoa powder, natural and artificial flavors, silicon dioxide (anti-caking agent), cellulose gum,
sodium citrate
• Packed in a facility and/or equipment that produces products containing peanuts, tree nuts, soybean, milk, dairy, eggs, fish, shellfish, wheat, sesame. •
 - NET WT. 0.07 oz (1.9 grams)</v>
      </c>
      <c r="N345" s="12">
        <v>10000000611</v>
      </c>
      <c r="O345" s="12">
        <v>30000000611</v>
      </c>
      <c r="P345" s="12">
        <v>50000000611</v>
      </c>
      <c r="Q345" s="12">
        <v>70000000611</v>
      </c>
      <c r="R345" s="12">
        <v>90000000611</v>
      </c>
      <c r="S345" s="12">
        <v>11000000611</v>
      </c>
      <c r="T345" s="12">
        <v>13000000611</v>
      </c>
      <c r="U345" s="24"/>
      <c r="V345" s="8" t="s">
        <v>1400</v>
      </c>
      <c r="W345" s="8">
        <f>IF(G345 = "NULL", "NULL", G345/4)</f>
        <v>3.439153439153439E-2</v>
      </c>
      <c r="X345" s="8">
        <f>IF(W345 = "NULL", "NULL", W345*28.35)</f>
        <v>0.97499999999999998</v>
      </c>
      <c r="Y345" s="8">
        <f>IF(G345 = "NULL", "NULL", G345*4)</f>
        <v>0.55026455026455023</v>
      </c>
      <c r="Z345" s="8">
        <f>IF(G345 = "NULL", "NULL", H345*4)</f>
        <v>15.6</v>
      </c>
      <c r="AA345" s="15">
        <v>15000000611</v>
      </c>
      <c r="AB345" s="8">
        <f>IF(OR(E345 = "NULL", G345 = "NULL"), "NULL", (E345+G345)/2)</f>
        <v>0.10229276895943562</v>
      </c>
      <c r="AC345" s="8">
        <f>IF(OR(F345 = "NULL", H345 = "NULL"), "NULL", (F345+H345)/2)</f>
        <v>2.9</v>
      </c>
      <c r="AD345" s="15">
        <v>17000000611</v>
      </c>
      <c r="AE345" s="15">
        <f>IF(H345 = "NULL", "NULL", AF345/28.35)</f>
        <v>0.3439153439153439</v>
      </c>
      <c r="AF345" s="15">
        <f>IF(H345 = "NULL", "NULL", J345*2)</f>
        <v>9.75</v>
      </c>
      <c r="AG345" s="15">
        <v>19000000611</v>
      </c>
      <c r="AH345" s="8">
        <f>IF(AB345 = "NULL", "NULL", AB345*2)</f>
        <v>0.20458553791887124</v>
      </c>
      <c r="AI345" s="8">
        <f>IF(AC345 = "NULL", "NULL", AC345*2)</f>
        <v>5.8</v>
      </c>
      <c r="AJ345" s="15">
        <v>21000000611</v>
      </c>
      <c r="AK345" s="13"/>
      <c r="AL345" s="11" t="str">
        <f>SUBSTITUTE(D345,CHAR(10)&amp;"• Packed in a facility and/or equipment that produces products containing peanuts, tree nuts, soybean, milk, dairy, eggs, fish, shellfish, wheat, sesame •","")</f>
        <v>Mexican Hot Chocolate Ingredients:
sugar, maltodextrin, whey, non-dairy creamer [corn syrup solids, coconut oil, dipotassium phosphate,
sodium caseinate (a milk derivative), artificial colors, mono- and diglycerides, silicon dioxide, artificial flavors],
alkalized cocoa powder, natural and artificial flavors, silicon dioxide (anti-caking agent), cellulose gum,
sodium citrate
• Packed in a facility and/or equipment that produces products containing peanuts, tree nuts, soybean, milk, dairy, eggs, fish, shellfish, wheat, sesame. •</v>
      </c>
    </row>
    <row r="346" spans="1:38" ht="75" x14ac:dyDescent="0.3">
      <c r="A346" s="10" t="s">
        <v>1401</v>
      </c>
      <c r="B346" s="10" t="s">
        <v>1402</v>
      </c>
      <c r="C346" s="10" t="s">
        <v>1403</v>
      </c>
      <c r="D346" s="11" t="s">
        <v>1404</v>
      </c>
      <c r="E346" s="8">
        <f>IF(F346 = "NULL", "NULL", F346/28.35)</f>
        <v>2.1</v>
      </c>
      <c r="F346" s="8">
        <v>59.535000000000004</v>
      </c>
      <c r="G346" s="8">
        <f>IF(H346 = "NULL", "NULL", H346/28.35)</f>
        <v>4.2</v>
      </c>
      <c r="H346" s="8">
        <v>119.07000000000001</v>
      </c>
      <c r="I346" s="8">
        <f>IF(G346 = "NULL", "NULL", G346*1.25)</f>
        <v>5.25</v>
      </c>
      <c r="J346" s="8">
        <f>IF(G346 = "NULL", "NULL", H346*1.25)</f>
        <v>148.83750000000001</v>
      </c>
      <c r="K346" s="8">
        <f>IF(G346 = "NULL", "NULL", G346*2)</f>
        <v>8.4</v>
      </c>
      <c r="L346" s="8">
        <f>IF(G346 = "NULL", "NULL", H346*2)</f>
        <v>238.14000000000001</v>
      </c>
      <c r="M346" s="11" t="str">
        <f>CONCATENATE(D346, CHAR(10), " - NET WT. ", TEXT(E346, "0.00"), " oz (", F346, " grams)")</f>
        <v>Mighty Meatloaf Ingredients:
salt, dextrose, onion, spices, msg, garlic
• Packed in a facility and/or equipment that produces products containing peanuts, tree nuts, soybean, milk, dairy, eggs, fish, shellfish, wheat, sesame. •
 - NET WT. 2.10 oz (59.535 grams)</v>
      </c>
      <c r="N346" s="12">
        <v>10000000211</v>
      </c>
      <c r="O346" s="12">
        <v>30000000211</v>
      </c>
      <c r="P346" s="12">
        <v>50000000211</v>
      </c>
      <c r="Q346" s="12">
        <v>70000000211</v>
      </c>
      <c r="R346" s="12">
        <v>90000000211</v>
      </c>
      <c r="S346" s="12">
        <v>11000000211</v>
      </c>
      <c r="T346" s="12">
        <v>13000000211</v>
      </c>
      <c r="U346" s="10"/>
      <c r="V346" s="11"/>
      <c r="W346" s="8">
        <f>IF(G346 = "NULL", "NULL", G346/4)</f>
        <v>1.05</v>
      </c>
      <c r="X346" s="8">
        <f>IF(W346 = "NULL", "NULL", W346*28.35)</f>
        <v>29.767500000000002</v>
      </c>
      <c r="Y346" s="8">
        <f>IF(G346 = "NULL", "NULL", G346*4)</f>
        <v>16.8</v>
      </c>
      <c r="Z346" s="8">
        <f>IF(G346 = "NULL", "NULL", H346*4)</f>
        <v>476.28000000000003</v>
      </c>
      <c r="AA346" s="15">
        <v>15000000211</v>
      </c>
      <c r="AB346" s="8">
        <f>IF(OR(E346 = "NULL", G346 = "NULL"), "NULL", (E346+G346)/2)</f>
        <v>3.1500000000000004</v>
      </c>
      <c r="AC346" s="8">
        <f>IF(OR(F346 = "NULL", H346 = "NULL"), "NULL", (F346+H346)/2)</f>
        <v>89.302500000000009</v>
      </c>
      <c r="AD346" s="15">
        <v>17000000211</v>
      </c>
      <c r="AE346" s="8">
        <f>IF(H346 = "NULL", "NULL", AF346/28.35)</f>
        <v>10.5</v>
      </c>
      <c r="AF346" s="8">
        <f>IF(H346 = "NULL", "NULL", J346*2)</f>
        <v>297.67500000000001</v>
      </c>
      <c r="AG346" s="15">
        <v>19000000211</v>
      </c>
      <c r="AH346" s="8">
        <f>IF(AB346 = "NULL", "NULL", AB346*2)</f>
        <v>6.3000000000000007</v>
      </c>
      <c r="AI346" s="8">
        <f>IF(AC346 = "NULL", "NULL", AC346*2)</f>
        <v>178.60500000000002</v>
      </c>
      <c r="AJ346" s="15">
        <v>21000000211</v>
      </c>
      <c r="AK346" s="13" t="s">
        <v>1405</v>
      </c>
      <c r="AL346" s="11" t="str">
        <f>SUBSTITUTE(D346,CHAR(10)&amp;"• Packed in a facility and/or equipment that produces products containing peanuts, tree nuts, soybean, milk, dairy, eggs, fish, shellfish, wheat, sesame. •","")</f>
        <v>Mighty Meatloaf Ingredients:
salt, dextrose, onion, spices, msg, garlic</v>
      </c>
    </row>
    <row r="347" spans="1:38" ht="75" x14ac:dyDescent="0.3">
      <c r="A347" s="10" t="s">
        <v>1406</v>
      </c>
      <c r="B347" s="10" t="s">
        <v>1407</v>
      </c>
      <c r="C347" s="10" t="s">
        <v>1407</v>
      </c>
      <c r="D347" s="11" t="s">
        <v>1408</v>
      </c>
      <c r="E347" s="8">
        <f>IF(F347 = "NULL", "NULL", F347/28.35)</f>
        <v>1.6</v>
      </c>
      <c r="F347" s="8">
        <v>45.360000000000007</v>
      </c>
      <c r="G347" s="8">
        <f>IF(H347 = "NULL", "NULL", H347/28.35)</f>
        <v>3.2</v>
      </c>
      <c r="H347" s="8">
        <v>90.720000000000013</v>
      </c>
      <c r="I347" s="8">
        <f>IF(G347 = "NULL", "NULL", G347*1.25)</f>
        <v>4</v>
      </c>
      <c r="J347" s="8">
        <f>IF(G347 = "NULL", "NULL", H347*1.25)</f>
        <v>113.40000000000002</v>
      </c>
      <c r="K347" s="8">
        <f>IF(G347 = "NULL", "NULL", G347*2)</f>
        <v>6.4</v>
      </c>
      <c r="L347" s="8">
        <f>IF(G347 = "NULL", "NULL", H347*2)</f>
        <v>181.44000000000003</v>
      </c>
      <c r="M347" s="11" t="str">
        <f>CONCATENATE(D347, CHAR(10), " - NET WT. ", TEXT(E347, "0.00"), " oz (", F347, " grams)")</f>
        <v>Minced Garlic Ingredients:
garlic
• Packed in a facility and/or equipment that produces products containing peanuts, tree nuts, soybean, milk, dairy, eggs, fish, shellfish, wheat, sesame. •
 - NET WT. 1.60 oz (45.36 grams)</v>
      </c>
      <c r="N347" s="12">
        <v>10000000479</v>
      </c>
      <c r="O347" s="12">
        <v>30000000479</v>
      </c>
      <c r="P347" s="12">
        <v>50000000479</v>
      </c>
      <c r="Q347" s="12">
        <v>70000000479</v>
      </c>
      <c r="R347" s="12">
        <v>90000000479</v>
      </c>
      <c r="S347" s="12">
        <v>11000000479</v>
      </c>
      <c r="T347" s="12">
        <v>13000000479</v>
      </c>
      <c r="U347" s="10"/>
      <c r="V347" s="11"/>
      <c r="W347" s="8">
        <f>IF(G347 = "NULL", "NULL", G347/4)</f>
        <v>0.8</v>
      </c>
      <c r="X347" s="8">
        <f>IF(W347 = "NULL", "NULL", W347*28.35)</f>
        <v>22.680000000000003</v>
      </c>
      <c r="Y347" s="8">
        <f>IF(G347 = "NULL", "NULL", G347*4)</f>
        <v>12.8</v>
      </c>
      <c r="Z347" s="8">
        <f>IF(G347 = "NULL", "NULL", H347*4)</f>
        <v>362.88000000000005</v>
      </c>
      <c r="AA347" s="15">
        <v>15000000479</v>
      </c>
      <c r="AB347" s="8">
        <f>IF(OR(E347 = "NULL", G347 = "NULL"), "NULL", (E347+G347)/2)</f>
        <v>2.4000000000000004</v>
      </c>
      <c r="AC347" s="8">
        <f>IF(OR(F347 = "NULL", H347 = "NULL"), "NULL", (F347+H347)/2)</f>
        <v>68.040000000000006</v>
      </c>
      <c r="AD347" s="15">
        <v>17000000479</v>
      </c>
      <c r="AE347" s="8">
        <f>IF(H347 = "NULL", "NULL", AF347/28.35)</f>
        <v>8.0000000000000018</v>
      </c>
      <c r="AF347" s="8">
        <f>IF(H347 = "NULL", "NULL", J347*2)</f>
        <v>226.80000000000004</v>
      </c>
      <c r="AG347" s="15">
        <v>19000000479</v>
      </c>
      <c r="AH347" s="8">
        <f>IF(AB347 = "NULL", "NULL", AB347*2)</f>
        <v>4.8000000000000007</v>
      </c>
      <c r="AI347" s="8">
        <f>IF(AC347 = "NULL", "NULL", AC347*2)</f>
        <v>136.08000000000001</v>
      </c>
      <c r="AJ347" s="15">
        <v>21000000479</v>
      </c>
      <c r="AK347" s="13"/>
      <c r="AL347" s="11" t="str">
        <f>SUBSTITUTE(D347,CHAR(10)&amp;"• Packed in a facility and/or equipment that produces products containing peanuts, tree nuts, soybean, milk, dairy, eggs, fish, shellfish, wheat, sesame. •","")</f>
        <v>Minced Garlic Ingredients:
garlic</v>
      </c>
    </row>
    <row r="348" spans="1:38" ht="75" x14ac:dyDescent="0.3">
      <c r="A348" s="10" t="s">
        <v>1409</v>
      </c>
      <c r="B348" s="10" t="s">
        <v>1410</v>
      </c>
      <c r="C348" s="10" t="s">
        <v>1410</v>
      </c>
      <c r="D348" s="11" t="s">
        <v>1411</v>
      </c>
      <c r="E348" s="8">
        <f>IF(F348 = "NULL", "NULL", F348/28.35)</f>
        <v>1.6</v>
      </c>
      <c r="F348" s="8">
        <v>45.360000000000007</v>
      </c>
      <c r="G348" s="8">
        <f>IF(H348 = "NULL", "NULL", H348/28.35)</f>
        <v>3.2</v>
      </c>
      <c r="H348" s="8">
        <v>90.720000000000013</v>
      </c>
      <c r="I348" s="8">
        <f>IF(G348 = "NULL", "NULL", G348*1.25)</f>
        <v>4</v>
      </c>
      <c r="J348" s="8">
        <f>IF(G348 = "NULL", "NULL", H348*1.25)</f>
        <v>113.40000000000002</v>
      </c>
      <c r="K348" s="8">
        <f>IF(G348 = "NULL", "NULL", G348*2)</f>
        <v>6.4</v>
      </c>
      <c r="L348" s="8">
        <f>IF(G348 = "NULL", "NULL", H348*2)</f>
        <v>181.44000000000003</v>
      </c>
      <c r="M348" s="11" t="str">
        <f>CONCATENATE(D348, CHAR(10), " - NET WT. ", TEXT(E348, "0.00"), " oz (", F348, " grams)")</f>
        <v>Minced Onion Ingredients:
onion
• Packed in a facility and/or equipment that produces products containing peanuts, tree nuts, soybean, milk, dairy, eggs, fish, shellfish, wheat, sesame. •
 - NET WT. 1.60 oz (45.36 grams)</v>
      </c>
      <c r="N348" s="12">
        <v>10000000480</v>
      </c>
      <c r="O348" s="12">
        <v>30000000480</v>
      </c>
      <c r="P348" s="12">
        <v>50000000480</v>
      </c>
      <c r="Q348" s="12">
        <v>70000000480</v>
      </c>
      <c r="R348" s="12">
        <v>90000000480</v>
      </c>
      <c r="S348" s="12">
        <v>11000000480</v>
      </c>
      <c r="T348" s="12">
        <v>13000000480</v>
      </c>
      <c r="U348" s="10"/>
      <c r="V348" s="11"/>
      <c r="W348" s="8">
        <f>IF(G348 = "NULL", "NULL", G348/4)</f>
        <v>0.8</v>
      </c>
      <c r="X348" s="8">
        <f>IF(W348 = "NULL", "NULL", W348*28.35)</f>
        <v>22.680000000000003</v>
      </c>
      <c r="Y348" s="8">
        <f>IF(G348 = "NULL", "NULL", G348*4)</f>
        <v>12.8</v>
      </c>
      <c r="Z348" s="8">
        <f>IF(G348 = "NULL", "NULL", H348*4)</f>
        <v>362.88000000000005</v>
      </c>
      <c r="AA348" s="15">
        <v>15000000480</v>
      </c>
      <c r="AB348" s="8">
        <f>IF(OR(E348 = "NULL", G348 = "NULL"), "NULL", (E348+G348)/2)</f>
        <v>2.4000000000000004</v>
      </c>
      <c r="AC348" s="8">
        <f>IF(OR(F348 = "NULL", H348 = "NULL"), "NULL", (F348+H348)/2)</f>
        <v>68.040000000000006</v>
      </c>
      <c r="AD348" s="15">
        <v>17000000480</v>
      </c>
      <c r="AE348" s="8">
        <f>IF(H348 = "NULL", "NULL", AF348/28.35)</f>
        <v>8.0000000000000018</v>
      </c>
      <c r="AF348" s="8">
        <f>IF(H348 = "NULL", "NULL", J348*2)</f>
        <v>226.80000000000004</v>
      </c>
      <c r="AG348" s="15">
        <v>19000000480</v>
      </c>
      <c r="AH348" s="8">
        <f>IF(AB348 = "NULL", "NULL", AB348*2)</f>
        <v>4.8000000000000007</v>
      </c>
      <c r="AI348" s="8">
        <f>IF(AC348 = "NULL", "NULL", AC348*2)</f>
        <v>136.08000000000001</v>
      </c>
      <c r="AJ348" s="15">
        <v>21000000480</v>
      </c>
      <c r="AK348" s="13"/>
      <c r="AL348" s="11" t="str">
        <f>SUBSTITUTE(D348,CHAR(10)&amp;"• Packed in a facility and/or equipment that produces products containing peanuts, tree nuts, soybean, milk, dairy, eggs, fish, shellfish, wheat, sesame. •","")</f>
        <v>Minced Onion Ingredients:
onion</v>
      </c>
    </row>
    <row r="349" spans="1:38" ht="90" x14ac:dyDescent="0.3">
      <c r="A349" s="40" t="s">
        <v>1412</v>
      </c>
      <c r="B349" s="10" t="s">
        <v>1413</v>
      </c>
      <c r="C349" s="10" t="s">
        <v>1413</v>
      </c>
      <c r="D349" s="11" t="s">
        <v>1414</v>
      </c>
      <c r="E349" s="8">
        <f>IF(F349 = "NULL", "NULL", F349/28.35)</f>
        <v>0.91710758377425039</v>
      </c>
      <c r="F349" s="8">
        <v>26</v>
      </c>
      <c r="G349" s="8">
        <f>IF(H349 = "NULL", "NULL", H349/28.35)</f>
        <v>1.9400352733686066</v>
      </c>
      <c r="H349" s="8">
        <v>55</v>
      </c>
      <c r="I349" s="8">
        <f>IF(G349 = "NULL", "NULL", G349*1.25)</f>
        <v>2.4250440917107583</v>
      </c>
      <c r="J349" s="8">
        <f>IF(G349 = "NULL", "NULL", H349*1.25)</f>
        <v>68.75</v>
      </c>
      <c r="K349" s="8">
        <f>IF(G349 = "NULL", "NULL", G349*2)</f>
        <v>3.8800705467372132</v>
      </c>
      <c r="L349" s="8">
        <f>IF(G349 = "NULL", "NULL", H349*2)</f>
        <v>110</v>
      </c>
      <c r="M349" s="11" t="str">
        <f>CONCATENATE(D349, CHAR(10), " - NET WT. ", TEXT(E349, "0.00"), " oz (", F349, " grams)")</f>
        <v>Miners Taco Ingredients:
paprika, salt, onion, corn meal, garlic, flour, cocoa, citric acid, spices
• Packed in a facility and/or equipment that produces products containing peanuts, tree nuts, soybean, milk, dairy, eggs, fish, shellfish, wheat, sesame. •
 - NET WT. 0.92 oz (26 grams)</v>
      </c>
      <c r="N349" s="12">
        <v>10000000422</v>
      </c>
      <c r="O349" s="12">
        <v>30000000422</v>
      </c>
      <c r="P349" s="12">
        <v>50000000422</v>
      </c>
      <c r="Q349" s="12">
        <v>70000000422</v>
      </c>
      <c r="R349" s="12">
        <v>90000000422</v>
      </c>
      <c r="S349" s="12">
        <v>11000000422</v>
      </c>
      <c r="T349" s="12">
        <v>13000000422</v>
      </c>
      <c r="U349" s="11"/>
      <c r="V349" s="11"/>
      <c r="W349" s="8">
        <f>IF(G349 = "NULL", "NULL", G349/4)</f>
        <v>0.48500881834215165</v>
      </c>
      <c r="X349" s="8">
        <f>IF(W349 = "NULL", "NULL", W349*28.35)</f>
        <v>13.75</v>
      </c>
      <c r="Y349" s="8">
        <f>IF(G349 = "NULL", "NULL", G349*4)</f>
        <v>7.7601410934744264</v>
      </c>
      <c r="Z349" s="8">
        <f>IF(G349 = "NULL", "NULL", H349*4)</f>
        <v>220</v>
      </c>
      <c r="AA349" s="15">
        <v>15000000422</v>
      </c>
      <c r="AB349" s="8">
        <f>IF(OR(E349 = "NULL", G349 = "NULL"), "NULL", (E349+G349)/2)</f>
        <v>1.4285714285714284</v>
      </c>
      <c r="AC349" s="8">
        <f>IF(OR(F349 = "NULL", H349 = "NULL"), "NULL", (F349+H349)/2)</f>
        <v>40.5</v>
      </c>
      <c r="AD349" s="15">
        <v>17000000422</v>
      </c>
      <c r="AE349" s="8">
        <f>IF(H349 = "NULL", "NULL", AF349/28.35)</f>
        <v>4.8500881834215166</v>
      </c>
      <c r="AF349" s="8">
        <f>IF(H349 = "NULL", "NULL", J349*2)</f>
        <v>137.5</v>
      </c>
      <c r="AG349" s="15">
        <v>19000000422</v>
      </c>
      <c r="AH349" s="8">
        <f>IF(AB349 = "NULL", "NULL", AB349*2)</f>
        <v>2.8571428571428568</v>
      </c>
      <c r="AI349" s="8">
        <f>IF(AC349 = "NULL", "NULL", AC349*2)</f>
        <v>81</v>
      </c>
      <c r="AJ349" s="15">
        <v>21000000422</v>
      </c>
      <c r="AK349" s="13" t="s">
        <v>1415</v>
      </c>
      <c r="AL349" s="11" t="str">
        <f>SUBSTITUTE(D349,CHAR(10)&amp;"• Packed in a facility and/or equipment that produces products containing peanuts, tree nuts, soybean, milk, dairy, eggs, fish, shellfish, wheat, sesame. •","")</f>
        <v>Miners Taco Ingredients:
paprika, salt, onion, corn meal, garlic, flour, cocoa, citric acid, spices</v>
      </c>
    </row>
    <row r="350" spans="1:38" ht="210" x14ac:dyDescent="0.3">
      <c r="A350" s="38" t="s">
        <v>1416</v>
      </c>
      <c r="B350" s="10" t="s">
        <v>1417</v>
      </c>
      <c r="C350" s="10" t="s">
        <v>1418</v>
      </c>
      <c r="D350" s="11" t="s">
        <v>1419</v>
      </c>
      <c r="E350" s="8">
        <f>IF(F350 = "NULL", "NULL", F350/28.35)</f>
        <v>1.6875</v>
      </c>
      <c r="F350" s="8">
        <v>47.840625000000003</v>
      </c>
      <c r="G350" s="8">
        <f>IF(H350 = "NULL", "NULL", H350/28.35)</f>
        <v>3.375</v>
      </c>
      <c r="H350" s="8">
        <v>95.681250000000006</v>
      </c>
      <c r="I350" s="8">
        <f>IF(G350 = "NULL", "NULL", G350*1.25)</f>
        <v>4.21875</v>
      </c>
      <c r="J350" s="8">
        <f>IF(G350 = "NULL", "NULL", H350*1.25)</f>
        <v>119.6015625</v>
      </c>
      <c r="K350" s="8">
        <f>IF(G350 = "NULL", "NULL", G350*2)</f>
        <v>6.75</v>
      </c>
      <c r="L350" s="8">
        <f>IF(G350 = "NULL", "NULL", H350*2)</f>
        <v>191.36250000000001</v>
      </c>
      <c r="M350" s="11" t="str">
        <f>CONCATENATE(D350, CHAR(10), " - NET WT. ", TEXT(E350, "0.00"), " oz (", F350, " grams)")</f>
        <v>Mint Mojito Wine Slush Ingredients: 
cane sugar, lime juice powder (corn syrup solids, lime juice with added lime oil)  &lt;2% of the following: citric acid, colored/flavored powder (sugar, artificial flavor. yellow #5, blue #1, silicon dioxide, citric acid) herbs, lime oil, peppermint oil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
 - NET WT. 1.69 oz (47.840625 grams)</v>
      </c>
      <c r="N350" s="12">
        <v>10000000212</v>
      </c>
      <c r="O350" s="12">
        <v>30000000212</v>
      </c>
      <c r="P350" s="12">
        <v>50000000212</v>
      </c>
      <c r="Q350" s="12">
        <v>70000000212</v>
      </c>
      <c r="R350" s="12">
        <v>90000000212</v>
      </c>
      <c r="S350" s="12">
        <v>11000000212</v>
      </c>
      <c r="T350" s="12">
        <v>13000000212</v>
      </c>
      <c r="U350" s="10"/>
      <c r="V350" s="11" t="s">
        <v>189</v>
      </c>
      <c r="W350" s="8">
        <f>IF(G350 = "NULL", "NULL", G350/4)</f>
        <v>0.84375</v>
      </c>
      <c r="X350" s="8">
        <f>IF(W350 = "NULL", "NULL", W350*28.35)</f>
        <v>23.920312500000001</v>
      </c>
      <c r="Y350" s="8">
        <f>IF(G350 = "NULL", "NULL", G350*4)</f>
        <v>13.5</v>
      </c>
      <c r="Z350" s="8">
        <f>IF(G350 = "NULL", "NULL", H350*4)</f>
        <v>382.72500000000002</v>
      </c>
      <c r="AA350" s="15">
        <v>15000000212</v>
      </c>
      <c r="AB350" s="8">
        <f>IF(OR(E350 = "NULL", G350 = "NULL"), "NULL", (E350+G350)/2)</f>
        <v>2.53125</v>
      </c>
      <c r="AC350" s="8">
        <f>IF(OR(F350 = "NULL", H350 = "NULL"), "NULL", (F350+H350)/2)</f>
        <v>71.760937500000011</v>
      </c>
      <c r="AD350" s="15">
        <v>17000000212</v>
      </c>
      <c r="AE350" s="8">
        <f>IF(H350 = "NULL", "NULL", AF350/28.35)</f>
        <v>8.4375</v>
      </c>
      <c r="AF350" s="8">
        <f>IF(H350 = "NULL", "NULL", J350*2)</f>
        <v>239.203125</v>
      </c>
      <c r="AG350" s="15">
        <v>19000000212</v>
      </c>
      <c r="AH350" s="8">
        <f>IF(AB350 = "NULL", "NULL", AB350*2)</f>
        <v>5.0625</v>
      </c>
      <c r="AI350" s="8">
        <f>IF(AC350 = "NULL", "NULL", AC350*2)</f>
        <v>143.52187500000002</v>
      </c>
      <c r="AJ350" s="15">
        <v>21000000212</v>
      </c>
      <c r="AK350" s="13"/>
      <c r="AL350" s="11" t="str">
        <f>SUBSTITUTE(D350,CHAR(10)&amp;"• Packed in a facility and/or equipment that produces products containing peanuts, tree nuts, soybean, milk, dairy, eggs, fish, shellfish, wheat, sesame. •","")</f>
        <v>Mint Mojito Wine Slush Ingredients: 
cane sugar, lime juice powder (corn syrup solids, lime juice with added lime oil)  &lt;2% of the following: citric acid, colored/flavored powder (sugar, artificial flavor. yellow #5, blue #1, silicon dioxide, citric acid) herbs, lime oil, peppermint oil
• DIRECTIONS: Just add ice, bottle of wine and pouch to a blender and mix - 10-12 drinks. Add in fresh fruit or rim your glass with fresh fruit to match the flavor. Don't drink wine? Add ice - mix and either fruit juice, 7up or sprite to blender. •</v>
      </c>
    </row>
    <row r="351" spans="1:38" ht="90" x14ac:dyDescent="0.3">
      <c r="A351" s="40" t="s">
        <v>1420</v>
      </c>
      <c r="B351" s="10" t="s">
        <v>1421</v>
      </c>
      <c r="C351" s="10" t="s">
        <v>1422</v>
      </c>
      <c r="D351" s="11" t="s">
        <v>1423</v>
      </c>
      <c r="E351" s="8">
        <f>IF(F351 = "NULL", "NULL", F351/28.35)</f>
        <v>1.85</v>
      </c>
      <c r="F351" s="8">
        <v>52.447500000000005</v>
      </c>
      <c r="G351" s="8">
        <f>IF(H351 = "NULL", "NULL", H351/28.35)</f>
        <v>3.7</v>
      </c>
      <c r="H351" s="8">
        <v>104.89500000000001</v>
      </c>
      <c r="I351" s="8">
        <f>IF(G351 = "NULL", "NULL", G351*1.25)</f>
        <v>4.625</v>
      </c>
      <c r="J351" s="8">
        <f>IF(G351 = "NULL", "NULL", H351*1.25)</f>
        <v>131.11875000000001</v>
      </c>
      <c r="K351" s="8">
        <f>IF(G351 = "NULL", "NULL", G351*2)</f>
        <v>7.4</v>
      </c>
      <c r="L351" s="8">
        <f>IF(G351 = "NULL", "NULL", H351*2)</f>
        <v>209.79000000000002</v>
      </c>
      <c r="M351" s="11" t="str">
        <f>CONCATENATE(D351, CHAR(10), " - NET WT. ", TEXT(E351, "0.00"), " oz (", F351, " grams)")</f>
        <v>Montana "Big Sky" Steak Seasoning Ingredients:
salt, spices, dehydrated garlic, oleoresin paprika, natural flavor, &lt;2% soybean oil as a processing acid
• Packed in a facility and/or equipment that produces products containing peanuts, tree nuts, soybean, milk, dairy, eggs, fish, shellfish, wheat, sesame. •
 - NET WT. 1.85 oz (52.4475 grams)</v>
      </c>
      <c r="N351" s="12">
        <v>10000000534</v>
      </c>
      <c r="O351" s="12">
        <v>30000000534</v>
      </c>
      <c r="P351" s="12">
        <v>50000000534</v>
      </c>
      <c r="Q351" s="12">
        <v>70000000534</v>
      </c>
      <c r="R351" s="12">
        <v>90000000534</v>
      </c>
      <c r="S351" s="12">
        <v>11000000534</v>
      </c>
      <c r="T351" s="12">
        <v>13000000534</v>
      </c>
      <c r="U351" s="10"/>
      <c r="V351" s="11"/>
      <c r="W351" s="8">
        <f>IF(G351 = "NULL", "NULL", G351/4)</f>
        <v>0.92500000000000004</v>
      </c>
      <c r="X351" s="8">
        <f>IF(W351 = "NULL", "NULL", W351*28.35)</f>
        <v>26.223750000000003</v>
      </c>
      <c r="Y351" s="8">
        <f>IF(G351 = "NULL", "NULL", G351*4)</f>
        <v>14.8</v>
      </c>
      <c r="Z351" s="8">
        <f>IF(G351 = "NULL", "NULL", H351*4)</f>
        <v>419.58000000000004</v>
      </c>
      <c r="AA351" s="15">
        <v>15000000534</v>
      </c>
      <c r="AB351" s="8">
        <f>IF(OR(E351 = "NULL", G351 = "NULL"), "NULL", (E351+G351)/2)</f>
        <v>2.7750000000000004</v>
      </c>
      <c r="AC351" s="8">
        <f>IF(OR(F351 = "NULL", H351 = "NULL"), "NULL", (F351+H351)/2)</f>
        <v>78.671250000000015</v>
      </c>
      <c r="AD351" s="15">
        <v>17000000534</v>
      </c>
      <c r="AE351" s="8">
        <f>IF(H351 = "NULL", "NULL", AF351/28.35)</f>
        <v>9.25</v>
      </c>
      <c r="AF351" s="8">
        <f>IF(H351 = "NULL", "NULL", J351*2)</f>
        <v>262.23750000000001</v>
      </c>
      <c r="AG351" s="15">
        <v>19000000534</v>
      </c>
      <c r="AH351" s="8">
        <f>IF(AB351 = "NULL", "NULL", AB351*2)</f>
        <v>5.5500000000000007</v>
      </c>
      <c r="AI351" s="8">
        <f>IF(AC351 = "NULL", "NULL", AC351*2)</f>
        <v>157.34250000000003</v>
      </c>
      <c r="AJ351" s="15">
        <v>21000000534</v>
      </c>
      <c r="AK351" s="13" t="s">
        <v>1424</v>
      </c>
      <c r="AL351" s="11" t="str">
        <f>SUBSTITUTE(D351,CHAR(10)&amp;"• Packed in a facility and/or equipment that produces products containing peanuts, tree nuts, soybean, milk, dairy, eggs, fish, shellfish, wheat, sesame. •","")</f>
        <v>Montana "Big Sky" Steak Seasoning Ingredients:
salt, spices, dehydrated garlic, oleoresin paprika, natural flavor, &lt;2% soybean oil as a processing acid</v>
      </c>
    </row>
    <row r="352" spans="1:38" ht="90" x14ac:dyDescent="0.3">
      <c r="A352" s="10" t="s">
        <v>1425</v>
      </c>
      <c r="B352" s="10" t="s">
        <v>1426</v>
      </c>
      <c r="C352" s="10" t="s">
        <v>1426</v>
      </c>
      <c r="D352" s="11" t="s">
        <v>1427</v>
      </c>
      <c r="E352" s="8">
        <f>IF(F352 = "NULL", "NULL", F352/28.35)</f>
        <v>2</v>
      </c>
      <c r="F352" s="8">
        <v>56.7</v>
      </c>
      <c r="G352" s="8">
        <f>IF(H352 = "NULL", "NULL", H352/28.35)</f>
        <v>4</v>
      </c>
      <c r="H352" s="8">
        <v>113.4</v>
      </c>
      <c r="I352" s="8">
        <f>IF(G352 = "NULL", "NULL", G352*1.25)</f>
        <v>5</v>
      </c>
      <c r="J352" s="8">
        <f>IF(G352 = "NULL", "NULL", H352*1.25)</f>
        <v>141.75</v>
      </c>
      <c r="K352" s="8">
        <f>IF(G352 = "NULL", "NULL", G352*2)</f>
        <v>8</v>
      </c>
      <c r="L352" s="8">
        <f>IF(G352 = "NULL", "NULL", H352*2)</f>
        <v>226.8</v>
      </c>
      <c r="M352" s="11" t="str">
        <f>CONCATENATE(D352, CHAR(10), " - NET WT. ", TEXT(E352, "0.00"), " oz (", F352, " grams)")</f>
        <v>Montreal Chicken Seasoning Ingredients:
granulated garlic, curry, crushed red pepper, oregano, sea salt flakes, sugar, spices, mustard seed, dehydrated garlic
• Packed in a facility and/or equipment that produces products containing peanuts, tree nuts, soybean, milk, dairy, eggs, fish, shellfish, wheat, sesame. •
 - NET WT. 2.00 oz (56.7 grams)</v>
      </c>
      <c r="N352" s="12">
        <v>10000000412</v>
      </c>
      <c r="O352" s="12">
        <v>30000000412</v>
      </c>
      <c r="P352" s="12">
        <v>50000000412</v>
      </c>
      <c r="Q352" s="12">
        <v>70000000412</v>
      </c>
      <c r="R352" s="12">
        <v>90000000412</v>
      </c>
      <c r="S352" s="12">
        <v>11000000412</v>
      </c>
      <c r="T352" s="12">
        <v>13000000412</v>
      </c>
      <c r="U352" s="10"/>
      <c r="V352" s="11"/>
      <c r="W352" s="8">
        <f>IF(G352 = "NULL", "NULL", G352/4)</f>
        <v>1</v>
      </c>
      <c r="X352" s="8">
        <f>IF(W352 = "NULL", "NULL", W352*28.35)</f>
        <v>28.35</v>
      </c>
      <c r="Y352" s="8">
        <f>IF(G352 = "NULL", "NULL", G352*4)</f>
        <v>16</v>
      </c>
      <c r="Z352" s="8">
        <f>IF(G352 = "NULL", "NULL", H352*4)</f>
        <v>453.6</v>
      </c>
      <c r="AA352" s="15">
        <v>15000000412</v>
      </c>
      <c r="AB352" s="8">
        <f>IF(OR(E352 = "NULL", G352 = "NULL"), "NULL", (E352+G352)/2)</f>
        <v>3</v>
      </c>
      <c r="AC352" s="8">
        <f>IF(OR(F352 = "NULL", H352 = "NULL"), "NULL", (F352+H352)/2)</f>
        <v>85.050000000000011</v>
      </c>
      <c r="AD352" s="15">
        <v>17000000412</v>
      </c>
      <c r="AE352" s="8">
        <f>IF(H352 = "NULL", "NULL", AF352/28.35)</f>
        <v>10</v>
      </c>
      <c r="AF352" s="8">
        <f>IF(H352 = "NULL", "NULL", J352*2)</f>
        <v>283.5</v>
      </c>
      <c r="AG352" s="15">
        <v>19000000412</v>
      </c>
      <c r="AH352" s="8">
        <f>IF(AB352 = "NULL", "NULL", AB352*2)</f>
        <v>6</v>
      </c>
      <c r="AI352" s="8">
        <f>IF(AC352 = "NULL", "NULL", AC352*2)</f>
        <v>170.10000000000002</v>
      </c>
      <c r="AJ352" s="15">
        <v>21000000412</v>
      </c>
      <c r="AK352" s="13"/>
      <c r="AL352" s="11" t="str">
        <f>SUBSTITUTE(D352,CHAR(10)&amp;"• Packed in a facility and/or equipment that produces products containing peanuts, tree nuts, soybean, milk, dairy, eggs, fish, shellfish, wheat, sesame. •","")</f>
        <v>Montreal Chicken Seasoning Ingredients:
granulated garlic, curry, crushed red pepper, oregano, sea salt flakes, sugar, spices, mustard seed, dehydrated garlic</v>
      </c>
    </row>
    <row r="353" spans="1:38" ht="105" x14ac:dyDescent="0.3">
      <c r="A353" s="38" t="s">
        <v>1428</v>
      </c>
      <c r="B353" s="10" t="s">
        <v>1429</v>
      </c>
      <c r="C353" s="10" t="s">
        <v>1430</v>
      </c>
      <c r="D353" s="11" t="s">
        <v>1431</v>
      </c>
      <c r="E353" s="8">
        <f>IF(F353 = "NULL", "NULL", F353/28.35)</f>
        <v>1.7</v>
      </c>
      <c r="F353" s="8">
        <v>48.195</v>
      </c>
      <c r="G353" s="8">
        <f>IF(H353 = "NULL", "NULL", H353/28.35)</f>
        <v>3.4</v>
      </c>
      <c r="H353" s="8">
        <v>96.39</v>
      </c>
      <c r="I353" s="8">
        <f>IF(G353 = "NULL", "NULL", G353*1.25)</f>
        <v>4.25</v>
      </c>
      <c r="J353" s="8">
        <f>IF(G353 = "NULL", "NULL", H353*1.25)</f>
        <v>120.4875</v>
      </c>
      <c r="K353" s="8">
        <f>IF(G353 = "NULL", "NULL", G353*2)</f>
        <v>6.8</v>
      </c>
      <c r="L353" s="8">
        <f>IF(G353 = "NULL", "NULL", H353*2)</f>
        <v>192.78</v>
      </c>
      <c r="M353" s="11" t="str">
        <f>CONCATENATE(D353, CHAR(10), " - NET WT. ", TEXT(E353, "0.00"), " oz (", F353, " grams)")</f>
        <v>Moroccan Bread Dip Ingredients:
salt, dehydrated garlic &amp; onion, spices (including mustard), paprika, yeast extract (contains salt), sugar, and silicon dioxide (to prevent caking)
• Packed in a facility and/or equipment that produces products containing peanuts, tree nuts, soybean, milk, dairy, eggs, fish, shellfish, wheat, sesame. •
 - NET WT. 1.70 oz (48.195 grams)</v>
      </c>
      <c r="N353" s="12">
        <v>10000000214</v>
      </c>
      <c r="O353" s="12">
        <v>30000000214</v>
      </c>
      <c r="P353" s="12">
        <v>50000000214</v>
      </c>
      <c r="Q353" s="12">
        <v>70000000214</v>
      </c>
      <c r="R353" s="12">
        <v>90000000214</v>
      </c>
      <c r="S353" s="12">
        <v>11000000214</v>
      </c>
      <c r="T353" s="12">
        <v>13000000214</v>
      </c>
      <c r="U353" s="10" t="s">
        <v>52</v>
      </c>
      <c r="V353" s="11" t="s">
        <v>419</v>
      </c>
      <c r="W353" s="8">
        <f>IF(G353 = "NULL", "NULL", G353/4)</f>
        <v>0.85</v>
      </c>
      <c r="X353" s="8">
        <f>IF(W353 = "NULL", "NULL", W353*28.35)</f>
        <v>24.0975</v>
      </c>
      <c r="Y353" s="8">
        <f>IF(G353 = "NULL", "NULL", G353*4)</f>
        <v>13.6</v>
      </c>
      <c r="Z353" s="8">
        <f>IF(G353 = "NULL", "NULL", H353*4)</f>
        <v>385.56</v>
      </c>
      <c r="AA353" s="15">
        <v>15000000214</v>
      </c>
      <c r="AB353" s="8">
        <f>IF(OR(E353 = "NULL", G353 = "NULL"), "NULL", (E353+G353)/2)</f>
        <v>2.5499999999999998</v>
      </c>
      <c r="AC353" s="8">
        <f>IF(OR(F353 = "NULL", H353 = "NULL"), "NULL", (F353+H353)/2)</f>
        <v>72.292500000000004</v>
      </c>
      <c r="AD353" s="15">
        <v>17000000214</v>
      </c>
      <c r="AE353" s="8">
        <f>IF(H353 = "NULL", "NULL", AF353/28.35)</f>
        <v>8.5</v>
      </c>
      <c r="AF353" s="8">
        <f>IF(H353 = "NULL", "NULL", J353*2)</f>
        <v>240.97499999999999</v>
      </c>
      <c r="AG353" s="15">
        <v>19000000214</v>
      </c>
      <c r="AH353" s="8">
        <f>IF(AB353 = "NULL", "NULL", AB353*2)</f>
        <v>5.0999999999999996</v>
      </c>
      <c r="AI353" s="8">
        <f>IF(AC353 = "NULL", "NULL", AC353*2)</f>
        <v>144.58500000000001</v>
      </c>
      <c r="AJ353" s="15">
        <v>21000000214</v>
      </c>
      <c r="AK353" s="13" t="s">
        <v>1432</v>
      </c>
      <c r="AL353" s="11" t="str">
        <f>SUBSTITUTE(D353,CHAR(10)&amp;"• Packed in a facility and/or equipment that produces products containing peanuts, tree nuts, soybean, milk, dairy, eggs, fish, shellfish, wheat, sesame. •","")</f>
        <v>Moroccan Bread Dip Ingredients:
salt, dehydrated garlic &amp; onion, spices (including mustard), paprika, yeast extract (contains salt), sugar, and silicon dioxide (to prevent caking)</v>
      </c>
    </row>
    <row r="354" spans="1:38" ht="75" x14ac:dyDescent="0.3">
      <c r="A354" s="10" t="s">
        <v>1433</v>
      </c>
      <c r="B354" s="10" t="s">
        <v>1434</v>
      </c>
      <c r="C354" s="10" t="s">
        <v>1435</v>
      </c>
      <c r="D354" s="11" t="s">
        <v>1436</v>
      </c>
      <c r="E354" s="8">
        <f>IF(F354 = "NULL", "NULL", F354/28.35)</f>
        <v>0.8</v>
      </c>
      <c r="F354" s="8">
        <v>22.680000000000003</v>
      </c>
      <c r="G354" s="8">
        <f>IF(H354 = "NULL", "NULL", H354/28.35)</f>
        <v>1.6</v>
      </c>
      <c r="H354" s="8">
        <v>45.360000000000007</v>
      </c>
      <c r="I354" s="8">
        <f>IF(G354 = "NULL", "NULL", G354*1.25)</f>
        <v>2</v>
      </c>
      <c r="J354" s="8">
        <f>IF(G354 = "NULL", "NULL", H354*1.25)</f>
        <v>56.70000000000001</v>
      </c>
      <c r="K354" s="8">
        <f>IF(G354 = "NULL", "NULL", G354*2)</f>
        <v>3.2</v>
      </c>
      <c r="L354" s="8">
        <f>IF(G354 = "NULL", "NULL", H354*2)</f>
        <v>90.720000000000013</v>
      </c>
      <c r="M354" s="11" t="str">
        <f>CONCATENATE(D354, CHAR(10), " - NET WT. ", TEXT(E354, "0.00"), " oz (", F354, " grams)")</f>
        <v>Moroccan Mint Tea Ingredients:
gunpowder green tea, spearmint
• Packed in a facility and/or equipment that produces products containing peanuts, tree nuts, soybean, milk, dairy, eggs, fish, shellfish, wheat, sesame. •
 - NET WT. 0.80 oz (22.68 grams)</v>
      </c>
      <c r="N354" s="12">
        <v>10000000215</v>
      </c>
      <c r="O354" s="12">
        <v>30000000215</v>
      </c>
      <c r="P354" s="12">
        <v>50000000215</v>
      </c>
      <c r="Q354" s="12">
        <v>70000000215</v>
      </c>
      <c r="R354" s="12">
        <v>90000000215</v>
      </c>
      <c r="S354" s="12">
        <v>11000000215</v>
      </c>
      <c r="T354" s="12">
        <v>13000000215</v>
      </c>
      <c r="U354" s="10" t="s">
        <v>52</v>
      </c>
      <c r="V354" s="11" t="s">
        <v>130</v>
      </c>
      <c r="W354" s="8">
        <f>IF(G354 = "NULL", "NULL", G354/4)</f>
        <v>0.4</v>
      </c>
      <c r="X354" s="8">
        <f>IF(W354 = "NULL", "NULL", W354*28.35)</f>
        <v>11.340000000000002</v>
      </c>
      <c r="Y354" s="8">
        <f>IF(G354 = "NULL", "NULL", G354*4)</f>
        <v>6.4</v>
      </c>
      <c r="Z354" s="8">
        <f>IF(G354 = "NULL", "NULL", H354*4)</f>
        <v>181.44000000000003</v>
      </c>
      <c r="AA354" s="15">
        <v>15000000215</v>
      </c>
      <c r="AB354" s="8">
        <f>IF(OR(E354 = "NULL", G354 = "NULL"), "NULL", (E354+G354)/2)</f>
        <v>1.2000000000000002</v>
      </c>
      <c r="AC354" s="8">
        <f>IF(OR(F354 = "NULL", H354 = "NULL"), "NULL", (F354+H354)/2)</f>
        <v>34.020000000000003</v>
      </c>
      <c r="AD354" s="15">
        <v>17000000215</v>
      </c>
      <c r="AE354" s="8">
        <f>IF(H354 = "NULL", "NULL", AF354/28.35)</f>
        <v>4.0000000000000009</v>
      </c>
      <c r="AF354" s="8">
        <f>IF(H354 = "NULL", "NULL", J354*2)</f>
        <v>113.40000000000002</v>
      </c>
      <c r="AG354" s="15">
        <v>19000000215</v>
      </c>
      <c r="AH354" s="8">
        <f>IF(AB354 = "NULL", "NULL", AB354*2)</f>
        <v>2.4000000000000004</v>
      </c>
      <c r="AI354" s="8">
        <f>IF(AC354 = "NULL", "NULL", AC354*2)</f>
        <v>68.040000000000006</v>
      </c>
      <c r="AJ354" s="15">
        <v>21000000215</v>
      </c>
      <c r="AK354" s="13"/>
      <c r="AL354" s="11" t="str">
        <f>SUBSTITUTE(D354,CHAR(10)&amp;"• Packed in a facility and/or equipment that produces products containing peanuts, tree nuts, soybean, milk, dairy, eggs, fish, shellfish, wheat, sesame. •","")</f>
        <v>Moroccan Mint Tea Ingredients:
gunpowder green tea, spearmint</v>
      </c>
    </row>
    <row r="355" spans="1:38" ht="105" x14ac:dyDescent="0.3">
      <c r="A355" s="40" t="s">
        <v>1437</v>
      </c>
      <c r="B355" s="10" t="s">
        <v>1438</v>
      </c>
      <c r="C355" s="10" t="s">
        <v>1438</v>
      </c>
      <c r="D355" s="11" t="s">
        <v>1439</v>
      </c>
      <c r="E355" s="8">
        <f>IF(F355 = "NULL", "NULL", F355/28.35)</f>
        <v>1.7</v>
      </c>
      <c r="F355" s="8">
        <v>48.195</v>
      </c>
      <c r="G355" s="8">
        <f>IF(H355 = "NULL", "NULL", H355/28.35)</f>
        <v>3.4</v>
      </c>
      <c r="H355" s="8">
        <v>96.39</v>
      </c>
      <c r="I355" s="8">
        <f>IF(G355 = "NULL", "NULL", G355*1.25)</f>
        <v>4.25</v>
      </c>
      <c r="J355" s="8">
        <f>IF(G355 = "NULL", "NULL", H355*1.25)</f>
        <v>120.4875</v>
      </c>
      <c r="K355" s="8">
        <f>IF(G355 = "NULL", "NULL", G355*2)</f>
        <v>6.8</v>
      </c>
      <c r="L355" s="8">
        <f>IF(G355 = "NULL", "NULL", H355*2)</f>
        <v>192.78</v>
      </c>
      <c r="M355" s="11" t="str">
        <f>CONCATENATE(D355, CHAR(10), " - NET WT. ", TEXT(E355, "0.00"), " oz (", F355, " grams)")</f>
        <v>Moroccan Seasoning Ingredients:
salt, dehydrated garlic &amp; onion, spices (including mustard), paprika, yeast extract (contains salt), sugar, and silicon dioxide (to prevent caking)
• Packed in a facility and/or equipment that produces products containing peanuts, tree nuts, soybean, milk, dairy, eggs, fish, shellfish, wheat, sesame. •
 - NET WT. 1.70 oz (48.195 grams)</v>
      </c>
      <c r="N355" s="12">
        <v>10000000463</v>
      </c>
      <c r="O355" s="12">
        <v>30000000463</v>
      </c>
      <c r="P355" s="12">
        <v>50000000463</v>
      </c>
      <c r="Q355" s="12">
        <v>70000000463</v>
      </c>
      <c r="R355" s="12">
        <v>90000000463</v>
      </c>
      <c r="S355" s="12">
        <v>11000000463</v>
      </c>
      <c r="T355" s="12">
        <v>13000000463</v>
      </c>
      <c r="U355" s="11" t="s">
        <v>52</v>
      </c>
      <c r="V355" s="11"/>
      <c r="W355" s="8">
        <f>IF(G355 = "NULL", "NULL", G355/4)</f>
        <v>0.85</v>
      </c>
      <c r="X355" s="8">
        <f>IF(W355 = "NULL", "NULL", W355*28.35)</f>
        <v>24.0975</v>
      </c>
      <c r="Y355" s="8">
        <f>IF(G355 = "NULL", "NULL", G355*4)</f>
        <v>13.6</v>
      </c>
      <c r="Z355" s="8">
        <f>IF(G355 = "NULL", "NULL", H355*4)</f>
        <v>385.56</v>
      </c>
      <c r="AA355" s="15">
        <v>15000000463</v>
      </c>
      <c r="AB355" s="8">
        <f>IF(OR(E355 = "NULL", G355 = "NULL"), "NULL", (E355+G355)/2)</f>
        <v>2.5499999999999998</v>
      </c>
      <c r="AC355" s="8">
        <f>IF(OR(F355 = "NULL", H355 = "NULL"), "NULL", (F355+H355)/2)</f>
        <v>72.292500000000004</v>
      </c>
      <c r="AD355" s="15">
        <v>17000000463</v>
      </c>
      <c r="AE355" s="8">
        <f>IF(H355 = "NULL", "NULL", AF355/28.35)</f>
        <v>8.5</v>
      </c>
      <c r="AF355" s="8">
        <f>IF(H355 = "NULL", "NULL", J355*2)</f>
        <v>240.97499999999999</v>
      </c>
      <c r="AG355" s="15">
        <v>19000000463</v>
      </c>
      <c r="AH355" s="8">
        <f>IF(AB355 = "NULL", "NULL", AB355*2)</f>
        <v>5.0999999999999996</v>
      </c>
      <c r="AI355" s="8">
        <f>IF(AC355 = "NULL", "NULL", AC355*2)</f>
        <v>144.58500000000001</v>
      </c>
      <c r="AJ355" s="15">
        <v>21000000463</v>
      </c>
      <c r="AK355" s="13" t="s">
        <v>1440</v>
      </c>
      <c r="AL355" s="11" t="str">
        <f>SUBSTITUTE(D355,CHAR(10)&amp;"• Packed in a facility and/or equipment that produces products containing peanuts, tree nuts, soybean, milk, dairy, eggs, fish, shellfish, wheat, sesame. •","")</f>
        <v>Moroccan Seasoning Ingredients:
salt, dehydrated garlic &amp; onion, spices (including mustard), paprika, yeast extract (contains salt), sugar, and silicon dioxide (to prevent caking)</v>
      </c>
    </row>
    <row r="356" spans="1:38" ht="90" x14ac:dyDescent="0.3">
      <c r="A356" s="40" t="s">
        <v>1441</v>
      </c>
      <c r="B356" s="10" t="s">
        <v>1442</v>
      </c>
      <c r="C356" s="10" t="s">
        <v>1443</v>
      </c>
      <c r="D356" s="11" t="s">
        <v>1444</v>
      </c>
      <c r="E356" s="8">
        <f>IF(F356 = "NULL", "NULL", F356/28.35)</f>
        <v>1.5000000000000002</v>
      </c>
      <c r="F356" s="8">
        <v>42.525000000000006</v>
      </c>
      <c r="G356" s="8">
        <f>IF(H356 = "NULL", "NULL", H356/28.35)</f>
        <v>3.0000000000000004</v>
      </c>
      <c r="H356" s="8">
        <v>85.050000000000011</v>
      </c>
      <c r="I356" s="8">
        <f>IF(G356 = "NULL", "NULL", G356*1.25)</f>
        <v>3.7500000000000004</v>
      </c>
      <c r="J356" s="8">
        <f>IF(G356 = "NULL", "NULL", H356*1.25)</f>
        <v>106.31250000000001</v>
      </c>
      <c r="K356" s="8">
        <f>IF(G356 = "NULL", "NULL", G356*2)</f>
        <v>6.0000000000000009</v>
      </c>
      <c r="L356" s="8">
        <f>IF(G356 = "NULL", "NULL", H356*2)</f>
        <v>170.10000000000002</v>
      </c>
      <c r="M356" s="11" t="str">
        <f>CONCATENATE(D356, CHAR(10), " - NET WT. ", TEXT(E356, "0.00"), " oz (", F356, " grams)")</f>
        <v>Mountain Brook Mesquite Grill Seasoning Ingredients:
sugar, garlic, onion, chardex hickory, paprika, salt, cumin, cayenne, black pepper
• Packed in a facility and/or equipment that produces products containing peanuts, tree nuts, soybean, milk, dairy, eggs, fish, shellfish, wheat, sesame. •
 - NET WT. 1.50 oz (42.525 grams)</v>
      </c>
      <c r="N356" s="12">
        <v>10000000432</v>
      </c>
      <c r="O356" s="12">
        <v>30000000432</v>
      </c>
      <c r="P356" s="12">
        <v>50000000432</v>
      </c>
      <c r="Q356" s="12">
        <v>70000000432</v>
      </c>
      <c r="R356" s="12">
        <v>90000000432</v>
      </c>
      <c r="S356" s="12">
        <v>11000000432</v>
      </c>
      <c r="T356" s="12">
        <v>13000000432</v>
      </c>
      <c r="U356" s="11"/>
      <c r="V356" s="11"/>
      <c r="W356" s="8">
        <f>IF(G356 = "NULL", "NULL", G356/4)</f>
        <v>0.75000000000000011</v>
      </c>
      <c r="X356" s="8">
        <f>IF(W356 = "NULL", "NULL", W356*28.35)</f>
        <v>21.262500000000003</v>
      </c>
      <c r="Y356" s="8">
        <f>IF(G356 = "NULL", "NULL", G356*4)</f>
        <v>12.000000000000002</v>
      </c>
      <c r="Z356" s="8">
        <f>IF(G356 = "NULL", "NULL", H356*4)</f>
        <v>340.20000000000005</v>
      </c>
      <c r="AA356" s="15">
        <v>15000000432</v>
      </c>
      <c r="AB356" s="8">
        <f>IF(OR(E356 = "NULL", G356 = "NULL"), "NULL", (E356+G356)/2)</f>
        <v>2.2500000000000004</v>
      </c>
      <c r="AC356" s="8">
        <f>IF(OR(F356 = "NULL", H356 = "NULL"), "NULL", (F356+H356)/2)</f>
        <v>63.787500000000009</v>
      </c>
      <c r="AD356" s="15">
        <v>17000000432</v>
      </c>
      <c r="AE356" s="8">
        <f>IF(H356 = "NULL", "NULL", AF356/28.35)</f>
        <v>7.5000000000000009</v>
      </c>
      <c r="AF356" s="8">
        <f>IF(H356 = "NULL", "NULL", J356*2)</f>
        <v>212.62500000000003</v>
      </c>
      <c r="AG356" s="15">
        <v>19000000432</v>
      </c>
      <c r="AH356" s="8">
        <f>IF(AB356 = "NULL", "NULL", AB356*2)</f>
        <v>4.5000000000000009</v>
      </c>
      <c r="AI356" s="8">
        <f>IF(AC356 = "NULL", "NULL", AC356*2)</f>
        <v>127.57500000000002</v>
      </c>
      <c r="AJ356" s="15">
        <v>21000000432</v>
      </c>
      <c r="AK356" s="13" t="s">
        <v>1445</v>
      </c>
      <c r="AL356" s="11" t="str">
        <f>SUBSTITUTE(D356,CHAR(10)&amp;"• Packed in a facility and/or equipment that produces products containing peanuts, tree nuts, soybean, milk, dairy, eggs, fish, shellfish, wheat, sesame. •","")</f>
        <v>Mountain Brook Mesquite Grill Seasoning Ingredients:
sugar, garlic, onion, chardex hickory, paprika, salt, cumin, cayenne, black pepper</v>
      </c>
    </row>
    <row r="357" spans="1:38" ht="150" x14ac:dyDescent="0.3">
      <c r="A357" s="10" t="s">
        <v>1446</v>
      </c>
      <c r="B357" s="10" t="s">
        <v>1447</v>
      </c>
      <c r="C357" s="10" t="s">
        <v>1448</v>
      </c>
      <c r="D357" s="11" t="s">
        <v>1449</v>
      </c>
      <c r="E357" s="8">
        <f>IF(F357 = "NULL", "NULL", F357/28.35)</f>
        <v>1.85</v>
      </c>
      <c r="F357" s="8">
        <v>52.447500000000005</v>
      </c>
      <c r="G357" s="8">
        <f>IF(H357 = "NULL", "NULL", H357/28.35)</f>
        <v>3.7</v>
      </c>
      <c r="H357" s="8">
        <v>104.89500000000001</v>
      </c>
      <c r="I357" s="8">
        <f>IF(G357 = "NULL", "NULL", G357*1.25)</f>
        <v>4.625</v>
      </c>
      <c r="J357" s="8">
        <f>IF(G357 = "NULL", "NULL", H357*1.25)</f>
        <v>131.11875000000001</v>
      </c>
      <c r="K357" s="8">
        <f>IF(G357 = "NULL", "NULL", G357*2)</f>
        <v>7.4</v>
      </c>
      <c r="L357" s="8">
        <f>IF(G357 = "NULL", "NULL", H357*2)</f>
        <v>209.79000000000002</v>
      </c>
      <c r="M357" s="11" t="str">
        <f>CONCATENATE(D357, CHAR(10), " - NET WT. ", TEXT(E357, "0.00"), " oz (", F357, " grams)")</f>
        <v>Movie Butter Popcorn Seasoning Ingredients:
maltodextrin, salt, natural &amp; artificial flavors including butter, whey, dextrose, butter powder (butter (cream, salt), nonfat milk, bha (preservative)), buttermilk powder, xanthan gum, extractives of turmeric &amp; paprika. less than 2% silicon dioxide to prevent caking
• ALLERGY ALERT: contains milk •
• Packed in a facility and/or equipment that produces products containing peanuts, tree nuts, soybean, milk, dairy, eggs, fish, shellfish, wheat, sesame. •
 - NET WT. 1.85 oz (52.4475 grams)</v>
      </c>
      <c r="N357" s="12">
        <v>10000000216</v>
      </c>
      <c r="O357" s="12">
        <v>30000000216</v>
      </c>
      <c r="P357" s="12">
        <v>50000000216</v>
      </c>
      <c r="Q357" s="12">
        <v>70000000216</v>
      </c>
      <c r="R357" s="12">
        <v>90000000216</v>
      </c>
      <c r="S357" s="12">
        <v>11000000216</v>
      </c>
      <c r="T357" s="12">
        <v>13000000216</v>
      </c>
      <c r="U357" s="10" t="s">
        <v>52</v>
      </c>
      <c r="V357" s="11" t="s">
        <v>149</v>
      </c>
      <c r="W357" s="8">
        <f>IF(G357 = "NULL", "NULL", G357/4)</f>
        <v>0.92500000000000004</v>
      </c>
      <c r="X357" s="8">
        <f>IF(W357 = "NULL", "NULL", W357*28.35)</f>
        <v>26.223750000000003</v>
      </c>
      <c r="Y357" s="8">
        <f>IF(G357 = "NULL", "NULL", G357*4)</f>
        <v>14.8</v>
      </c>
      <c r="Z357" s="8">
        <f>IF(G357 = "NULL", "NULL", H357*4)</f>
        <v>419.58000000000004</v>
      </c>
      <c r="AA357" s="15">
        <v>15000000216</v>
      </c>
      <c r="AB357" s="8">
        <f>IF(OR(E357 = "NULL", G357 = "NULL"), "NULL", (E357+G357)/2)</f>
        <v>2.7750000000000004</v>
      </c>
      <c r="AC357" s="8">
        <f>IF(OR(F357 = "NULL", H357 = "NULL"), "NULL", (F357+H357)/2)</f>
        <v>78.671250000000015</v>
      </c>
      <c r="AD357" s="15">
        <v>17000000216</v>
      </c>
      <c r="AE357" s="8">
        <f>IF(H357 = "NULL", "NULL", AF357/28.35)</f>
        <v>9.25</v>
      </c>
      <c r="AF357" s="8">
        <f>IF(H357 = "NULL", "NULL", J357*2)</f>
        <v>262.23750000000001</v>
      </c>
      <c r="AG357" s="15">
        <v>19000000216</v>
      </c>
      <c r="AH357" s="8">
        <f>IF(AB357 = "NULL", "NULL", AB357*2)</f>
        <v>5.5500000000000007</v>
      </c>
      <c r="AI357" s="8">
        <f>IF(AC357 = "NULL", "NULL", AC357*2)</f>
        <v>157.34250000000003</v>
      </c>
      <c r="AJ357" s="15">
        <v>21000000216</v>
      </c>
      <c r="AK357" s="13"/>
      <c r="AL357" s="11" t="str">
        <f>SUBSTITUTE(D357,CHAR(10)&amp;"• Packed in a facility and/or equipment that produces products containing peanuts, tree nuts, soybean, milk, dairy, eggs, fish, shellfish, wheat, sesame. •","")</f>
        <v>Movie Butter Popcorn Seasoning Ingredients:
maltodextrin, salt, natural &amp; artificial flavors including butter, whey, dextrose, butter powder (butter (cream, salt), nonfat milk, bha (preservative)), buttermilk powder, xanthan gum, extractives of turmeric &amp; paprika. less than 2% silicon dioxide to prevent caking
• ALLERGY ALERT: contains milk •</v>
      </c>
    </row>
    <row r="358" spans="1:38" ht="75" x14ac:dyDescent="0.3">
      <c r="A358" s="38" t="s">
        <v>1450</v>
      </c>
      <c r="B358" s="10" t="s">
        <v>1451</v>
      </c>
      <c r="C358" s="10" t="s">
        <v>1452</v>
      </c>
      <c r="D358" s="11" t="s">
        <v>1453</v>
      </c>
      <c r="E358" s="8">
        <f>IF(F358 = "NULL", "NULL", F358/28.35)</f>
        <v>1.75</v>
      </c>
      <c r="F358" s="8">
        <v>49.612500000000004</v>
      </c>
      <c r="G358" s="8">
        <f>IF(H358 = "NULL", "NULL", H358/28.35)</f>
        <v>3.5</v>
      </c>
      <c r="H358" s="8">
        <v>99.225000000000009</v>
      </c>
      <c r="I358" s="8">
        <f>IF(G358 = "NULL", "NULL", G358*1.25)</f>
        <v>4.375</v>
      </c>
      <c r="J358" s="8">
        <f>IF(G358 = "NULL", "NULL", H358*1.25)</f>
        <v>124.03125000000001</v>
      </c>
      <c r="K358" s="8">
        <f>IF(G358 = "NULL", "NULL", G358*2)</f>
        <v>7</v>
      </c>
      <c r="L358" s="8">
        <f>IF(G358 = "NULL", "NULL", H358*2)</f>
        <v>198.45000000000002</v>
      </c>
      <c r="M358" s="11" t="str">
        <f>CONCATENATE(D358, CHAR(10), " - NET WT. ", TEXT(E358, "0.00"), " oz (", F358, " grams)")</f>
        <v>Movie Theater Popcorn Kernels Ingredients:
mushroom popcorn kernels (NON GMO)
• Packed in a facility and/or equipment that produces products containing peanuts, tree nuts, soybean, milk, dairy, eggs, fish, shellfish, wheat, sesame. •
 - NET WT. 1.75 oz (49.6125 grams)</v>
      </c>
      <c r="N358" s="12">
        <v>10000000363</v>
      </c>
      <c r="O358" s="12">
        <v>30000000363</v>
      </c>
      <c r="P358" s="12">
        <v>50000000363</v>
      </c>
      <c r="Q358" s="12">
        <v>70000000363</v>
      </c>
      <c r="R358" s="12">
        <v>90000000363</v>
      </c>
      <c r="S358" s="12">
        <v>11000000363</v>
      </c>
      <c r="T358" s="12">
        <v>13000000363</v>
      </c>
      <c r="U358" s="10"/>
      <c r="V358" s="11"/>
      <c r="W358" s="8">
        <f>IF(G358 = "NULL", "NULL", G358/4)</f>
        <v>0.875</v>
      </c>
      <c r="X358" s="8">
        <f>IF(W358 = "NULL", "NULL", W358*28.35)</f>
        <v>24.806250000000002</v>
      </c>
      <c r="Y358" s="8">
        <f>IF(G358 = "NULL", "NULL", G358*4)</f>
        <v>14</v>
      </c>
      <c r="Z358" s="8">
        <f>IF(G358 = "NULL", "NULL", H358*4)</f>
        <v>396.90000000000003</v>
      </c>
      <c r="AA358" s="15">
        <v>15000000363</v>
      </c>
      <c r="AB358" s="8">
        <f>IF(OR(E358 = "NULL", G358 = "NULL"), "NULL", (E358+G358)/2)</f>
        <v>2.625</v>
      </c>
      <c r="AC358" s="8">
        <f>IF(OR(F358 = "NULL", H358 = "NULL"), "NULL", (F358+H358)/2)</f>
        <v>74.418750000000003</v>
      </c>
      <c r="AD358" s="15">
        <v>17000000363</v>
      </c>
      <c r="AE358" s="8">
        <f>IF(H358 = "NULL", "NULL", AF358/28.35)</f>
        <v>8.75</v>
      </c>
      <c r="AF358" s="8">
        <f>IF(H358 = "NULL", "NULL", J358*2)</f>
        <v>248.06250000000003</v>
      </c>
      <c r="AG358" s="15">
        <v>19000000363</v>
      </c>
      <c r="AH358" s="8">
        <f>IF(AB358 = "NULL", "NULL", AB358*2)</f>
        <v>5.25</v>
      </c>
      <c r="AI358" s="8">
        <f>IF(AC358 = "NULL", "NULL", AC358*2)</f>
        <v>148.83750000000001</v>
      </c>
      <c r="AJ358" s="15">
        <v>21000000363</v>
      </c>
      <c r="AK358" s="13" t="s">
        <v>1454</v>
      </c>
      <c r="AL358" s="11" t="str">
        <f>SUBSTITUTE(D358,CHAR(10)&amp;"• Packed in a facility and/or equipment that produces products containing peanuts, tree nuts, soybean, milk, dairy, eggs, fish, shellfish, wheat, sesame. •","")</f>
        <v>Movie Theater Popcorn Kernels Ingredients:
mushroom popcorn kernels (NON GMO)</v>
      </c>
    </row>
    <row r="359" spans="1:38" ht="90" x14ac:dyDescent="0.3">
      <c r="A359" s="10" t="s">
        <v>1455</v>
      </c>
      <c r="B359" s="10" t="s">
        <v>1456</v>
      </c>
      <c r="C359" s="10" t="s">
        <v>1457</v>
      </c>
      <c r="D359" s="11" t="s">
        <v>1458</v>
      </c>
      <c r="E359" s="8">
        <f>IF(F359 = "NULL", "NULL", F359/28.35)</f>
        <v>0.8</v>
      </c>
      <c r="F359" s="8">
        <v>22.680000000000003</v>
      </c>
      <c r="G359" s="8">
        <f>IF(H359 = "NULL", "NULL", H359/28.35)</f>
        <v>1.6</v>
      </c>
      <c r="H359" s="8">
        <v>45.360000000000007</v>
      </c>
      <c r="I359" s="8">
        <f>IF(G359 = "NULL", "NULL", G359*1.25)</f>
        <v>2</v>
      </c>
      <c r="J359" s="8">
        <f>IF(G359 = "NULL", "NULL", H359*1.25)</f>
        <v>56.70000000000001</v>
      </c>
      <c r="K359" s="8">
        <f>IF(G359 = "NULL", "NULL", G359*2)</f>
        <v>3.2</v>
      </c>
      <c r="L359" s="8">
        <f>IF(G359 = "NULL", "NULL", H359*2)</f>
        <v>90.720000000000013</v>
      </c>
      <c r="M359" s="11" t="str">
        <f>CONCATENATE(D359, CHAR(10), " - NET WT. ", TEXT(E359, "0.00"), " oz (", F359, " grams)")</f>
        <v>Mulled Wine Tea Ingredients:
hibiscus, cinnamon, rosehip, clove, elderberry, orange peel, apple, and ginger
• Packed in a facility and/or equipment that produces products containing peanuts, tree nuts, soybean, milk, dairy, eggs, fish, shellfish, wheat, sesame. •
 - NET WT. 0.80 oz (22.68 grams)</v>
      </c>
      <c r="N359" s="12">
        <v>10000000438</v>
      </c>
      <c r="O359" s="12">
        <v>30000000438</v>
      </c>
      <c r="P359" s="12">
        <v>50000000438</v>
      </c>
      <c r="Q359" s="12">
        <v>70000000438</v>
      </c>
      <c r="R359" s="12">
        <v>90000000438</v>
      </c>
      <c r="S359" s="12">
        <v>11000000438</v>
      </c>
      <c r="T359" s="12">
        <v>13000000438</v>
      </c>
      <c r="U359" s="10" t="s">
        <v>52</v>
      </c>
      <c r="V359" s="11"/>
      <c r="W359" s="8">
        <f>IF(G359 = "NULL", "NULL", G359/4)</f>
        <v>0.4</v>
      </c>
      <c r="X359" s="8">
        <f>IF(W359 = "NULL", "NULL", W359*28.35)</f>
        <v>11.340000000000002</v>
      </c>
      <c r="Y359" s="8">
        <f>IF(G359 = "NULL", "NULL", G359*4)</f>
        <v>6.4</v>
      </c>
      <c r="Z359" s="8">
        <f>IF(G359 = "NULL", "NULL", H359*4)</f>
        <v>181.44000000000003</v>
      </c>
      <c r="AA359" s="15">
        <v>15000000438</v>
      </c>
      <c r="AB359" s="8">
        <f>IF(OR(E359 = "NULL", G359 = "NULL"), "NULL", (E359+G359)/2)</f>
        <v>1.2000000000000002</v>
      </c>
      <c r="AC359" s="8">
        <f>IF(OR(F359 = "NULL", H359 = "NULL"), "NULL", (F359+H359)/2)</f>
        <v>34.020000000000003</v>
      </c>
      <c r="AD359" s="15">
        <v>17000000438</v>
      </c>
      <c r="AE359" s="8">
        <f>IF(H359 = "NULL", "NULL", AF359/28.35)</f>
        <v>4.0000000000000009</v>
      </c>
      <c r="AF359" s="8">
        <f>IF(H359 = "NULL", "NULL", J359*2)</f>
        <v>113.40000000000002</v>
      </c>
      <c r="AG359" s="15">
        <v>19000000438</v>
      </c>
      <c r="AH359" s="8">
        <f>IF(AB359 = "NULL", "NULL", AB359*2)</f>
        <v>2.4000000000000004</v>
      </c>
      <c r="AI359" s="8">
        <f>IF(AC359 = "NULL", "NULL", AC359*2)</f>
        <v>68.040000000000006</v>
      </c>
      <c r="AJ359" s="15">
        <v>21000000438</v>
      </c>
      <c r="AK359" s="13"/>
      <c r="AL359" s="11" t="str">
        <f>SUBSTITUTE(D359,CHAR(10)&amp;"• Packed in a facility and/or equipment that produces products containing peanuts, tree nuts, soybean, milk, dairy, eggs, fish, shellfish, wheat, sesame. •","")</f>
        <v>Mulled Wine Tea Ingredients:
hibiscus, cinnamon, rosehip, clove, elderberry, orange peel, apple, and ginger</v>
      </c>
    </row>
    <row r="360" spans="1:38" ht="90" x14ac:dyDescent="0.3">
      <c r="A360" s="10" t="s">
        <v>1459</v>
      </c>
      <c r="B360" s="10" t="s">
        <v>1460</v>
      </c>
      <c r="C360" s="10" t="s">
        <v>1461</v>
      </c>
      <c r="D360" s="11" t="s">
        <v>1462</v>
      </c>
      <c r="E360" s="8">
        <f>IF(F360 = "NULL", "NULL", F360/28.35)</f>
        <v>1.85</v>
      </c>
      <c r="F360" s="8">
        <v>52.447500000000005</v>
      </c>
      <c r="G360" s="8">
        <f>IF(H360 = "NULL", "NULL", H360/28.35)</f>
        <v>3.7</v>
      </c>
      <c r="H360" s="8">
        <v>104.89500000000001</v>
      </c>
      <c r="I360" s="8">
        <f>IF(G360 = "NULL", "NULL", G360*1.25)</f>
        <v>4.625</v>
      </c>
      <c r="J360" s="8">
        <f>IF(G360 = "NULL", "NULL", H360*1.25)</f>
        <v>131.11875000000001</v>
      </c>
      <c r="K360" s="8">
        <f>IF(G360 = "NULL", "NULL", G360*2)</f>
        <v>7.4</v>
      </c>
      <c r="L360" s="8">
        <f>IF(G360 = "NULL", "NULL", H360*2)</f>
        <v>209.79000000000002</v>
      </c>
      <c r="M360" s="11" t="str">
        <f>CONCATENATE(D360, CHAR(10), " - NET WT. ", TEXT(E360, "0.00"), " oz (", F360, " grams)")</f>
        <v>Mulling Spices Ingredients:
cinnamon, allspice, cloves, nutmeg, citric acid, asorbic acid, fructose
• Packed in a facility and/or equipment that produces products containing peanuts, tree nuts, soybean, milk, dairy, eggs, fish, shellfish, wheat, sesame. •
 - NET WT. 1.85 oz (52.4475 grams)</v>
      </c>
      <c r="N360" s="12">
        <v>10000000217</v>
      </c>
      <c r="O360" s="12">
        <v>30000000217</v>
      </c>
      <c r="P360" s="12">
        <v>50000000217</v>
      </c>
      <c r="Q360" s="12">
        <v>70000000217</v>
      </c>
      <c r="R360" s="12">
        <v>90000000217</v>
      </c>
      <c r="S360" s="12">
        <v>11000000217</v>
      </c>
      <c r="T360" s="12">
        <v>13000000217</v>
      </c>
      <c r="U360" s="10"/>
      <c r="V360" s="11"/>
      <c r="W360" s="8">
        <f>IF(G360 = "NULL", "NULL", G360/4)</f>
        <v>0.92500000000000004</v>
      </c>
      <c r="X360" s="8">
        <f>IF(W360 = "NULL", "NULL", W360*28.35)</f>
        <v>26.223750000000003</v>
      </c>
      <c r="Y360" s="8">
        <f>IF(G360 = "NULL", "NULL", G360*4)</f>
        <v>14.8</v>
      </c>
      <c r="Z360" s="8">
        <f>IF(G360 = "NULL", "NULL", H360*4)</f>
        <v>419.58000000000004</v>
      </c>
      <c r="AA360" s="15">
        <v>15000000217</v>
      </c>
      <c r="AB360" s="8">
        <f>IF(OR(E360 = "NULL", G360 = "NULL"), "NULL", (E360+G360)/2)</f>
        <v>2.7750000000000004</v>
      </c>
      <c r="AC360" s="8">
        <f>IF(OR(F360 = "NULL", H360 = "NULL"), "NULL", (F360+H360)/2)</f>
        <v>78.671250000000015</v>
      </c>
      <c r="AD360" s="15">
        <v>17000000217</v>
      </c>
      <c r="AE360" s="8">
        <f>IF(H360 = "NULL", "NULL", AF360/28.35)</f>
        <v>9.25</v>
      </c>
      <c r="AF360" s="8">
        <f>IF(H360 = "NULL", "NULL", J360*2)</f>
        <v>262.23750000000001</v>
      </c>
      <c r="AG360" s="15">
        <v>19000000217</v>
      </c>
      <c r="AH360" s="8">
        <f>IF(AB360 = "NULL", "NULL", AB360*2)</f>
        <v>5.5500000000000007</v>
      </c>
      <c r="AI360" s="8">
        <f>IF(AC360 = "NULL", "NULL", AC360*2)</f>
        <v>157.34250000000003</v>
      </c>
      <c r="AJ360" s="15">
        <v>21000000217</v>
      </c>
      <c r="AK360" s="13"/>
      <c r="AL360" s="11" t="str">
        <f>SUBSTITUTE(D360,CHAR(10)&amp;"• Packed in a facility and/or equipment that produces products containing peanuts, tree nuts, soybean, milk, dairy, eggs, fish, shellfish, wheat, sesame. •","")</f>
        <v>Mulling Spices Ingredients:
cinnamon, allspice, cloves, nutmeg, citric acid, asorbic acid, fructose</v>
      </c>
    </row>
    <row r="361" spans="1:38" ht="90" x14ac:dyDescent="0.3">
      <c r="A361" s="10" t="s">
        <v>1463</v>
      </c>
      <c r="B361" s="10" t="s">
        <v>1464</v>
      </c>
      <c r="C361" s="10" t="s">
        <v>1465</v>
      </c>
      <c r="D361" s="11" t="s">
        <v>1466</v>
      </c>
      <c r="E361" s="8">
        <f>IF(F361 = "NULL", "NULL", F361/28.35)</f>
        <v>1.85</v>
      </c>
      <c r="F361" s="8">
        <v>52.447500000000005</v>
      </c>
      <c r="G361" s="8">
        <f>IF(H361 = "NULL", "NULL", H361/28.35)</f>
        <v>3.7</v>
      </c>
      <c r="H361" s="8">
        <v>104.89500000000001</v>
      </c>
      <c r="I361" s="8">
        <f>IF(G361 = "NULL", "NULL", G361*1.25)</f>
        <v>4.625</v>
      </c>
      <c r="J361" s="8">
        <f>IF(G361 = "NULL", "NULL", H361*1.25)</f>
        <v>131.11875000000001</v>
      </c>
      <c r="K361" s="8">
        <f>IF(G361 = "NULL", "NULL", G361*2)</f>
        <v>7.4</v>
      </c>
      <c r="L361" s="8">
        <f>IF(G361 = "NULL", "NULL", H361*2)</f>
        <v>209.79000000000002</v>
      </c>
      <c r="M361" s="11" t="str">
        <f>CONCATENATE(D361, CHAR(10), " - NET WT. ", TEXT(E361, "0.00"), " oz (", F361, " grams)")</f>
        <v>Mulling Spices (Whole) Ingredients:
cinnamon bark pieces, dried orange peel, cloves, all spice, canola oil, orange oil
• Packed in a facility and/or equipment that produces products containing peanuts, tree nuts, soybean, milk, dairy, eggs, fish, shellfish, wheat, sesame. •
 - NET WT. 1.85 oz (52.4475 grams)</v>
      </c>
      <c r="N361" s="12">
        <v>10000000218</v>
      </c>
      <c r="O361" s="12">
        <v>30000000218</v>
      </c>
      <c r="P361" s="12">
        <v>50000000218</v>
      </c>
      <c r="Q361" s="12">
        <v>70000000218</v>
      </c>
      <c r="R361" s="12">
        <v>90000000218</v>
      </c>
      <c r="S361" s="12">
        <v>11000000218</v>
      </c>
      <c r="T361" s="12">
        <v>13000000218</v>
      </c>
      <c r="U361" s="10" t="s">
        <v>52</v>
      </c>
      <c r="V361" s="11"/>
      <c r="W361" s="8">
        <f>IF(G361 = "NULL", "NULL", G361/4)</f>
        <v>0.92500000000000004</v>
      </c>
      <c r="X361" s="8">
        <f>IF(W361 = "NULL", "NULL", W361*28.35)</f>
        <v>26.223750000000003</v>
      </c>
      <c r="Y361" s="8">
        <f>IF(G361 = "NULL", "NULL", G361*4)</f>
        <v>14.8</v>
      </c>
      <c r="Z361" s="8">
        <f>IF(G361 = "NULL", "NULL", H361*4)</f>
        <v>419.58000000000004</v>
      </c>
      <c r="AA361" s="15">
        <v>15000000218</v>
      </c>
      <c r="AB361" s="8">
        <f>IF(OR(E361 = "NULL", G361 = "NULL"), "NULL", (E361+G361)/2)</f>
        <v>2.7750000000000004</v>
      </c>
      <c r="AC361" s="8">
        <f>IF(OR(F361 = "NULL", H361 = "NULL"), "NULL", (F361+H361)/2)</f>
        <v>78.671250000000015</v>
      </c>
      <c r="AD361" s="15">
        <v>17000000218</v>
      </c>
      <c r="AE361" s="8">
        <f>IF(H361 = "NULL", "NULL", AF361/28.35)</f>
        <v>9.25</v>
      </c>
      <c r="AF361" s="8">
        <f>IF(H361 = "NULL", "NULL", J361*2)</f>
        <v>262.23750000000001</v>
      </c>
      <c r="AG361" s="15">
        <v>19000000218</v>
      </c>
      <c r="AH361" s="8">
        <f>IF(AB361 = "NULL", "NULL", AB361*2)</f>
        <v>5.5500000000000007</v>
      </c>
      <c r="AI361" s="8">
        <f>IF(AC361 = "NULL", "NULL", AC361*2)</f>
        <v>157.34250000000003</v>
      </c>
      <c r="AJ361" s="15">
        <v>21000000218</v>
      </c>
      <c r="AK361" s="13"/>
      <c r="AL361" s="11" t="str">
        <f>SUBSTITUTE(D361,CHAR(10)&amp;"• Packed in a facility and/or equipment that produces products containing peanuts, tree nuts, soybean, milk, dairy, eggs, fish, shellfish, wheat, sesame. •","")</f>
        <v>Mulling Spices (Whole) Ingredients:
cinnamon bark pieces, dried orange peel, cloves, all spice, canola oil, orange oil</v>
      </c>
    </row>
    <row r="362" spans="1:38" ht="150" x14ac:dyDescent="0.3">
      <c r="A362" s="10" t="s">
        <v>1467</v>
      </c>
      <c r="B362" s="10" t="s">
        <v>1468</v>
      </c>
      <c r="C362" s="10" t="s">
        <v>1469</v>
      </c>
      <c r="D362" s="11" t="s">
        <v>1470</v>
      </c>
      <c r="E362" s="8">
        <f>IF(F362 = "NULL", "NULL", F362/28.35)</f>
        <v>1.2</v>
      </c>
      <c r="F362" s="8">
        <v>34.020000000000003</v>
      </c>
      <c r="G362" s="8">
        <f>IF(H362 = "NULL", "NULL", H362/28.35)</f>
        <v>2.4</v>
      </c>
      <c r="H362" s="8">
        <v>68.040000000000006</v>
      </c>
      <c r="I362" s="8">
        <f>IF(G362 = "NULL", "NULL", G362*1.25)</f>
        <v>3</v>
      </c>
      <c r="J362" s="8">
        <f>IF(G362 = "NULL", "NULL", H362*1.25)</f>
        <v>85.050000000000011</v>
      </c>
      <c r="K362" s="8">
        <f>IF(G362 = "NULL", "NULL", G362*2)</f>
        <v>4.8</v>
      </c>
      <c r="L362" s="8">
        <f>IF(G362 = "NULL", "NULL", H362*2)</f>
        <v>136.08000000000001</v>
      </c>
      <c r="M362" s="11" t="str">
        <f>CONCATENATE(D362, CHAR(10), " - NET WT. ", TEXT(E362, "0.00"), " oz (", F362, " grams)")</f>
        <v>Nacho Cheese Popcorn Seasoning Ingredients:
maltodextrin, salt, buttermilk powder, natural flavors, tomato powder, onion powder, garlic powder, sugar, extractives of turmeric and paprika, spices, disodium inosinate and guanylate, lactic acid, less than 2% silicon dioxide added to prevent caking
• ALLERGY ALERT: contains milk •
• Packed in a facility and/or equipment that produces products containing peanuts, tree nuts, soybean, milk, dairy, eggs, fish, shellfish, wheat, sesame. •
 - NET WT. 1.20 oz (34.02 grams)</v>
      </c>
      <c r="N362" s="12">
        <v>10000000219</v>
      </c>
      <c r="O362" s="12">
        <v>30000000219</v>
      </c>
      <c r="P362" s="12">
        <v>50000000219</v>
      </c>
      <c r="Q362" s="12">
        <v>70000000219</v>
      </c>
      <c r="R362" s="12">
        <v>90000000219</v>
      </c>
      <c r="S362" s="12">
        <v>11000000219</v>
      </c>
      <c r="T362" s="12">
        <v>13000000219</v>
      </c>
      <c r="U362" s="10" t="s">
        <v>52</v>
      </c>
      <c r="V362" s="11" t="s">
        <v>149</v>
      </c>
      <c r="W362" s="8">
        <f>IF(G362 = "NULL", "NULL", G362/4)</f>
        <v>0.6</v>
      </c>
      <c r="X362" s="8">
        <f>IF(W362 = "NULL", "NULL", W362*28.35)</f>
        <v>17.010000000000002</v>
      </c>
      <c r="Y362" s="8">
        <f>IF(G362 = "NULL", "NULL", G362*4)</f>
        <v>9.6</v>
      </c>
      <c r="Z362" s="8">
        <f>IF(G362 = "NULL", "NULL", H362*4)</f>
        <v>272.16000000000003</v>
      </c>
      <c r="AA362" s="15">
        <v>15000000219</v>
      </c>
      <c r="AB362" s="8">
        <f>IF(OR(E362 = "NULL", G362 = "NULL"), "NULL", (E362+G362)/2)</f>
        <v>1.7999999999999998</v>
      </c>
      <c r="AC362" s="8">
        <f>IF(OR(F362 = "NULL", H362 = "NULL"), "NULL", (F362+H362)/2)</f>
        <v>51.03</v>
      </c>
      <c r="AD362" s="15">
        <v>17000000219</v>
      </c>
      <c r="AE362" s="8">
        <f>IF(H362 = "NULL", "NULL", AF362/28.35)</f>
        <v>6.0000000000000009</v>
      </c>
      <c r="AF362" s="8">
        <f>IF(H362 = "NULL", "NULL", J362*2)</f>
        <v>170.10000000000002</v>
      </c>
      <c r="AG362" s="15">
        <v>19000000219</v>
      </c>
      <c r="AH362" s="8">
        <f>IF(AB362 = "NULL", "NULL", AB362*2)</f>
        <v>3.5999999999999996</v>
      </c>
      <c r="AI362" s="8">
        <f>IF(AC362 = "NULL", "NULL", AC362*2)</f>
        <v>102.06</v>
      </c>
      <c r="AJ362" s="15">
        <v>21000000219</v>
      </c>
      <c r="AK362" s="13"/>
      <c r="AL362" s="11" t="str">
        <f>SUBSTITUTE(D362,CHAR(10)&amp;"• Packed in a facility and/or equipment that produces products containing peanuts, tree nuts, soybean, milk, dairy, eggs, fish, shellfish, wheat, sesame. •","")</f>
        <v>Nacho Cheese Popcorn Seasoning Ingredients:
maltodextrin, salt, buttermilk powder, natural flavors, tomato powder, onion powder, garlic powder, sugar, extractives of turmeric and paprika, spices, disodium inosinate and guanylate, lactic acid, less than 2% silicon dioxide added to prevent caking
• ALLERGY ALERT: contains milk •</v>
      </c>
    </row>
    <row r="363" spans="1:38" ht="75" x14ac:dyDescent="0.3">
      <c r="A363" s="10" t="s">
        <v>1471</v>
      </c>
      <c r="B363" s="10" t="s">
        <v>1472</v>
      </c>
      <c r="C363" s="10" t="s">
        <v>1473</v>
      </c>
      <c r="D363" s="11" t="s">
        <v>1474</v>
      </c>
      <c r="E363" s="8">
        <f>IF(F363 = "NULL", "NULL", F363/28.35)</f>
        <v>1.9</v>
      </c>
      <c r="F363" s="8">
        <v>53.865000000000002</v>
      </c>
      <c r="G363" s="8">
        <f>IF(H363 = "NULL", "NULL", H363/28.35)</f>
        <v>3.8</v>
      </c>
      <c r="H363" s="8">
        <v>107.73</v>
      </c>
      <c r="I363" s="8">
        <f>IF(G363 = "NULL", "NULL", G363*1.25)</f>
        <v>4.75</v>
      </c>
      <c r="J363" s="8">
        <f>IF(G363 = "NULL", "NULL", H363*1.25)</f>
        <v>134.66249999999999</v>
      </c>
      <c r="K363" s="8">
        <f>IF(G363 = "NULL", "NULL", G363*2)</f>
        <v>7.6</v>
      </c>
      <c r="L363" s="8">
        <f>IF(G363 = "NULL", "NULL", H363*2)</f>
        <v>215.46</v>
      </c>
      <c r="M363" s="11" t="str">
        <f>CONCATENATE(D363, CHAR(10), " - NET WT. ", TEXT(E363, "0.00"), " oz (", F363, " grams)")</f>
        <v>Nantucket Seafood Blend Ingredients:
salt, paprika, spices
• Packed in a facility and/or equipment that produces products containing peanuts, tree nuts, soybean, milk, dairy, eggs, fish, shellfish, wheat, sesame. •
 - NET WT. 1.90 oz (53.865 grams)</v>
      </c>
      <c r="N363" s="12">
        <v>10000000220</v>
      </c>
      <c r="O363" s="12">
        <v>30000000220</v>
      </c>
      <c r="P363" s="12">
        <v>50000000220</v>
      </c>
      <c r="Q363" s="12">
        <v>70000000220</v>
      </c>
      <c r="R363" s="12">
        <v>90000000220</v>
      </c>
      <c r="S363" s="12">
        <v>11000000220</v>
      </c>
      <c r="T363" s="12">
        <v>13000000220</v>
      </c>
      <c r="U363" s="10"/>
      <c r="V363" s="11"/>
      <c r="W363" s="8">
        <f>IF(G363 = "NULL", "NULL", G363/4)</f>
        <v>0.95</v>
      </c>
      <c r="X363" s="8">
        <f>IF(W363 = "NULL", "NULL", W363*28.35)</f>
        <v>26.932500000000001</v>
      </c>
      <c r="Y363" s="8">
        <f>IF(G363 = "NULL", "NULL", G363*4)</f>
        <v>15.2</v>
      </c>
      <c r="Z363" s="8">
        <f>IF(G363 = "NULL", "NULL", H363*4)</f>
        <v>430.92</v>
      </c>
      <c r="AA363" s="15">
        <v>15000000220</v>
      </c>
      <c r="AB363" s="8">
        <f>IF(OR(E363 = "NULL", G363 = "NULL"), "NULL", (E363+G363)/2)</f>
        <v>2.8499999999999996</v>
      </c>
      <c r="AC363" s="8">
        <f>IF(OR(F363 = "NULL", H363 = "NULL"), "NULL", (F363+H363)/2)</f>
        <v>80.797499999999999</v>
      </c>
      <c r="AD363" s="15">
        <v>17000000220</v>
      </c>
      <c r="AE363" s="8">
        <f>IF(H363 = "NULL", "NULL", AF363/28.35)</f>
        <v>9.5</v>
      </c>
      <c r="AF363" s="8">
        <f>IF(H363 = "NULL", "NULL", J363*2)</f>
        <v>269.32499999999999</v>
      </c>
      <c r="AG363" s="15">
        <v>19000000220</v>
      </c>
      <c r="AH363" s="8">
        <f>IF(AB363 = "NULL", "NULL", AB363*2)</f>
        <v>5.6999999999999993</v>
      </c>
      <c r="AI363" s="8">
        <f>IF(AC363 = "NULL", "NULL", AC363*2)</f>
        <v>161.595</v>
      </c>
      <c r="AJ363" s="15">
        <v>21000000220</v>
      </c>
      <c r="AK363" s="13"/>
      <c r="AL363" s="11" t="str">
        <f>SUBSTITUTE(D363,CHAR(10)&amp;"• Packed in a facility and/or equipment that produces products containing peanuts, tree nuts, soybean, milk, dairy, eggs, fish, shellfish, wheat, sesame. •","")</f>
        <v>Nantucket Seafood Blend Ingredients:
salt, paprika, spices</v>
      </c>
    </row>
    <row r="364" spans="1:38" ht="165" x14ac:dyDescent="0.3">
      <c r="A364" s="10" t="s">
        <v>1475</v>
      </c>
      <c r="B364" s="10" t="s">
        <v>1476</v>
      </c>
      <c r="C364" s="10" t="s">
        <v>1477</v>
      </c>
      <c r="D364" s="11" t="s">
        <v>1478</v>
      </c>
      <c r="E364" s="8">
        <f>IF(F364 = "NULL", "NULL", F364/28.35)</f>
        <v>1</v>
      </c>
      <c r="F364" s="8">
        <v>28.35</v>
      </c>
      <c r="G364" s="8">
        <f>IF(H364 = "NULL", "NULL", H364/28.35)</f>
        <v>2</v>
      </c>
      <c r="H364" s="8">
        <v>56.7</v>
      </c>
      <c r="I364" s="8">
        <f>IF(G364 = "NULL", "NULL", G364*1.25)</f>
        <v>2.5</v>
      </c>
      <c r="J364" s="8">
        <f>IF(G364 = "NULL", "NULL", H364*1.25)</f>
        <v>70.875</v>
      </c>
      <c r="K364" s="8">
        <f>IF(G364 = "NULL", "NULL", G364*2)</f>
        <v>4</v>
      </c>
      <c r="L364" s="8">
        <f>IF(G364 = "NULL", "NULL", H364*2)</f>
        <v>113.4</v>
      </c>
      <c r="M364" s="11" t="str">
        <f>CONCATENATE(D364, CHAR(10), " - NET WT. ", TEXT(E364, "0.00"), " oz (", F364, " grams)")</f>
        <v>New England Maple Grill Seasoning Ingredients:
salt, paprika, maple sugar, turbinado, garlic, coriander, turmeric, onion, pepper, celery seed, worcestershire powder (worcestershire sauce (distilled vinegar, molasses, corn syrup, salt, caramel color, garlic powder, sugar, spices, tamarind, natural flavor, sulfiting agents), ip maltodextrin, silicon dioxide (anti-caking agent). contains sulfites.) , chili powder, cayenne, thyme
• Packed in a facility and/or equipment that produces products containing peanuts, tree nuts, soybean, milk, dairy, eggs, fish, shellfish, wheat, sesame. •
 - NET WT. 1.00 oz (28.35 grams)</v>
      </c>
      <c r="N364" s="12">
        <v>10000000567</v>
      </c>
      <c r="O364" s="12">
        <v>30000000567</v>
      </c>
      <c r="P364" s="12">
        <v>50000000567</v>
      </c>
      <c r="Q364" s="12">
        <v>70000000567</v>
      </c>
      <c r="R364" s="12">
        <v>90000000567</v>
      </c>
      <c r="S364" s="12">
        <v>11000000567</v>
      </c>
      <c r="T364" s="12">
        <v>13000000567</v>
      </c>
      <c r="U364" s="24"/>
      <c r="W364" s="8">
        <f>IF(G364 = "NULL", "NULL", G364/4)</f>
        <v>0.5</v>
      </c>
      <c r="X364" s="8">
        <f>IF(W364 = "NULL", "NULL", W364*28.35)</f>
        <v>14.175000000000001</v>
      </c>
      <c r="Y364" s="8">
        <f>IF(G364 = "NULL", "NULL", G364*4)</f>
        <v>8</v>
      </c>
      <c r="Z364" s="8">
        <f>IF(G364 = "NULL", "NULL", H364*4)</f>
        <v>226.8</v>
      </c>
      <c r="AA364" s="15">
        <v>15000000567</v>
      </c>
      <c r="AB364" s="8">
        <f>IF(OR(E364 = "NULL", G364 = "NULL"), "NULL", (E364+G364)/2)</f>
        <v>1.5</v>
      </c>
      <c r="AC364" s="8">
        <f>IF(OR(F364 = "NULL", H364 = "NULL"), "NULL", (F364+H364)/2)</f>
        <v>42.525000000000006</v>
      </c>
      <c r="AD364" s="15">
        <v>17000000567</v>
      </c>
      <c r="AE364" s="15">
        <f>IF(H364 = "NULL", "NULL", AF364/28.35)</f>
        <v>5</v>
      </c>
      <c r="AF364" s="15">
        <f>IF(H364 = "NULL", "NULL", J364*2)</f>
        <v>141.75</v>
      </c>
      <c r="AG364" s="15">
        <v>19000000567</v>
      </c>
      <c r="AH364" s="8">
        <f>IF(AB364 = "NULL", "NULL", AB364*2)</f>
        <v>3</v>
      </c>
      <c r="AI364" s="8">
        <f>IF(AC364 = "NULL", "NULL", AC364*2)</f>
        <v>85.050000000000011</v>
      </c>
      <c r="AJ364" s="15">
        <v>21000000567</v>
      </c>
      <c r="AK364" s="13" t="s">
        <v>1479</v>
      </c>
      <c r="AL364" s="11" t="str">
        <f>SUBSTITUTE(D364,CHAR(10)&amp;"• Packed in a facility and/or equipment that produces products containing peanuts, tree nuts, soybean, milk, dairy, eggs, fish, shellfish, wheat, sesame. •","")</f>
        <v>New England Maple Grill Seasoning Ingredients:
salt, paprika, maple sugar, turbinado, garlic, coriander, turmeric, onion, pepper, celery seed, worcestershire powder (worcestershire sauce (distilled vinegar, molasses, corn syrup, salt, caramel color, garlic powder, sugar, spices, tamarind, natural flavor, sulfiting agents), ip maltodextrin, silicon dioxide (anti-caking agent). contains sulfites.) , chili powder, cayenne, thyme</v>
      </c>
    </row>
    <row r="365" spans="1:38" ht="180" x14ac:dyDescent="0.3">
      <c r="A365" s="40" t="s">
        <v>1480</v>
      </c>
      <c r="B365" s="10" t="s">
        <v>1481</v>
      </c>
      <c r="C365" s="10" t="s">
        <v>1482</v>
      </c>
      <c r="D365" s="11" t="s">
        <v>1483</v>
      </c>
      <c r="E365" s="8">
        <f>IF(F365 = "NULL", "NULL", F365/28.35)</f>
        <v>1.0229276895943562</v>
      </c>
      <c r="F365" s="8">
        <v>29</v>
      </c>
      <c r="G365" s="8">
        <f>IF(H365 = "NULL", "NULL", H365/28.35)</f>
        <v>2.1164021164021163</v>
      </c>
      <c r="H365" s="8">
        <v>60</v>
      </c>
      <c r="I365" s="8">
        <f>IF(G365 = "NULL", "NULL", G365*1.25)</f>
        <v>2.6455026455026456</v>
      </c>
      <c r="J365" s="8">
        <f>IF(G365 = "NULL", "NULL", H365*1.25)</f>
        <v>75</v>
      </c>
      <c r="K365" s="8">
        <f>IF(G365 = "NULL", "NULL", G365*2)</f>
        <v>4.2328042328042326</v>
      </c>
      <c r="L365" s="8">
        <f>IF(G365 = "NULL", "NULL", H365*2)</f>
        <v>120</v>
      </c>
      <c r="M365" s="11" t="str">
        <f>CONCATENATE(D365, CHAR(10), " - NET WT. ", TEXT(E365, "0.00"), " oz (", F365, " grams)")</f>
        <v>North Fork Heat Seasoning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Packed in a facility and/or equipment that produces products containing peanuts, tree nuts, soybean, milk, dairy, eggs, fish, shellfish, wheat, sesame. •
 - NET WT. 1.02 oz (29 grams)</v>
      </c>
      <c r="N365" s="12">
        <v>10000000443</v>
      </c>
      <c r="O365" s="12">
        <v>30000000443</v>
      </c>
      <c r="P365" s="12">
        <v>50000000443</v>
      </c>
      <c r="Q365" s="12">
        <v>70000000443</v>
      </c>
      <c r="R365" s="12">
        <v>90000000443</v>
      </c>
      <c r="S365" s="12">
        <v>11000000443</v>
      </c>
      <c r="T365" s="12">
        <v>13000000443</v>
      </c>
      <c r="U365" s="11"/>
      <c r="V365" s="11"/>
      <c r="W365" s="8">
        <f>IF(G365 = "NULL", "NULL", G365/4)</f>
        <v>0.52910052910052907</v>
      </c>
      <c r="X365" s="8">
        <f>IF(W365 = "NULL", "NULL", W365*28.35)</f>
        <v>15</v>
      </c>
      <c r="Y365" s="8">
        <f>IF(G365 = "NULL", "NULL", G365*4)</f>
        <v>8.4656084656084651</v>
      </c>
      <c r="Z365" s="8">
        <f>IF(G365 = "NULL", "NULL", H365*4)</f>
        <v>240</v>
      </c>
      <c r="AA365" s="15">
        <v>15000000443</v>
      </c>
      <c r="AB365" s="8">
        <f>IF(OR(E365 = "NULL", G365 = "NULL"), "NULL", (E365+G365)/2)</f>
        <v>1.5696649029982361</v>
      </c>
      <c r="AC365" s="8">
        <f>IF(OR(F365 = "NULL", H365 = "NULL"), "NULL", (F365+H365)/2)</f>
        <v>44.5</v>
      </c>
      <c r="AD365" s="15">
        <v>17000000443</v>
      </c>
      <c r="AE365" s="8">
        <f>IF(H365 = "NULL", "NULL", AF365/28.35)</f>
        <v>5.2910052910052912</v>
      </c>
      <c r="AF365" s="8">
        <f>IF(H365 = "NULL", "NULL", J365*2)</f>
        <v>150</v>
      </c>
      <c r="AG365" s="15">
        <v>19000000443</v>
      </c>
      <c r="AH365" s="8">
        <f>IF(AB365 = "NULL", "NULL", AB365*2)</f>
        <v>3.1393298059964723</v>
      </c>
      <c r="AI365" s="8">
        <f>IF(AC365 = "NULL", "NULL", AC365*2)</f>
        <v>89</v>
      </c>
      <c r="AJ365" s="15">
        <v>21000000443</v>
      </c>
      <c r="AK365" s="13" t="s">
        <v>1484</v>
      </c>
      <c r="AL365" s="11" t="str">
        <f>SUBSTITUTE(D365,CHAR(10)&amp;"• Packed in a facility and/or equipment that produces products containing peanuts, tree nuts, soybean, milk, dairy, eggs, fish, shellfish, wheat, sesame. •","")</f>
        <v>North Fork Heat Seasoning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v>
      </c>
    </row>
    <row r="366" spans="1:38" ht="75" x14ac:dyDescent="0.3">
      <c r="A366" s="10" t="s">
        <v>1485</v>
      </c>
      <c r="B366" s="10" t="s">
        <v>1486</v>
      </c>
      <c r="C366" s="10" t="s">
        <v>1487</v>
      </c>
      <c r="D366" s="11" t="s">
        <v>1488</v>
      </c>
      <c r="E366" s="8">
        <f>IF(F366 = "NULL", "NULL", F366/28.35)</f>
        <v>1.2345679012345678</v>
      </c>
      <c r="F366" s="8">
        <v>35</v>
      </c>
      <c r="G366" s="8">
        <f>IF(H366 = "NULL", "NULL", H366/28.35)</f>
        <v>2.6102292768959434</v>
      </c>
      <c r="H366" s="8">
        <v>74</v>
      </c>
      <c r="I366" s="8">
        <f>IF(G366 = "NULL", "NULL", G366*1.25)</f>
        <v>3.2627865961199292</v>
      </c>
      <c r="J366" s="8">
        <f>IF(G366 = "NULL", "NULL", H366*1.25)</f>
        <v>92.5</v>
      </c>
      <c r="K366" s="8">
        <f>IF(G366 = "NULL", "NULL", G366*2)</f>
        <v>5.2204585537918868</v>
      </c>
      <c r="L366" s="8">
        <f>IF(G366 = "NULL", "NULL", H366*2)</f>
        <v>148</v>
      </c>
      <c r="M366" s="11" t="str">
        <f>CONCATENATE(D366, CHAR(10), " - NET WT. ", TEXT(E366, "0.00"), " oz (", F366, " grams)")</f>
        <v>NY Style Everything Bagel Ingredients:
sesame seeds, garlic, onion, poppy seeds, salt
• Packed in a facility and/or equipment that produces products containing peanuts, tree nuts, soybean, milk, dairy, eggs, fish, shellfish, wheat, sesame. •
 - NET WT. 1.23 oz (35 grams)</v>
      </c>
      <c r="N366" s="12">
        <v>10000000222</v>
      </c>
      <c r="O366" s="12">
        <v>30000000222</v>
      </c>
      <c r="P366" s="12">
        <v>50000000222</v>
      </c>
      <c r="Q366" s="12">
        <v>70000000222</v>
      </c>
      <c r="R366" s="12">
        <v>90000000222</v>
      </c>
      <c r="S366" s="12">
        <v>11000000222</v>
      </c>
      <c r="T366" s="12">
        <v>13000000222</v>
      </c>
      <c r="U366" s="10" t="s">
        <v>52</v>
      </c>
      <c r="V366" s="11" t="s">
        <v>243</v>
      </c>
      <c r="W366" s="8">
        <f>IF(G366 = "NULL", "NULL", G366/4)</f>
        <v>0.65255731922398585</v>
      </c>
      <c r="X366" s="8">
        <f>IF(W366 = "NULL", "NULL", W366*28.35)</f>
        <v>18.5</v>
      </c>
      <c r="Y366" s="8">
        <f>IF(G366 = "NULL", "NULL", G366*4)</f>
        <v>10.440917107583774</v>
      </c>
      <c r="Z366" s="8">
        <f>IF(G366 = "NULL", "NULL", H366*4)</f>
        <v>296</v>
      </c>
      <c r="AA366" s="15">
        <v>15000000222</v>
      </c>
      <c r="AB366" s="8">
        <f>IF(OR(E366 = "NULL", G366 = "NULL"), "NULL", (E366+G366)/2)</f>
        <v>1.9223985890652555</v>
      </c>
      <c r="AC366" s="8">
        <f>IF(OR(F366 = "NULL", H366 = "NULL"), "NULL", (F366+H366)/2)</f>
        <v>54.5</v>
      </c>
      <c r="AD366" s="15">
        <v>17000000222</v>
      </c>
      <c r="AE366" s="8">
        <f>IF(H366 = "NULL", "NULL", AF366/28.35)</f>
        <v>6.5255731922398583</v>
      </c>
      <c r="AF366" s="8">
        <f>IF(H366 = "NULL", "NULL", J366*2)</f>
        <v>185</v>
      </c>
      <c r="AG366" s="15">
        <v>19000000222</v>
      </c>
      <c r="AH366" s="8">
        <f>IF(AB366 = "NULL", "NULL", AB366*2)</f>
        <v>3.844797178130511</v>
      </c>
      <c r="AI366" s="8">
        <f>IF(AC366 = "NULL", "NULL", AC366*2)</f>
        <v>109</v>
      </c>
      <c r="AJ366" s="15">
        <v>21000000222</v>
      </c>
      <c r="AK366" s="13" t="s">
        <v>1489</v>
      </c>
      <c r="AL366" s="11" t="str">
        <f>SUBSTITUTE(D366,CHAR(10)&amp;"• Packed in a facility and/or equipment that produces products containing peanuts, tree nuts, soybean, milk, dairy, eggs, fish, shellfish, wheat, sesame. •","")</f>
        <v>NY Style Everything Bagel Ingredients:
sesame seeds, garlic, onion, poppy seeds, salt</v>
      </c>
    </row>
    <row r="367" spans="1:38" ht="90" x14ac:dyDescent="0.3">
      <c r="A367" s="10" t="s">
        <v>1490</v>
      </c>
      <c r="B367" s="10" t="s">
        <v>1491</v>
      </c>
      <c r="C367" s="10" t="s">
        <v>1492</v>
      </c>
      <c r="D367" s="11" t="s">
        <v>1493</v>
      </c>
      <c r="E367" s="8">
        <f>IF(F367 = "NULL", "NULL", F367/28.35)</f>
        <v>2.75</v>
      </c>
      <c r="F367" s="8">
        <v>77.962500000000006</v>
      </c>
      <c r="G367" s="8">
        <f>IF(H367 = "NULL", "NULL", H367/28.35)</f>
        <v>5.5</v>
      </c>
      <c r="H367" s="8">
        <v>155.92500000000001</v>
      </c>
      <c r="I367" s="8">
        <f>IF(G367 = "NULL", "NULL", G367*1.25)</f>
        <v>6.875</v>
      </c>
      <c r="J367" s="8">
        <f>IF(G367 = "NULL", "NULL", H367*1.25)</f>
        <v>194.90625</v>
      </c>
      <c r="K367" s="8">
        <f>IF(G367 = "NULL", "NULL", G367*2)</f>
        <v>11</v>
      </c>
      <c r="L367" s="8">
        <f>IF(G367 = "NULL", "NULL", H367*2)</f>
        <v>311.85000000000002</v>
      </c>
      <c r="M367" s="11" t="str">
        <f>CONCATENATE(D367, CHAR(10), " - NET WT. ", TEXT(E367, "0.00"), " oz (", F367, " grams)")</f>
        <v>OBX Seafood Seasoning Ingredients:
salt, spices, mustard, paprika, extractives of spice, &lt;2% tricalcium phosphate (anti cake)
• Packed in a facility and/or equipment that produces products containing peanuts, tree nuts, soybean, milk, dairy, eggs, fish, shellfish, wheat, sesame. •
 - NET WT. 2.75 oz (77.9625 grams)</v>
      </c>
      <c r="N367" s="12">
        <v>10000000223</v>
      </c>
      <c r="O367" s="12">
        <v>30000000223</v>
      </c>
      <c r="P367" s="12">
        <v>50000000223</v>
      </c>
      <c r="Q367" s="12">
        <v>70000000223</v>
      </c>
      <c r="R367" s="12">
        <v>90000000223</v>
      </c>
      <c r="S367" s="12">
        <v>11000000223</v>
      </c>
      <c r="T367" s="12">
        <v>13000000223</v>
      </c>
      <c r="U367" s="10"/>
      <c r="V367" s="11"/>
      <c r="W367" s="8">
        <f>IF(G367 = "NULL", "NULL", G367/4)</f>
        <v>1.375</v>
      </c>
      <c r="X367" s="8">
        <f>IF(W367 = "NULL", "NULL", W367*28.35)</f>
        <v>38.981250000000003</v>
      </c>
      <c r="Y367" s="8">
        <f>IF(G367 = "NULL", "NULL", G367*4)</f>
        <v>22</v>
      </c>
      <c r="Z367" s="8">
        <f>IF(G367 = "NULL", "NULL", H367*4)</f>
        <v>623.70000000000005</v>
      </c>
      <c r="AA367" s="15">
        <v>15000000223</v>
      </c>
      <c r="AB367" s="8">
        <f>IF(OR(E367 = "NULL", G367 = "NULL"), "NULL", (E367+G367)/2)</f>
        <v>4.125</v>
      </c>
      <c r="AC367" s="8">
        <f>IF(OR(F367 = "NULL", H367 = "NULL"), "NULL", (F367+H367)/2)</f>
        <v>116.94375000000001</v>
      </c>
      <c r="AD367" s="15">
        <v>17000000223</v>
      </c>
      <c r="AE367" s="8">
        <f>IF(H367 = "NULL", "NULL", AF367/28.35)</f>
        <v>13.75</v>
      </c>
      <c r="AF367" s="8">
        <f>IF(H367 = "NULL", "NULL", J367*2)</f>
        <v>389.8125</v>
      </c>
      <c r="AG367" s="15">
        <v>19000000223</v>
      </c>
      <c r="AH367" s="8">
        <f>IF(AB367 = "NULL", "NULL", AB367*2)</f>
        <v>8.25</v>
      </c>
      <c r="AI367" s="8">
        <f>IF(AC367 = "NULL", "NULL", AC367*2)</f>
        <v>233.88750000000002</v>
      </c>
      <c r="AJ367" s="15">
        <v>21000000223</v>
      </c>
      <c r="AK367" s="13"/>
      <c r="AL367" s="11" t="str">
        <f>SUBSTITUTE(D367,CHAR(10)&amp;"• Packed in a facility and/or equipment that produces products containing peanuts, tree nuts, soybean, milk, dairy, eggs, fish, shellfish, wheat, sesame. •","")</f>
        <v>OBX Seafood Seasoning Ingredients:
salt, spices, mustard, paprika, extractives of spice, &lt;2% tricalcium phosphate (anti cake)</v>
      </c>
    </row>
    <row r="368" spans="1:38" ht="90" x14ac:dyDescent="0.3">
      <c r="A368" s="40" t="s">
        <v>1494</v>
      </c>
      <c r="B368" s="10" t="s">
        <v>1495</v>
      </c>
      <c r="C368" s="10" t="s">
        <v>1496</v>
      </c>
      <c r="D368" s="11" t="s">
        <v>1497</v>
      </c>
      <c r="E368" s="8">
        <f>IF(F368 = "NULL", "NULL", F368/28.35)</f>
        <v>1.5873015873015872</v>
      </c>
      <c r="F368" s="8">
        <v>45</v>
      </c>
      <c r="G368" s="8">
        <f>IF(H368 = "NULL", "NULL", H368/28.35)</f>
        <v>4.2328042328042326</v>
      </c>
      <c r="H368" s="8">
        <v>120</v>
      </c>
      <c r="I368" s="8">
        <f>IF(G368 = "NULL", "NULL", G368*1.25)</f>
        <v>5.2910052910052912</v>
      </c>
      <c r="J368" s="8">
        <f>IF(G368 = "NULL", "NULL", H368*1.25)</f>
        <v>150</v>
      </c>
      <c r="K368" s="8">
        <f>IF(G368 = "NULL", "NULL", G368*2)</f>
        <v>8.4656084656084651</v>
      </c>
      <c r="L368" s="8">
        <f>IF(G368 = "NULL", "NULL", H368*2)</f>
        <v>240</v>
      </c>
      <c r="M368" s="11" t="str">
        <f>CONCATENATE(D368, CHAR(10), " - NET WT. ", TEXT(E368, "0.00"), " oz (", F368, " grams)")</f>
        <v>OBX Sunshine Sea Salt Ingredients:
sea salt, orange, lemon, black pepper, smoked hickory salt, lime, ginger
• Packed in a facility and/or equipment that produces products containing peanuts, tree nuts, soybean, milk, dairy, eggs, fish, shellfish, wheat, sesame. •
 - NET WT. 1.59 oz (45 grams)</v>
      </c>
      <c r="N368" s="12">
        <v>10000000401</v>
      </c>
      <c r="O368" s="12">
        <v>30000000401</v>
      </c>
      <c r="P368" s="12">
        <v>50000000401</v>
      </c>
      <c r="Q368" s="12">
        <v>70000000401</v>
      </c>
      <c r="R368" s="12">
        <v>90000000401</v>
      </c>
      <c r="S368" s="12">
        <v>11000000401</v>
      </c>
      <c r="T368" s="12">
        <v>13000000401</v>
      </c>
      <c r="U368" s="11"/>
      <c r="V368" s="11"/>
      <c r="W368" s="8">
        <f>IF(G368 = "NULL", "NULL", G368/4)</f>
        <v>1.0582010582010581</v>
      </c>
      <c r="X368" s="8">
        <f>IF(W368 = "NULL", "NULL", W368*28.35)</f>
        <v>30</v>
      </c>
      <c r="Y368" s="8">
        <f>IF(G368 = "NULL", "NULL", G368*4)</f>
        <v>16.93121693121693</v>
      </c>
      <c r="Z368" s="8">
        <f>IF(G368 = "NULL", "NULL", H368*4)</f>
        <v>480</v>
      </c>
      <c r="AA368" s="15">
        <v>15000000401</v>
      </c>
      <c r="AB368" s="8">
        <f>IF(OR(E368 = "NULL", G368 = "NULL"), "NULL", (E368+G368)/2)</f>
        <v>2.9100529100529098</v>
      </c>
      <c r="AC368" s="8">
        <f>IF(OR(F368 = "NULL", H368 = "NULL"), "NULL", (F368+H368)/2)</f>
        <v>82.5</v>
      </c>
      <c r="AD368" s="15">
        <v>17000000401</v>
      </c>
      <c r="AE368" s="8">
        <f>IF(H368 = "NULL", "NULL", AF368/28.35)</f>
        <v>10.582010582010582</v>
      </c>
      <c r="AF368" s="8">
        <f>IF(H368 = "NULL", "NULL", J368*2)</f>
        <v>300</v>
      </c>
      <c r="AG368" s="15">
        <v>19000000401</v>
      </c>
      <c r="AH368" s="8">
        <f>IF(AB368 = "NULL", "NULL", AB368*2)</f>
        <v>5.8201058201058196</v>
      </c>
      <c r="AI368" s="8">
        <f>IF(AC368 = "NULL", "NULL", AC368*2)</f>
        <v>165</v>
      </c>
      <c r="AJ368" s="15">
        <v>21000000401</v>
      </c>
      <c r="AK368" s="13" t="s">
        <v>1498</v>
      </c>
      <c r="AL368" s="11" t="str">
        <f>SUBSTITUTE(D368,CHAR(10)&amp;"• Packed in a facility and/or equipment that produces products containing peanuts, tree nuts, soybean, milk, dairy, eggs, fish, shellfish, wheat, sesame. •","")</f>
        <v>OBX Sunshine Sea Salt Ingredients:
sea salt, orange, lemon, black pepper, smoked hickory salt, lime, ginger</v>
      </c>
    </row>
    <row r="369" spans="1:38" ht="180" x14ac:dyDescent="0.3">
      <c r="A369" s="40" t="s">
        <v>1499</v>
      </c>
      <c r="B369" s="10" t="s">
        <v>1500</v>
      </c>
      <c r="C369" s="10" t="s">
        <v>1501</v>
      </c>
      <c r="D369" s="11" t="s">
        <v>1502</v>
      </c>
      <c r="E369" s="8">
        <f>IF(F369 = "NULL", "NULL", F369/28.35)</f>
        <v>1.0229276895943562</v>
      </c>
      <c r="F369" s="8">
        <v>29</v>
      </c>
      <c r="G369" s="8">
        <f>IF(H369 = "NULL", "NULL", H369/28.35)</f>
        <v>2.1164021164021163</v>
      </c>
      <c r="H369" s="8">
        <v>60</v>
      </c>
      <c r="I369" s="8">
        <f>IF(G369 = "NULL", "NULL", G369*1.25)</f>
        <v>2.6455026455026456</v>
      </c>
      <c r="J369" s="8">
        <f>IF(G369 = "NULL", "NULL", H369*1.25)</f>
        <v>75</v>
      </c>
      <c r="K369" s="8">
        <f>IF(G369 = "NULL", "NULL", G369*2)</f>
        <v>4.2328042328042326</v>
      </c>
      <c r="L369" s="8">
        <f>IF(G369 = "NULL", "NULL", H369*2)</f>
        <v>120</v>
      </c>
      <c r="M369" s="11" t="str">
        <f>CONCATENATE(D369, CHAR(10), " - NET WT. ", TEXT(E369, "0.00"), " oz (", F369, " grams)")</f>
        <v>Off the Hook Cajun Style Seasoning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Packed in a facility and/or equipment that produces products containing peanuts, tree nuts, soybean, milk, dairy, eggs, fish, shellfish, wheat, sesame. •
 - NET WT. 1.02 oz (29 grams)</v>
      </c>
      <c r="N369" s="12">
        <v>10000000434</v>
      </c>
      <c r="O369" s="12">
        <v>30000000434</v>
      </c>
      <c r="P369" s="12">
        <v>50000000434</v>
      </c>
      <c r="Q369" s="12">
        <v>70000000434</v>
      </c>
      <c r="R369" s="12">
        <v>90000000434</v>
      </c>
      <c r="S369" s="12">
        <v>11000000434</v>
      </c>
      <c r="T369" s="12">
        <v>13000000434</v>
      </c>
      <c r="U369" s="11"/>
      <c r="V369" s="11"/>
      <c r="W369" s="8">
        <f>IF(G369 = "NULL", "NULL", G369/4)</f>
        <v>0.52910052910052907</v>
      </c>
      <c r="X369" s="8">
        <f>IF(W369 = "NULL", "NULL", W369*28.35)</f>
        <v>15</v>
      </c>
      <c r="Y369" s="8">
        <f>IF(G369 = "NULL", "NULL", G369*4)</f>
        <v>8.4656084656084651</v>
      </c>
      <c r="Z369" s="8">
        <f>IF(G369 = "NULL", "NULL", H369*4)</f>
        <v>240</v>
      </c>
      <c r="AA369" s="15">
        <v>15000000434</v>
      </c>
      <c r="AB369" s="8">
        <f>IF(OR(E369 = "NULL", G369 = "NULL"), "NULL", (E369+G369)/2)</f>
        <v>1.5696649029982361</v>
      </c>
      <c r="AC369" s="8">
        <f>IF(OR(F369 = "NULL", H369 = "NULL"), "NULL", (F369+H369)/2)</f>
        <v>44.5</v>
      </c>
      <c r="AD369" s="15">
        <v>17000000434</v>
      </c>
      <c r="AE369" s="8">
        <f>IF(H369 = "NULL", "NULL", AF369/28.35)</f>
        <v>5.2910052910052912</v>
      </c>
      <c r="AF369" s="8">
        <f>IF(H369 = "NULL", "NULL", J369*2)</f>
        <v>150</v>
      </c>
      <c r="AG369" s="15">
        <v>19000000434</v>
      </c>
      <c r="AH369" s="8">
        <f>IF(AB369 = "NULL", "NULL", AB369*2)</f>
        <v>3.1393298059964723</v>
      </c>
      <c r="AI369" s="8">
        <f>IF(AC369 = "NULL", "NULL", AC369*2)</f>
        <v>89</v>
      </c>
      <c r="AJ369" s="15">
        <v>21000000434</v>
      </c>
      <c r="AK369" s="13" t="s">
        <v>1503</v>
      </c>
      <c r="AL369" s="11" t="str">
        <f>SUBSTITUTE(D369,CHAR(10)&amp;"• Packed in a facility and/or equipment that produces products containing peanuts, tree nuts, soybean, milk, dairy, eggs, fish, shellfish, wheat, sesame. •","")</f>
        <v>Off the Hook Cajun Style Seasoning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v>
      </c>
    </row>
    <row r="370" spans="1:38" ht="75" x14ac:dyDescent="0.3">
      <c r="A370" s="10" t="s">
        <v>1504</v>
      </c>
      <c r="B370" s="10" t="s">
        <v>1505</v>
      </c>
      <c r="C370" s="10" t="s">
        <v>1506</v>
      </c>
      <c r="D370" s="11" t="s">
        <v>1507</v>
      </c>
      <c r="E370" s="8">
        <f>IF(F370 = "NULL", "NULL", F370/28.35)</f>
        <v>1.5000000000000002</v>
      </c>
      <c r="F370" s="8">
        <v>42.525000000000006</v>
      </c>
      <c r="G370" s="8">
        <f>IF(H370 = "NULL", "NULL", H370/28.35)</f>
        <v>3.0000000000000004</v>
      </c>
      <c r="H370" s="8">
        <v>85.050000000000011</v>
      </c>
      <c r="I370" s="8">
        <f>IF(G370 = "NULL", "NULL", G370*1.25)</f>
        <v>3.7500000000000004</v>
      </c>
      <c r="J370" s="8">
        <f>IF(G370 = "NULL", "NULL", H370*1.25)</f>
        <v>106.31250000000001</v>
      </c>
      <c r="K370" s="8">
        <f>IF(G370 = "NULL", "NULL", G370*2)</f>
        <v>6.0000000000000009</v>
      </c>
      <c r="L370" s="8">
        <f>IF(G370 = "NULL", "NULL", H370*2)</f>
        <v>170.10000000000002</v>
      </c>
      <c r="M370" s="11" t="str">
        <f>CONCATENATE(D370, CHAR(10), " - NET WT. ", TEXT(E370, "0.00"), " oz (", F370, " grams)")</f>
        <v>Off The Hook Seafood Ingredients:
salt, paprika, celery, peppers, spices, msg
• Packed in a facility and/or equipment that produces products containing peanuts, tree nuts, soybean, milk, dairy, eggs, fish, shellfish, wheat, sesame. •
 - NET WT. 1.50 oz (42.525 grams)</v>
      </c>
      <c r="N370" s="12">
        <v>10000000224</v>
      </c>
      <c r="O370" s="12">
        <v>30000000224</v>
      </c>
      <c r="P370" s="12">
        <v>50000000224</v>
      </c>
      <c r="Q370" s="12">
        <v>70000000224</v>
      </c>
      <c r="R370" s="12">
        <v>90000000224</v>
      </c>
      <c r="S370" s="12">
        <v>11000000224</v>
      </c>
      <c r="T370" s="12">
        <v>13000000224</v>
      </c>
      <c r="U370" s="10"/>
      <c r="V370" s="11"/>
      <c r="W370" s="8">
        <f>IF(G370 = "NULL", "NULL", G370/4)</f>
        <v>0.75000000000000011</v>
      </c>
      <c r="X370" s="8">
        <f>IF(W370 = "NULL", "NULL", W370*28.35)</f>
        <v>21.262500000000003</v>
      </c>
      <c r="Y370" s="8">
        <f>IF(G370 = "NULL", "NULL", G370*4)</f>
        <v>12.000000000000002</v>
      </c>
      <c r="Z370" s="8">
        <f>IF(G370 = "NULL", "NULL", H370*4)</f>
        <v>340.20000000000005</v>
      </c>
      <c r="AA370" s="15">
        <v>15000000224</v>
      </c>
      <c r="AB370" s="8">
        <f>IF(OR(E370 = "NULL", G370 = "NULL"), "NULL", (E370+G370)/2)</f>
        <v>2.2500000000000004</v>
      </c>
      <c r="AC370" s="8">
        <f>IF(OR(F370 = "NULL", H370 = "NULL"), "NULL", (F370+H370)/2)</f>
        <v>63.787500000000009</v>
      </c>
      <c r="AD370" s="15">
        <v>17000000224</v>
      </c>
      <c r="AE370" s="8">
        <f>IF(H370 = "NULL", "NULL", AF370/28.35)</f>
        <v>7.5000000000000009</v>
      </c>
      <c r="AF370" s="8">
        <f>IF(H370 = "NULL", "NULL", J370*2)</f>
        <v>212.62500000000003</v>
      </c>
      <c r="AG370" s="15">
        <v>19000000224</v>
      </c>
      <c r="AH370" s="8">
        <f>IF(AB370 = "NULL", "NULL", AB370*2)</f>
        <v>4.5000000000000009</v>
      </c>
      <c r="AI370" s="8">
        <f>IF(AC370 = "NULL", "NULL", AC370*2)</f>
        <v>127.57500000000002</v>
      </c>
      <c r="AJ370" s="15">
        <v>21000000224</v>
      </c>
      <c r="AK370" s="13"/>
      <c r="AL370" s="11" t="str">
        <f>SUBSTITUTE(D370,CHAR(10)&amp;"• Packed in a facility and/or equipment that produces products containing peanuts, tree nuts, soybean, milk, dairy, eggs, fish, shellfish, wheat, sesame. •","")</f>
        <v>Off The Hook Seafood Ingredients:
salt, paprika, celery, peppers, spices, msg</v>
      </c>
    </row>
    <row r="371" spans="1:38" ht="105" x14ac:dyDescent="0.3">
      <c r="A371" s="10" t="s">
        <v>1508</v>
      </c>
      <c r="B371" s="10" t="s">
        <v>1509</v>
      </c>
      <c r="C371" s="10" t="s">
        <v>1510</v>
      </c>
      <c r="D371" s="11" t="s">
        <v>1511</v>
      </c>
      <c r="E371" s="8">
        <f>IF(F371 = "NULL", "NULL", F371/28.35)</f>
        <v>1.1000000000000001</v>
      </c>
      <c r="F371" s="8">
        <v>31.185000000000006</v>
      </c>
      <c r="G371" s="8">
        <f>IF(H371 = "NULL", "NULL", H371/28.35)</f>
        <v>2.2000000000000002</v>
      </c>
      <c r="H371" s="8">
        <v>62.370000000000012</v>
      </c>
      <c r="I371" s="8">
        <f>IF(G371 = "NULL", "NULL", G371*1.25)</f>
        <v>2.75</v>
      </c>
      <c r="J371" s="8">
        <f>IF(G371 = "NULL", "NULL", H371*1.25)</f>
        <v>77.96250000000002</v>
      </c>
      <c r="K371" s="8">
        <f>IF(G371 = "NULL", "NULL", G371*2)</f>
        <v>4.4000000000000004</v>
      </c>
      <c r="L371" s="8">
        <f>IF(G371 = "NULL", "NULL", H371*2)</f>
        <v>124.74000000000002</v>
      </c>
      <c r="M371" s="11" t="str">
        <f>CONCATENATE(D371, CHAR(10), " - NET WT. ", TEXT(E371, "0.00"), " oz (", F371, " grams)")</f>
        <v>Olive &amp; Herb Bread Dip Ingredients:
tomato, garlic, balsamic powder, basil, maltodextrin, balsamic vinegar, modified food starch, natural flavor, caramel color, molasses, oregano
• Packed in a facility and/or equipment that produces products containing peanuts, tree nuts, soybean, milk, dairy, eggs, fish, shellfish, wheat, sesame. •
 - NET WT. 1.10 oz (31.185 grams)</v>
      </c>
      <c r="N371" s="12">
        <v>10000000225</v>
      </c>
      <c r="O371" s="12">
        <v>30000000225</v>
      </c>
      <c r="P371" s="12">
        <v>50000000225</v>
      </c>
      <c r="Q371" s="12">
        <v>70000000225</v>
      </c>
      <c r="R371" s="12">
        <v>90000000225</v>
      </c>
      <c r="S371" s="12">
        <v>11000000225</v>
      </c>
      <c r="T371" s="12">
        <v>13000000225</v>
      </c>
      <c r="U371" s="10"/>
      <c r="V371" s="11"/>
      <c r="W371" s="8">
        <f>IF(G371 = "NULL", "NULL", G371/4)</f>
        <v>0.55000000000000004</v>
      </c>
      <c r="X371" s="8">
        <f>IF(W371 = "NULL", "NULL", W371*28.35)</f>
        <v>15.592500000000003</v>
      </c>
      <c r="Y371" s="8">
        <f>IF(G371 = "NULL", "NULL", G371*4)</f>
        <v>8.8000000000000007</v>
      </c>
      <c r="Z371" s="8">
        <f>IF(G371 = "NULL", "NULL", H371*4)</f>
        <v>249.48000000000005</v>
      </c>
      <c r="AA371" s="15">
        <v>15000000225</v>
      </c>
      <c r="AB371" s="8">
        <f>IF(OR(E371 = "NULL", G371 = "NULL"), "NULL", (E371+G371)/2)</f>
        <v>1.6500000000000001</v>
      </c>
      <c r="AC371" s="8">
        <f>IF(OR(F371 = "NULL", H371 = "NULL"), "NULL", (F371+H371)/2)</f>
        <v>46.777500000000011</v>
      </c>
      <c r="AD371" s="15">
        <v>17000000225</v>
      </c>
      <c r="AE371" s="8">
        <f>IF(H371 = "NULL", "NULL", AF371/28.35)</f>
        <v>5.5000000000000009</v>
      </c>
      <c r="AF371" s="8">
        <f>IF(H371 = "NULL", "NULL", J371*2)</f>
        <v>155.92500000000004</v>
      </c>
      <c r="AG371" s="15">
        <v>19000000225</v>
      </c>
      <c r="AH371" s="8">
        <f>IF(AB371 = "NULL", "NULL", AB371*2)</f>
        <v>3.3000000000000003</v>
      </c>
      <c r="AI371" s="8">
        <f>IF(AC371 = "NULL", "NULL", AC371*2)</f>
        <v>93.555000000000021</v>
      </c>
      <c r="AJ371" s="15">
        <v>21000000225</v>
      </c>
      <c r="AK371" s="13"/>
      <c r="AL371" s="11" t="str">
        <f>SUBSTITUTE(D371,CHAR(10)&amp;"• Packed in a facility and/or equipment that produces products containing peanuts, tree nuts, soybean, milk, dairy, eggs, fish, shellfish, wheat, sesame. •","")</f>
        <v>Olive &amp; Herb Bread Dip Ingredients:
tomato, garlic, balsamic powder, basil, maltodextrin, balsamic vinegar, modified food starch, natural flavor, caramel color, molasses, oregano</v>
      </c>
    </row>
    <row r="372" spans="1:38" ht="75" x14ac:dyDescent="0.3">
      <c r="A372" s="10" t="s">
        <v>1512</v>
      </c>
      <c r="B372" s="10" t="s">
        <v>1513</v>
      </c>
      <c r="C372" s="10" t="s">
        <v>1513</v>
      </c>
      <c r="D372" s="11" t="s">
        <v>1514</v>
      </c>
      <c r="E372" s="8">
        <f>IF(F372 = "NULL", "NULL", F372/28.35)</f>
        <v>1.3</v>
      </c>
      <c r="F372" s="8">
        <v>36.855000000000004</v>
      </c>
      <c r="G372" s="8">
        <f>IF(H372 = "NULL", "NULL", H372/28.35)</f>
        <v>2.6</v>
      </c>
      <c r="H372" s="8">
        <v>73.710000000000008</v>
      </c>
      <c r="I372" s="8">
        <f>IF(G372 = "NULL", "NULL", G372*1.25)</f>
        <v>3.25</v>
      </c>
      <c r="J372" s="8">
        <f>IF(G372 = "NULL", "NULL", H372*1.25)</f>
        <v>92.137500000000017</v>
      </c>
      <c r="K372" s="8">
        <f>IF(G372 = "NULL", "NULL", G372*2)</f>
        <v>5.2</v>
      </c>
      <c r="L372" s="8">
        <f>IF(G372 = "NULL", "NULL", H372*2)</f>
        <v>147.42000000000002</v>
      </c>
      <c r="M372" s="11" t="str">
        <f>CONCATENATE(D372, CHAR(10), " - NET WT. ", TEXT(E372, "0.00"), " oz (", F372, " grams)")</f>
        <v>Olive Leaf Powder Ingredients:
ground leaves from olive tree
• Packed in a facility and/or equipment that produces products containing peanuts, tree nuts, soybean, milk, dairy, eggs, fish, shellfish, wheat, sesame. •
 - NET WT. 1.30 oz (36.855 grams)</v>
      </c>
      <c r="N372" s="12">
        <v>10000000226</v>
      </c>
      <c r="O372" s="12">
        <v>30000000226</v>
      </c>
      <c r="P372" s="12">
        <v>50000000226</v>
      </c>
      <c r="Q372" s="12">
        <v>70000000226</v>
      </c>
      <c r="R372" s="12">
        <v>90000000226</v>
      </c>
      <c r="S372" s="12">
        <v>11000000226</v>
      </c>
      <c r="T372" s="12">
        <v>13000000226</v>
      </c>
      <c r="U372" s="10"/>
      <c r="V372" s="11"/>
      <c r="W372" s="8">
        <f>IF(G372 = "NULL", "NULL", G372/4)</f>
        <v>0.65</v>
      </c>
      <c r="X372" s="8">
        <f>IF(W372 = "NULL", "NULL", W372*28.35)</f>
        <v>18.427500000000002</v>
      </c>
      <c r="Y372" s="8">
        <f>IF(G372 = "NULL", "NULL", G372*4)</f>
        <v>10.4</v>
      </c>
      <c r="Z372" s="8">
        <f>IF(G372 = "NULL", "NULL", H372*4)</f>
        <v>294.84000000000003</v>
      </c>
      <c r="AA372" s="15">
        <v>15000000226</v>
      </c>
      <c r="AB372" s="8">
        <f>IF(OR(E372 = "NULL", G372 = "NULL"), "NULL", (E372+G372)/2)</f>
        <v>1.9500000000000002</v>
      </c>
      <c r="AC372" s="8">
        <f>IF(OR(F372 = "NULL", H372 = "NULL"), "NULL", (F372+H372)/2)</f>
        <v>55.282500000000006</v>
      </c>
      <c r="AD372" s="15">
        <v>17000000226</v>
      </c>
      <c r="AE372" s="8">
        <f>IF(H372 = "NULL", "NULL", AF372/28.35)</f>
        <v>6.5000000000000009</v>
      </c>
      <c r="AF372" s="8">
        <f>IF(H372 = "NULL", "NULL", J372*2)</f>
        <v>184.27500000000003</v>
      </c>
      <c r="AG372" s="15">
        <v>19000000226</v>
      </c>
      <c r="AH372" s="8">
        <f>IF(AB372 = "NULL", "NULL", AB372*2)</f>
        <v>3.9000000000000004</v>
      </c>
      <c r="AI372" s="8">
        <f>IF(AC372 = "NULL", "NULL", AC372*2)</f>
        <v>110.56500000000001</v>
      </c>
      <c r="AJ372" s="15">
        <v>21000000226</v>
      </c>
      <c r="AK372" s="13"/>
      <c r="AL372" s="11" t="str">
        <f>SUBSTITUTE(D372,CHAR(10)&amp;"• Packed in a facility and/or equipment that produces products containing peanuts, tree nuts, soybean, milk, dairy, eggs, fish, shellfish, wheat, sesame. •","")</f>
        <v>Olive Leaf Powder Ingredients:
ground leaves from olive tree</v>
      </c>
    </row>
    <row r="373" spans="1:38" ht="90" x14ac:dyDescent="0.3">
      <c r="A373" s="10" t="s">
        <v>1515</v>
      </c>
      <c r="B373" s="10" t="s">
        <v>1516</v>
      </c>
      <c r="C373" s="10" t="s">
        <v>1517</v>
      </c>
      <c r="D373" s="11" t="s">
        <v>1518</v>
      </c>
      <c r="E373" s="8">
        <f>IF(F373 = "NULL", "NULL", F373/28.35)</f>
        <v>1.1000000000000001</v>
      </c>
      <c r="F373" s="8">
        <v>31.185000000000006</v>
      </c>
      <c r="G373" s="8">
        <f>IF(H373 = "NULL", "NULL", H373/28.35)</f>
        <v>2.2000000000000002</v>
      </c>
      <c r="H373" s="8">
        <v>62.370000000000012</v>
      </c>
      <c r="I373" s="8">
        <f>IF(G373 = "NULL", "NULL", G373*1.25)</f>
        <v>2.75</v>
      </c>
      <c r="J373" s="8">
        <f>IF(G373 = "NULL", "NULL", H373*1.25)</f>
        <v>77.96250000000002</v>
      </c>
      <c r="K373" s="8">
        <f>IF(G373 = "NULL", "NULL", G373*2)</f>
        <v>4.4000000000000004</v>
      </c>
      <c r="L373" s="8">
        <f>IF(G373 = "NULL", "NULL", H373*2)</f>
        <v>124.74000000000002</v>
      </c>
      <c r="M373" s="11" t="str">
        <f>CONCATENATE(D373, CHAR(10), " - NET WT. ", TEXT(E373, "0.00"), " oz (", F373, " grams)")</f>
        <v>On The Sweet Side Grill Seasoning Ingredients:
salt, dextrose, brown sugar, spices, spice extractives, tricalcium phosphate (anti-caking)
• Packed in a facility and/or equipment that produces products containing peanuts, tree nuts, soybean, milk, dairy, eggs, fish, shellfish, wheat, sesame. •
 - NET WT. 1.10 oz (31.185 grams)</v>
      </c>
      <c r="N373" s="12">
        <v>10000000383</v>
      </c>
      <c r="O373" s="12">
        <v>30000000383</v>
      </c>
      <c r="P373" s="12">
        <v>50000000383</v>
      </c>
      <c r="Q373" s="12">
        <v>70000000383</v>
      </c>
      <c r="R373" s="12">
        <v>90000000383</v>
      </c>
      <c r="S373" s="12">
        <v>11000000383</v>
      </c>
      <c r="T373" s="12">
        <v>13000000383</v>
      </c>
      <c r="U373" s="10" t="s">
        <v>52</v>
      </c>
      <c r="V373" s="11" t="s">
        <v>268</v>
      </c>
      <c r="W373" s="8">
        <f>IF(G373 = "NULL", "NULL", G373/4)</f>
        <v>0.55000000000000004</v>
      </c>
      <c r="X373" s="8">
        <f>IF(W373 = "NULL", "NULL", W373*28.35)</f>
        <v>15.592500000000003</v>
      </c>
      <c r="Y373" s="8">
        <f>IF(G373 = "NULL", "NULL", G373*4)</f>
        <v>8.8000000000000007</v>
      </c>
      <c r="Z373" s="8">
        <f>IF(G373 = "NULL", "NULL", H373*4)</f>
        <v>249.48000000000005</v>
      </c>
      <c r="AA373" s="15">
        <v>15000000383</v>
      </c>
      <c r="AB373" s="8">
        <f>IF(OR(E373 = "NULL", G373 = "NULL"), "NULL", (E373+G373)/2)</f>
        <v>1.6500000000000001</v>
      </c>
      <c r="AC373" s="8">
        <f>IF(OR(F373 = "NULL", H373 = "NULL"), "NULL", (F373+H373)/2)</f>
        <v>46.777500000000011</v>
      </c>
      <c r="AD373" s="15">
        <v>17000000383</v>
      </c>
      <c r="AE373" s="8">
        <f>IF(H373 = "NULL", "NULL", AF373/28.35)</f>
        <v>5.5000000000000009</v>
      </c>
      <c r="AF373" s="8">
        <f>IF(H373 = "NULL", "NULL", J373*2)</f>
        <v>155.92500000000004</v>
      </c>
      <c r="AG373" s="15">
        <v>19000000383</v>
      </c>
      <c r="AH373" s="8">
        <f>IF(AB373 = "NULL", "NULL", AB373*2)</f>
        <v>3.3000000000000003</v>
      </c>
      <c r="AI373" s="8">
        <f>IF(AC373 = "NULL", "NULL", AC373*2)</f>
        <v>93.555000000000021</v>
      </c>
      <c r="AJ373" s="15">
        <v>21000000383</v>
      </c>
      <c r="AK373" s="13"/>
      <c r="AL373" s="11" t="str">
        <f>SUBSTITUTE(D373,CHAR(10)&amp;"• Packed in a facility and/or equipment that produces products containing peanuts, tree nuts, soybean, milk, dairy, eggs, fish, shellfish, wheat, sesame. •","")</f>
        <v>On The Sweet Side Grill Seasoning Ingredients:
salt, dextrose, brown sugar, spices, spice extractives, tricalcium phosphate (anti-caking)</v>
      </c>
    </row>
    <row r="374" spans="1:38" ht="90" x14ac:dyDescent="0.3">
      <c r="A374" s="10" t="s">
        <v>1519</v>
      </c>
      <c r="B374" s="10" t="s">
        <v>1520</v>
      </c>
      <c r="C374" s="10" t="s">
        <v>1520</v>
      </c>
      <c r="D374" s="11" t="s">
        <v>1521</v>
      </c>
      <c r="E374" s="8">
        <f>IF(F374 = "NULL", "NULL", F374/28.35)</f>
        <v>2.1164021164021163</v>
      </c>
      <c r="F374" s="8">
        <v>60</v>
      </c>
      <c r="G374" s="8">
        <f>IF(H374 = "NULL", "NULL", H374/28.35)</f>
        <v>4.409171075837742</v>
      </c>
      <c r="H374" s="8">
        <v>125</v>
      </c>
      <c r="I374" s="8">
        <f>IF(G374 = "NULL", "NULL", G374*1.25)</f>
        <v>5.5114638447971771</v>
      </c>
      <c r="J374" s="8">
        <f>IF(G374 = "NULL", "NULL", H374*1.25)</f>
        <v>156.25</v>
      </c>
      <c r="K374" s="8">
        <f>IF(G374 = "NULL", "NULL", G374*2)</f>
        <v>8.8183421516754841</v>
      </c>
      <c r="L374" s="8">
        <f>IF(G374 = "NULL", "NULL", H374*2)</f>
        <v>250</v>
      </c>
      <c r="M374" s="11" t="str">
        <f>CONCATENATE(D374, CHAR(10), " - NET WT. ", TEXT(E374, "0.00"), " oz (", F374, " grams)")</f>
        <v>Onion Himalayan Sea Salt Ingredients:
Himalayan salt, organic dehydrated onion, organic rice concentrate (flow agent)
• Packed in a facility and/or equipment that produces products containing peanuts, tree nuts, soybean, milk, dairy, eggs, fish, shellfish, wheat, sesame. •
 - NET WT. 2.12 oz (60 grams)</v>
      </c>
      <c r="N374" s="12">
        <v>10000000503</v>
      </c>
      <c r="O374" s="12">
        <v>30000000503</v>
      </c>
      <c r="P374" s="12">
        <v>50000000503</v>
      </c>
      <c r="Q374" s="12">
        <v>70000000503</v>
      </c>
      <c r="R374" s="12">
        <v>90000000503</v>
      </c>
      <c r="S374" s="12">
        <v>11000000503</v>
      </c>
      <c r="T374" s="12">
        <v>13000000503</v>
      </c>
      <c r="U374" s="10" t="s">
        <v>52</v>
      </c>
      <c r="V374" s="11" t="s">
        <v>1522</v>
      </c>
      <c r="W374" s="8">
        <f>IF(G374 = "NULL", "NULL", G374/4)</f>
        <v>1.1022927689594355</v>
      </c>
      <c r="X374" s="8">
        <f>IF(W374 = "NULL", "NULL", W374*28.35)</f>
        <v>31.25</v>
      </c>
      <c r="Y374" s="8">
        <f>IF(G374 = "NULL", "NULL", G374*4)</f>
        <v>17.636684303350968</v>
      </c>
      <c r="Z374" s="8">
        <f>IF(G374 = "NULL", "NULL", H374*4)</f>
        <v>500</v>
      </c>
      <c r="AA374" s="15">
        <v>15000000503</v>
      </c>
      <c r="AB374" s="8">
        <f>IF(OR(E374 = "NULL", G374 = "NULL"), "NULL", (E374+G374)/2)</f>
        <v>3.2627865961199292</v>
      </c>
      <c r="AC374" s="8">
        <f>IF(OR(F374 = "NULL", H374 = "NULL"), "NULL", (F374+H374)/2)</f>
        <v>92.5</v>
      </c>
      <c r="AD374" s="15">
        <v>17000000503</v>
      </c>
      <c r="AE374" s="8">
        <f>IF(H374 = "NULL", "NULL", AF374/28.35)</f>
        <v>11.022927689594356</v>
      </c>
      <c r="AF374" s="8">
        <f>IF(H374 = "NULL", "NULL", J374*2)</f>
        <v>312.5</v>
      </c>
      <c r="AG374" s="15">
        <v>19000000503</v>
      </c>
      <c r="AH374" s="8">
        <f>IF(AB374 = "NULL", "NULL", AB374*2)</f>
        <v>6.5255731922398583</v>
      </c>
      <c r="AI374" s="8">
        <f>IF(AC374 = "NULL", "NULL", AC374*2)</f>
        <v>185</v>
      </c>
      <c r="AJ374" s="15">
        <v>21000000503</v>
      </c>
      <c r="AK374" s="13"/>
      <c r="AL374" s="11" t="str">
        <f>SUBSTITUTE(D374,CHAR(10)&amp;"• Packed in a facility and/or equipment that produces products containing peanuts, tree nuts, soybean, milk, dairy, eggs, fish, shellfish, wheat, sesame. •","")</f>
        <v>Onion Himalayan Sea Salt Ingredients:
Himalayan salt, organic dehydrated onion, organic rice concentrate (flow agent)</v>
      </c>
    </row>
    <row r="375" spans="1:38" ht="75" x14ac:dyDescent="0.3">
      <c r="A375" s="10" t="s">
        <v>1523</v>
      </c>
      <c r="B375" s="10" t="s">
        <v>1524</v>
      </c>
      <c r="C375" s="10" t="s">
        <v>1524</v>
      </c>
      <c r="D375" s="11" t="s">
        <v>1525</v>
      </c>
      <c r="E375" s="8">
        <f>IF(F375 = "NULL", "NULL", F375/28.35)</f>
        <v>3.5273368606701938E-2</v>
      </c>
      <c r="F375" s="8">
        <v>1</v>
      </c>
      <c r="G375" s="8">
        <f>IF(H375 = "NULL", "NULL", H375/28.35)</f>
        <v>7.0546737213403876E-2</v>
      </c>
      <c r="H375" s="8">
        <v>2</v>
      </c>
      <c r="I375" s="8">
        <f>IF(G375 = "NULL", "NULL", G375*1.25)</f>
        <v>8.8183421516754845E-2</v>
      </c>
      <c r="J375" s="8">
        <f>IF(G375 = "NULL", "NULL", H375*1.25)</f>
        <v>2.5</v>
      </c>
      <c r="K375" s="8">
        <f>IF(G375 = "NULL", "NULL", G375*2)</f>
        <v>0.14109347442680775</v>
      </c>
      <c r="L375" s="8">
        <f>IF(G375 = "NULL", "NULL", H375*2)</f>
        <v>4</v>
      </c>
      <c r="M375" s="11" t="str">
        <f>CONCATENATE(D375, CHAR(10), " - NET WT. ", TEXT(E375, "0.00"), " oz (", F375, " grams)")</f>
        <v>Onion Powder Ingredients:
dehydrated powdered onion
• Packed in a facility and/or equipment that produces products containing peanuts, tree nuts, soybean, milk, dairy, eggs, fish, shellfish, wheat, sesame. •
 - NET WT. 0.04 oz (1 grams)</v>
      </c>
      <c r="N375" s="12">
        <v>10000000531</v>
      </c>
      <c r="O375" s="12">
        <v>30000000531</v>
      </c>
      <c r="P375" s="12">
        <v>50000000531</v>
      </c>
      <c r="Q375" s="12">
        <v>70000000531</v>
      </c>
      <c r="R375" s="12">
        <v>90000000531</v>
      </c>
      <c r="S375" s="12">
        <v>11000000531</v>
      </c>
      <c r="T375" s="12">
        <v>13000000531</v>
      </c>
      <c r="U375" s="24"/>
      <c r="W375" s="8">
        <f>IF(G375 = "NULL", "NULL", G375/4)</f>
        <v>1.7636684303350969E-2</v>
      </c>
      <c r="X375" s="8">
        <f>IF(W375 = "NULL", "NULL", W375*28.35)</f>
        <v>0.5</v>
      </c>
      <c r="Y375" s="8">
        <f>IF(G375 = "NULL", "NULL", G375*4)</f>
        <v>0.2821869488536155</v>
      </c>
      <c r="Z375" s="8">
        <f>IF(G375 = "NULL", "NULL", H375*4)</f>
        <v>8</v>
      </c>
      <c r="AA375" s="15">
        <v>15000000531</v>
      </c>
      <c r="AB375" s="8">
        <f>IF(OR(E375 = "NULL", G375 = "NULL"), "NULL", (E375+G375)/2)</f>
        <v>5.2910052910052907E-2</v>
      </c>
      <c r="AC375" s="8">
        <f>IF(OR(F375 = "NULL", H375 = "NULL"), "NULL", (F375+H375)/2)</f>
        <v>1.5</v>
      </c>
      <c r="AD375" s="15">
        <v>17000000531</v>
      </c>
      <c r="AE375" s="8">
        <f>IF(H375 = "NULL", "NULL", AF375/28.35)</f>
        <v>0.17636684303350969</v>
      </c>
      <c r="AF375" s="8">
        <f>IF(H375 = "NULL", "NULL", J375*2)</f>
        <v>5</v>
      </c>
      <c r="AG375" s="15">
        <v>19000000531</v>
      </c>
      <c r="AH375" s="8">
        <f>IF(AB375 = "NULL", "NULL", AB375*2)</f>
        <v>0.10582010582010581</v>
      </c>
      <c r="AI375" s="8">
        <f>IF(AC375 = "NULL", "NULL", AC375*2)</f>
        <v>3</v>
      </c>
      <c r="AJ375" s="15">
        <v>21000000531</v>
      </c>
      <c r="AK375" s="13"/>
      <c r="AL375" s="11" t="str">
        <f>SUBSTITUTE(D375,CHAR(10)&amp;"• Packed in a facility and/or equipment that produces products containing peanuts, tree nuts, soybean, milk, dairy, eggs, fish, shellfish, wheat, sesame. •","")</f>
        <v>Onion Powder Ingredients:
dehydrated powdered onion</v>
      </c>
    </row>
    <row r="376" spans="1:38" ht="75" x14ac:dyDescent="0.3">
      <c r="A376" s="10" t="s">
        <v>1526</v>
      </c>
      <c r="B376" s="10" t="s">
        <v>1527</v>
      </c>
      <c r="C376" s="10" t="s">
        <v>1527</v>
      </c>
      <c r="D376" s="11" t="s">
        <v>1528</v>
      </c>
      <c r="E376" s="8">
        <f>IF(F376 = "NULL", "NULL", F376/28.35)</f>
        <v>2.4</v>
      </c>
      <c r="F376" s="8">
        <v>68.040000000000006</v>
      </c>
      <c r="G376" s="8">
        <f>IF(H376 = "NULL", "NULL", H376/28.35)</f>
        <v>4.8</v>
      </c>
      <c r="H376" s="8">
        <v>136.08000000000001</v>
      </c>
      <c r="I376" s="8">
        <f>IF(G376 = "NULL", "NULL", G376*1.25)</f>
        <v>6</v>
      </c>
      <c r="J376" s="8">
        <f>IF(G376 = "NULL", "NULL", H376*1.25)</f>
        <v>170.10000000000002</v>
      </c>
      <c r="K376" s="8">
        <f>IF(G376 = "NULL", "NULL", G376*2)</f>
        <v>9.6</v>
      </c>
      <c r="L376" s="8">
        <f>IF(G376 = "NULL", "NULL", H376*2)</f>
        <v>272.16000000000003</v>
      </c>
      <c r="M376" s="11" t="str">
        <f>CONCATENATE(D376, CHAR(10), " - NET WT. ", TEXT(E376, "0.00"), " oz (", F376, " grams)")</f>
        <v>Onion Salt Ingredients:
onions, salt
• Packed in a facility and/or equipment that produces products containing peanuts, tree nuts, soybean, milk, dairy, eggs, fish, shellfish, wheat, sesame. •
 - NET WT. 2.40 oz (68.04 grams)</v>
      </c>
      <c r="N376" s="12">
        <v>10000000227</v>
      </c>
      <c r="O376" s="12">
        <v>30000000227</v>
      </c>
      <c r="P376" s="12">
        <v>50000000227</v>
      </c>
      <c r="Q376" s="12">
        <v>70000000227</v>
      </c>
      <c r="R376" s="12">
        <v>90000000227</v>
      </c>
      <c r="S376" s="12">
        <v>11000000227</v>
      </c>
      <c r="T376" s="12">
        <v>13000000227</v>
      </c>
      <c r="U376" s="10"/>
      <c r="V376" s="11"/>
      <c r="W376" s="8">
        <f>IF(G376 = "NULL", "NULL", G376/4)</f>
        <v>1.2</v>
      </c>
      <c r="X376" s="8">
        <f>IF(W376 = "NULL", "NULL", W376*28.35)</f>
        <v>34.020000000000003</v>
      </c>
      <c r="Y376" s="8">
        <f>IF(G376 = "NULL", "NULL", G376*4)</f>
        <v>19.2</v>
      </c>
      <c r="Z376" s="8">
        <f>IF(G376 = "NULL", "NULL", H376*4)</f>
        <v>544.32000000000005</v>
      </c>
      <c r="AA376" s="15">
        <v>15000000227</v>
      </c>
      <c r="AB376" s="8">
        <f>IF(OR(E376 = "NULL", G376 = "NULL"), "NULL", (E376+G376)/2)</f>
        <v>3.5999999999999996</v>
      </c>
      <c r="AC376" s="8">
        <f>IF(OR(F376 = "NULL", H376 = "NULL"), "NULL", (F376+H376)/2)</f>
        <v>102.06</v>
      </c>
      <c r="AD376" s="15">
        <v>17000000227</v>
      </c>
      <c r="AE376" s="8">
        <f>IF(H376 = "NULL", "NULL", AF376/28.35)</f>
        <v>12.000000000000002</v>
      </c>
      <c r="AF376" s="8">
        <f>IF(H376 = "NULL", "NULL", J376*2)</f>
        <v>340.20000000000005</v>
      </c>
      <c r="AG376" s="15">
        <v>19000000227</v>
      </c>
      <c r="AH376" s="8">
        <f>IF(AB376 = "NULL", "NULL", AB376*2)</f>
        <v>7.1999999999999993</v>
      </c>
      <c r="AI376" s="8">
        <f>IF(AC376 = "NULL", "NULL", AC376*2)</f>
        <v>204.12</v>
      </c>
      <c r="AJ376" s="15">
        <v>21000000227</v>
      </c>
      <c r="AK376" s="13"/>
      <c r="AL376" s="11" t="str">
        <f>SUBSTITUTE(D376,CHAR(10)&amp;"• Packed in a facility and/or equipment that produces products containing peanuts, tree nuts, soybean, milk, dairy, eggs, fish, shellfish, wheat, sesame. •","")</f>
        <v>Onion Salt Ingredients:
onions, salt</v>
      </c>
    </row>
    <row r="377" spans="1:38" ht="75" x14ac:dyDescent="0.3">
      <c r="A377" s="10" t="s">
        <v>1529</v>
      </c>
      <c r="B377" s="10" t="s">
        <v>1530</v>
      </c>
      <c r="C377" s="10" t="s">
        <v>1530</v>
      </c>
      <c r="D377" s="11" t="s">
        <v>1531</v>
      </c>
      <c r="E377" s="8">
        <f>IF(F377 = "NULL", "NULL", F377/28.35)</f>
        <v>0.8</v>
      </c>
      <c r="F377" s="8">
        <v>22.680000000000003</v>
      </c>
      <c r="G377" s="8">
        <f>IF(H377 = "NULL", "NULL", H377/28.35)</f>
        <v>1.6</v>
      </c>
      <c r="H377" s="8">
        <v>45.360000000000007</v>
      </c>
      <c r="I377" s="8">
        <f>IF(G377 = "NULL", "NULL", G377*1.25)</f>
        <v>2</v>
      </c>
      <c r="J377" s="8">
        <f>IF(G377 = "NULL", "NULL", H377*1.25)</f>
        <v>56.70000000000001</v>
      </c>
      <c r="K377" s="8">
        <f>IF(G377 = "NULL", "NULL", G377*2)</f>
        <v>3.2</v>
      </c>
      <c r="L377" s="8">
        <f>IF(G377 = "NULL", "NULL", H377*2)</f>
        <v>90.720000000000013</v>
      </c>
      <c r="M377" s="11" t="str">
        <f>CONCATENATE(D377, CHAR(10), " - NET WT. ", TEXT(E377, "0.00"), " oz (", F377, " grams)")</f>
        <v>Oolong Tea Ingredients:
oolong tea
• Packed in a facility and/or equipment that produces products containing peanuts, tree nuts, soybean, milk, dairy, eggs, fish, shellfish, wheat, sesame. •
 - NET WT. 0.80 oz (22.68 grams)</v>
      </c>
      <c r="N377" s="12">
        <v>10000000228</v>
      </c>
      <c r="O377" s="12">
        <v>30000000228</v>
      </c>
      <c r="P377" s="12">
        <v>50000000228</v>
      </c>
      <c r="Q377" s="12">
        <v>70000000228</v>
      </c>
      <c r="R377" s="12">
        <v>90000000228</v>
      </c>
      <c r="S377" s="12">
        <v>11000000228</v>
      </c>
      <c r="T377" s="12">
        <v>13000000228</v>
      </c>
      <c r="U377" s="10"/>
      <c r="V377" s="11"/>
      <c r="W377" s="8">
        <f>IF(G377 = "NULL", "NULL", G377/4)</f>
        <v>0.4</v>
      </c>
      <c r="X377" s="8">
        <f>IF(W377 = "NULL", "NULL", W377*28.35)</f>
        <v>11.340000000000002</v>
      </c>
      <c r="Y377" s="8">
        <f>IF(G377 = "NULL", "NULL", G377*4)</f>
        <v>6.4</v>
      </c>
      <c r="Z377" s="8">
        <f>IF(G377 = "NULL", "NULL", H377*4)</f>
        <v>181.44000000000003</v>
      </c>
      <c r="AA377" s="15">
        <v>15000000228</v>
      </c>
      <c r="AB377" s="8">
        <f>IF(OR(E377 = "NULL", G377 = "NULL"), "NULL", (E377+G377)/2)</f>
        <v>1.2000000000000002</v>
      </c>
      <c r="AC377" s="8">
        <f>IF(OR(F377 = "NULL", H377 = "NULL"), "NULL", (F377+H377)/2)</f>
        <v>34.020000000000003</v>
      </c>
      <c r="AD377" s="15">
        <v>17000000228</v>
      </c>
      <c r="AE377" s="8">
        <f>IF(H377 = "NULL", "NULL", AF377/28.35)</f>
        <v>4.0000000000000009</v>
      </c>
      <c r="AF377" s="8">
        <f>IF(H377 = "NULL", "NULL", J377*2)</f>
        <v>113.40000000000002</v>
      </c>
      <c r="AG377" s="15">
        <v>19000000228</v>
      </c>
      <c r="AH377" s="8">
        <f>IF(AB377 = "NULL", "NULL", AB377*2)</f>
        <v>2.4000000000000004</v>
      </c>
      <c r="AI377" s="8">
        <f>IF(AC377 = "NULL", "NULL", AC377*2)</f>
        <v>68.040000000000006</v>
      </c>
      <c r="AJ377" s="15">
        <v>21000000228</v>
      </c>
      <c r="AK377" s="13"/>
      <c r="AL377" s="11" t="str">
        <f>SUBSTITUTE(D377,CHAR(10)&amp;"• Packed in a facility and/or equipment that produces products containing peanuts, tree nuts, soybean, milk, dairy, eggs, fish, shellfish, wheat, sesame. •","")</f>
        <v>Oolong Tea Ingredients:
oolong tea</v>
      </c>
    </row>
    <row r="378" spans="1:38" ht="210" x14ac:dyDescent="0.3">
      <c r="A378" s="10" t="s">
        <v>1532</v>
      </c>
      <c r="B378" s="10" t="s">
        <v>1533</v>
      </c>
      <c r="C378" s="10" t="s">
        <v>1534</v>
      </c>
      <c r="D378" s="11" t="s">
        <v>1535</v>
      </c>
      <c r="E378" s="8">
        <f>IF(F378 = "NULL", "NULL", F378/28.35)</f>
        <v>1.69</v>
      </c>
      <c r="F378" s="8">
        <v>47.911500000000004</v>
      </c>
      <c r="G378" s="8">
        <f>IF(H378 = "NULL", "NULL", H378/28.35)</f>
        <v>3.38</v>
      </c>
      <c r="H378" s="8">
        <v>95.823000000000008</v>
      </c>
      <c r="I378" s="8">
        <f>IF(G378 = "NULL", "NULL", G378*1.25)</f>
        <v>4.2249999999999996</v>
      </c>
      <c r="J378" s="8">
        <f>IF(G378 = "NULL", "NULL", H378*1.25)</f>
        <v>119.77875</v>
      </c>
      <c r="K378" s="8">
        <f>IF(G378 = "NULL", "NULL", G378*2)</f>
        <v>6.76</v>
      </c>
      <c r="L378" s="8">
        <f>IF(G378 = "NULL", "NULL", H378*2)</f>
        <v>191.64600000000002</v>
      </c>
      <c r="M378" s="11" t="str">
        <f>CONCATENATE(D378, CHAR(10), " - NET WT. ", TEXT(E378, "0.00"), " oz (", F378, " grams)")</f>
        <v>Orange Cranberry Wine Slush Ingredients:
cane sugar, orange juice powder (corn syrup solids, orange juice with added orange oil), less than 2% of the following: citric acid, colored/flavored powder (sugar, artificial flavor, red #40, yellow #6), flavored oil (artificial flavor, fropylene glycol, (triacetin)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
 - NET WT. 1.69 oz (47.9115 grams)</v>
      </c>
      <c r="N378" s="12">
        <v>10000000229</v>
      </c>
      <c r="O378" s="12">
        <v>30000000229</v>
      </c>
      <c r="P378" s="12">
        <v>50000000229</v>
      </c>
      <c r="Q378" s="12">
        <v>70000000229</v>
      </c>
      <c r="R378" s="12">
        <v>90000000229</v>
      </c>
      <c r="S378" s="12">
        <v>11000000229</v>
      </c>
      <c r="T378" s="12">
        <v>13000000229</v>
      </c>
      <c r="U378" s="10" t="s">
        <v>52</v>
      </c>
      <c r="V378" s="11" t="s">
        <v>189</v>
      </c>
      <c r="W378" s="8">
        <f>IF(G378 = "NULL", "NULL", G378/4)</f>
        <v>0.84499999999999997</v>
      </c>
      <c r="X378" s="8">
        <f>IF(W378 = "NULL", "NULL", W378*28.35)</f>
        <v>23.955750000000002</v>
      </c>
      <c r="Y378" s="8">
        <f>IF(G378 = "NULL", "NULL", G378*4)</f>
        <v>13.52</v>
      </c>
      <c r="Z378" s="8">
        <f>IF(G378 = "NULL", "NULL", H378*4)</f>
        <v>383.29200000000003</v>
      </c>
      <c r="AA378" s="15">
        <v>15000000229</v>
      </c>
      <c r="AB378" s="8">
        <f>IF(OR(E378 = "NULL", G378 = "NULL"), "NULL", (E378+G378)/2)</f>
        <v>2.5350000000000001</v>
      </c>
      <c r="AC378" s="8">
        <f>IF(OR(F378 = "NULL", H378 = "NULL"), "NULL", (F378+H378)/2)</f>
        <v>71.867250000000013</v>
      </c>
      <c r="AD378" s="15">
        <v>17000000229</v>
      </c>
      <c r="AE378" s="8">
        <f>IF(H378 = "NULL", "NULL", AF378/28.35)</f>
        <v>8.4499999999999993</v>
      </c>
      <c r="AF378" s="8">
        <f>IF(H378 = "NULL", "NULL", J378*2)</f>
        <v>239.5575</v>
      </c>
      <c r="AG378" s="15">
        <v>19000000229</v>
      </c>
      <c r="AH378" s="8">
        <f>IF(AB378 = "NULL", "NULL", AB378*2)</f>
        <v>5.07</v>
      </c>
      <c r="AI378" s="8">
        <f>IF(AC378 = "NULL", "NULL", AC378*2)</f>
        <v>143.73450000000003</v>
      </c>
      <c r="AJ378" s="15">
        <v>21000000229</v>
      </c>
      <c r="AK378" s="13"/>
      <c r="AL378" s="11" t="str">
        <f>SUBSTITUTE(D378,CHAR(10)&amp;"• Packed in a facility and/or equipment that produces products containing peanuts, tree nuts, soybean, milk, dairy, eggs, fish, shellfish, wheat, sesame. •","")</f>
        <v>Orange Cranberry Wine Slush Ingredients:
cane sugar, orange juice powder (corn syrup solids, orange juice with added orange oil), less than 2% of the following: citric acid, colored/flavored powder (sugar, artificial flavor, red #40, yellow #6), flavored oil (artificial flavor, fropylene glycol, (triacetin)
• DIRECTIONS: Just add ice, bottle of wine and pouch to a blender and mix - 10-12 drinks. Add in fresh fruit or rim your glass with fresh fruit to match the flavor. Don't drink wine? Add ice - mix and either fruit juice, 7up or sprite to blender. •</v>
      </c>
    </row>
    <row r="379" spans="1:38" ht="105" x14ac:dyDescent="0.3">
      <c r="A379" s="10" t="s">
        <v>1536</v>
      </c>
      <c r="B379" s="10" t="s">
        <v>1537</v>
      </c>
      <c r="C379" s="10" t="s">
        <v>1538</v>
      </c>
      <c r="D379" s="11" t="s">
        <v>1539</v>
      </c>
      <c r="E379" s="8">
        <f>IF(F379 = "NULL", "NULL", F379/28.35)</f>
        <v>1.9</v>
      </c>
      <c r="F379" s="8">
        <v>53.865000000000002</v>
      </c>
      <c r="G379" s="8">
        <f>IF(H379 = "NULL", "NULL", H379/28.35)</f>
        <v>3.8</v>
      </c>
      <c r="H379" s="8">
        <v>107.73</v>
      </c>
      <c r="I379" s="8">
        <f>IF(G379 = "NULL", "NULL", G379*1.25)</f>
        <v>4.75</v>
      </c>
      <c r="J379" s="8">
        <f>IF(G379 = "NULL", "NULL", H379*1.25)</f>
        <v>134.66249999999999</v>
      </c>
      <c r="K379" s="8">
        <f>IF(G379 = "NULL", "NULL", G379*2)</f>
        <v>7.6</v>
      </c>
      <c r="L379" s="8">
        <f>IF(G379 = "NULL", "NULL", H379*2)</f>
        <v>215.46</v>
      </c>
      <c r="M379" s="11" t="str">
        <f>CONCATENATE(D379, CHAR(10), " - NET WT. ", TEXT(E379, "0.00"), " oz (", F379, " grams)")</f>
        <v>Orange Ginger Sea Salt Ingredients:
salt, onion, sugar, garlic, ginger powder, orange peel, tartaric acid, grapefruit juice powder (citric acid, grapefruit oil, grapefruit juice) silion dioxide
• Packed in a facility and/or equipment that produces products containing peanuts, tree nuts, soybean, milk, dairy, eggs, fish, shellfish, wheat, sesame. •
 - NET WT. 1.90 oz (53.865 grams)</v>
      </c>
      <c r="N379" s="12">
        <v>10000000230</v>
      </c>
      <c r="O379" s="12">
        <v>30000000230</v>
      </c>
      <c r="P379" s="12">
        <v>50000000230</v>
      </c>
      <c r="Q379" s="12">
        <v>70000000230</v>
      </c>
      <c r="R379" s="12">
        <v>90000000230</v>
      </c>
      <c r="S379" s="12">
        <v>11000000230</v>
      </c>
      <c r="T379" s="12">
        <v>13000000230</v>
      </c>
      <c r="U379" s="10"/>
      <c r="V379" s="11"/>
      <c r="W379" s="8">
        <f>IF(G379 = "NULL", "NULL", G379/4)</f>
        <v>0.95</v>
      </c>
      <c r="X379" s="8">
        <f>IF(W379 = "NULL", "NULL", W379*28.35)</f>
        <v>26.932500000000001</v>
      </c>
      <c r="Y379" s="8">
        <f>IF(G379 = "NULL", "NULL", G379*4)</f>
        <v>15.2</v>
      </c>
      <c r="Z379" s="8">
        <f>IF(G379 = "NULL", "NULL", H379*4)</f>
        <v>430.92</v>
      </c>
      <c r="AA379" s="15">
        <v>15000000230</v>
      </c>
      <c r="AB379" s="8">
        <f>IF(OR(E379 = "NULL", G379 = "NULL"), "NULL", (E379+G379)/2)</f>
        <v>2.8499999999999996</v>
      </c>
      <c r="AC379" s="8">
        <f>IF(OR(F379 = "NULL", H379 = "NULL"), "NULL", (F379+H379)/2)</f>
        <v>80.797499999999999</v>
      </c>
      <c r="AD379" s="15">
        <v>17000000230</v>
      </c>
      <c r="AE379" s="8">
        <f>IF(H379 = "NULL", "NULL", AF379/28.35)</f>
        <v>9.5</v>
      </c>
      <c r="AF379" s="8">
        <f>IF(H379 = "NULL", "NULL", J379*2)</f>
        <v>269.32499999999999</v>
      </c>
      <c r="AG379" s="15">
        <v>19000000230</v>
      </c>
      <c r="AH379" s="8">
        <f>IF(AB379 = "NULL", "NULL", AB379*2)</f>
        <v>5.6999999999999993</v>
      </c>
      <c r="AI379" s="8">
        <f>IF(AC379 = "NULL", "NULL", AC379*2)</f>
        <v>161.595</v>
      </c>
      <c r="AJ379" s="15">
        <v>21000000230</v>
      </c>
      <c r="AK379" s="13"/>
      <c r="AL379" s="11" t="str">
        <f>SUBSTITUTE(D379,CHAR(10)&amp;"• Packed in a facility and/or equipment that produces products containing peanuts, tree nuts, soybean, milk, dairy, eggs, fish, shellfish, wheat, sesame. •","")</f>
        <v>Orange Ginger Sea Salt Ingredients:
salt, onion, sugar, garlic, ginger powder, orange peel, tartaric acid, grapefruit juice powder (citric acid, grapefruit oil, grapefruit juice) silion dioxide</v>
      </c>
    </row>
    <row r="380" spans="1:38" ht="75" x14ac:dyDescent="0.3">
      <c r="A380" s="38" t="s">
        <v>1540</v>
      </c>
      <c r="B380" s="10" t="s">
        <v>1541</v>
      </c>
      <c r="C380" s="10" t="s">
        <v>1542</v>
      </c>
      <c r="D380" s="11" t="s">
        <v>1543</v>
      </c>
      <c r="E380" s="8">
        <f>IF(F380 = "NULL", "NULL", F380/28.35)</f>
        <v>0.8</v>
      </c>
      <c r="F380" s="8">
        <v>22.680000000000003</v>
      </c>
      <c r="G380" s="8">
        <f>IF(H380 = "NULL", "NULL", H380/28.35)</f>
        <v>1.6</v>
      </c>
      <c r="H380" s="8">
        <v>45.360000000000007</v>
      </c>
      <c r="I380" s="8">
        <f>IF(G380 = "NULL", "NULL", G380*1.25)</f>
        <v>2</v>
      </c>
      <c r="J380" s="8">
        <f>IF(G380 = "NULL", "NULL", H380*1.25)</f>
        <v>56.70000000000001</v>
      </c>
      <c r="K380" s="8">
        <f>IF(G380 = "NULL", "NULL", G380*2)</f>
        <v>3.2</v>
      </c>
      <c r="L380" s="8">
        <f>IF(G380 = "NULL", "NULL", H380*2)</f>
        <v>90.720000000000013</v>
      </c>
      <c r="M380" s="11" t="str">
        <f>CONCATENATE(D380, CHAR(10), " - NET WT. ", TEXT(E380, "0.00"), " oz (", F380, " grams)")</f>
        <v>Orange Spice Tea Ingredients:
black op tea, orange peel, orange oil, clove bud oil
• Packed in a facility and/or equipment that produces products containing peanuts, tree nuts, soybean, milk, dairy, eggs, fish, shellfish, wheat, sesame. •
 - NET WT. 0.80 oz (22.68 grams)</v>
      </c>
      <c r="N380" s="12">
        <v>10000000231</v>
      </c>
      <c r="O380" s="12">
        <v>30000000231</v>
      </c>
      <c r="P380" s="12">
        <v>50000000231</v>
      </c>
      <c r="Q380" s="12">
        <v>70000000231</v>
      </c>
      <c r="R380" s="12">
        <v>90000000231</v>
      </c>
      <c r="S380" s="12">
        <v>11000000231</v>
      </c>
      <c r="T380" s="12">
        <v>13000000231</v>
      </c>
      <c r="U380" s="10" t="s">
        <v>52</v>
      </c>
      <c r="V380" s="11" t="s">
        <v>130</v>
      </c>
      <c r="W380" s="8">
        <f>IF(G380 = "NULL", "NULL", G380/4)</f>
        <v>0.4</v>
      </c>
      <c r="X380" s="8">
        <f>IF(W380 = "NULL", "NULL", W380*28.35)</f>
        <v>11.340000000000002</v>
      </c>
      <c r="Y380" s="8">
        <f>IF(G380 = "NULL", "NULL", G380*4)</f>
        <v>6.4</v>
      </c>
      <c r="Z380" s="8">
        <f>IF(G380 = "NULL", "NULL", H380*4)</f>
        <v>181.44000000000003</v>
      </c>
      <c r="AA380" s="15">
        <v>15000000231</v>
      </c>
      <c r="AB380" s="8">
        <f>IF(OR(E380 = "NULL", G380 = "NULL"), "NULL", (E380+G380)/2)</f>
        <v>1.2000000000000002</v>
      </c>
      <c r="AC380" s="8">
        <f>IF(OR(F380 = "NULL", H380 = "NULL"), "NULL", (F380+H380)/2)</f>
        <v>34.020000000000003</v>
      </c>
      <c r="AD380" s="15">
        <v>17000000231</v>
      </c>
      <c r="AE380" s="8">
        <f>IF(H380 = "NULL", "NULL", AF380/28.35)</f>
        <v>4.0000000000000009</v>
      </c>
      <c r="AF380" s="8">
        <f>IF(H380 = "NULL", "NULL", J380*2)</f>
        <v>113.40000000000002</v>
      </c>
      <c r="AG380" s="15">
        <v>19000000231</v>
      </c>
      <c r="AH380" s="8">
        <f>IF(AB380 = "NULL", "NULL", AB380*2)</f>
        <v>2.4000000000000004</v>
      </c>
      <c r="AI380" s="8">
        <f>IF(AC380 = "NULL", "NULL", AC380*2)</f>
        <v>68.040000000000006</v>
      </c>
      <c r="AJ380" s="15">
        <v>21000000231</v>
      </c>
      <c r="AK380" s="13"/>
      <c r="AL380" s="11" t="str">
        <f>SUBSTITUTE(D380,CHAR(10)&amp;"• Packed in a facility and/or equipment that produces products containing peanuts, tree nuts, soybean, milk, dairy, eggs, fish, shellfish, wheat, sesame. •","")</f>
        <v>Orange Spice Tea Ingredients:
black op tea, orange peel, orange oil, clove bud oil</v>
      </c>
    </row>
    <row r="381" spans="1:38" ht="75" x14ac:dyDescent="0.3">
      <c r="A381" s="10" t="s">
        <v>2852</v>
      </c>
      <c r="B381" s="10" t="s">
        <v>2853</v>
      </c>
      <c r="C381" s="10" t="s">
        <v>2853</v>
      </c>
      <c r="D381" s="11" t="s">
        <v>2910</v>
      </c>
      <c r="E381" s="8">
        <f>IF(F381 = "NULL", "NULL", F381/28.35)</f>
        <v>0.31746031746031744</v>
      </c>
      <c r="F381" s="8">
        <v>9</v>
      </c>
      <c r="G381" s="8">
        <f>IF(H381 = "NULL", "NULL", H381/28.35)</f>
        <v>0.63492063492063489</v>
      </c>
      <c r="H381" s="8">
        <v>18</v>
      </c>
      <c r="I381" s="8">
        <f>IF(G381 = "NULL", "NULL", G381*1.25)</f>
        <v>0.79365079365079361</v>
      </c>
      <c r="J381" s="8">
        <f>IF(G381 = "NULL", "NULL", H381*1.25)</f>
        <v>22.5</v>
      </c>
      <c r="K381" s="8">
        <f>IF(G381 = "NULL", "NULL", G381*2)</f>
        <v>1.2698412698412698</v>
      </c>
      <c r="L381" s="8">
        <f>IF(G381 = "NULL", "NULL", H381*2)</f>
        <v>36</v>
      </c>
      <c r="M381" s="11" t="str">
        <f>CONCATENATE(D381, CHAR(10), " - NET WT. ", TEXT(E381, "0.00"), " oz (", F381, " grams)")</f>
        <v>Oregano Ingredients:
oregano
• Packed in a facility and/or equipment that produces products containing peanuts, tree nuts, soybean, milk, dairy, eggs, fish, shellfish, wheat, sesame. •
 - NET WT. 0.32 oz (9 grams)</v>
      </c>
      <c r="N381" s="12">
        <v>10000000633</v>
      </c>
      <c r="O381" s="12">
        <v>30000000633</v>
      </c>
      <c r="P381" s="12">
        <v>50000000633</v>
      </c>
      <c r="Q381" s="12">
        <v>70000000633</v>
      </c>
      <c r="R381" s="12">
        <v>90000000633</v>
      </c>
      <c r="S381" s="12">
        <v>11000000633</v>
      </c>
      <c r="T381" s="12">
        <v>13000000633</v>
      </c>
      <c r="U381" s="24"/>
      <c r="W381" s="8">
        <f>IF(G381 = "NULL", "NULL", G381/4)</f>
        <v>0.15873015873015872</v>
      </c>
      <c r="X381" s="8">
        <f>IF(W381 = "NULL", "NULL", W381*28.35)</f>
        <v>4.5</v>
      </c>
      <c r="Y381" s="8">
        <f>IF(G381 = "NULL", "NULL", G381*4)</f>
        <v>2.5396825396825395</v>
      </c>
      <c r="Z381" s="8">
        <f>IF(G381 = "NULL", "NULL", H381*4)</f>
        <v>72</v>
      </c>
      <c r="AA381" s="15">
        <v>15000000633</v>
      </c>
      <c r="AB381" s="8">
        <f>IF(OR(E381 = "NULL", G381 = "NULL"), "NULL", (E381+G381)/2)</f>
        <v>0.47619047619047616</v>
      </c>
      <c r="AC381" s="8">
        <f>IF(OR(F381 = "NULL", H381 = "NULL"), "NULL", (F381+H381)/2)</f>
        <v>13.5</v>
      </c>
      <c r="AD381" s="15">
        <v>17000000633</v>
      </c>
      <c r="AE381" s="15">
        <f>IF(H381 = "NULL", "NULL", AF381/28.35)</f>
        <v>1.5873015873015872</v>
      </c>
      <c r="AF381" s="15">
        <f>IF(H381 = "NULL", "NULL", J381*2)</f>
        <v>45</v>
      </c>
      <c r="AG381" s="15">
        <v>19000000633</v>
      </c>
      <c r="AH381" s="8">
        <f>IF(AB381 = "NULL", "NULL", AB381*2)</f>
        <v>0.95238095238095233</v>
      </c>
      <c r="AI381" s="8">
        <f>IF(AC381 = "NULL", "NULL", AC381*2)</f>
        <v>27</v>
      </c>
      <c r="AJ381" s="15">
        <v>21000000633</v>
      </c>
      <c r="AK381" s="13"/>
      <c r="AL381" s="11" t="str">
        <f>SUBSTITUTE(D381,CHAR(10)&amp;"• Packed in a facility and/or equipment that produces products containing peanuts, tree nuts, soybean, milk, dairy, eggs, fish, shellfish, wheat, sesame •","")</f>
        <v>Oregano Ingredients:
oregano
• Packed in a facility and/or equipment that produces products containing peanuts, tree nuts, soybean, milk, dairy, eggs, fish, shellfish, wheat, sesame. •</v>
      </c>
    </row>
    <row r="382" spans="1:38" ht="90" x14ac:dyDescent="0.3">
      <c r="A382" s="38" t="s">
        <v>1544</v>
      </c>
      <c r="B382" s="10" t="s">
        <v>1545</v>
      </c>
      <c r="C382" s="10" t="s">
        <v>1546</v>
      </c>
      <c r="D382" s="11" t="s">
        <v>1547</v>
      </c>
      <c r="E382" s="8">
        <f>IF(F382 = "NULL", "NULL", F382/28.35)</f>
        <v>1.85</v>
      </c>
      <c r="F382" s="8">
        <v>52.447500000000005</v>
      </c>
      <c r="G382" s="8">
        <f>IF(H382 = "NULL", "NULL", H382/28.35)</f>
        <v>3.7</v>
      </c>
      <c r="H382" s="8">
        <v>104.89500000000001</v>
      </c>
      <c r="I382" s="8">
        <f>IF(G382 = "NULL", "NULL", G382*1.25)</f>
        <v>4.625</v>
      </c>
      <c r="J382" s="8">
        <f>IF(G382 = "NULL", "NULL", H382*1.25)</f>
        <v>131.11875000000001</v>
      </c>
      <c r="K382" s="8">
        <f>IF(G382 = "NULL", "NULL", G382*2)</f>
        <v>7.4</v>
      </c>
      <c r="L382" s="8">
        <f>IF(G382 = "NULL", "NULL", H382*2)</f>
        <v>209.79000000000002</v>
      </c>
      <c r="M382" s="11" t="str">
        <f>CONCATENATE(D382, CHAR(10), " - NET WT. ", TEXT(E382, "0.00"), " oz (", F382, " grams)")</f>
        <v>Oregon Trail Bold Steak Grilling Ingredients:
salt, spices, dehydrated garlic, oleoresin paprika, natural flavor, &lt;2% soybean oil as a processing acid
• Packed in a facility and/or equipment that produces products containing peanuts, tree nuts, soybean, milk, dairy, eggs, fish, shellfish, wheat, sesame. •
 - NET WT. 1.85 oz (52.4475 grams)</v>
      </c>
      <c r="N382" s="12">
        <v>10000000232</v>
      </c>
      <c r="O382" s="12">
        <v>30000000232</v>
      </c>
      <c r="P382" s="12">
        <v>50000000232</v>
      </c>
      <c r="Q382" s="12">
        <v>70000000232</v>
      </c>
      <c r="R382" s="12">
        <v>90000000232</v>
      </c>
      <c r="S382" s="12">
        <v>11000000232</v>
      </c>
      <c r="T382" s="12">
        <v>13000000232</v>
      </c>
      <c r="U382" s="10"/>
      <c r="V382" s="11"/>
      <c r="W382" s="8">
        <f>IF(G382 = "NULL", "NULL", G382/4)</f>
        <v>0.92500000000000004</v>
      </c>
      <c r="X382" s="8">
        <f>IF(W382 = "NULL", "NULL", W382*28.35)</f>
        <v>26.223750000000003</v>
      </c>
      <c r="Y382" s="8">
        <f>IF(G382 = "NULL", "NULL", G382*4)</f>
        <v>14.8</v>
      </c>
      <c r="Z382" s="8">
        <f>IF(G382 = "NULL", "NULL", H382*4)</f>
        <v>419.58000000000004</v>
      </c>
      <c r="AA382" s="15">
        <v>15000000232</v>
      </c>
      <c r="AB382" s="8">
        <f>IF(OR(E382 = "NULL", G382 = "NULL"), "NULL", (E382+G382)/2)</f>
        <v>2.7750000000000004</v>
      </c>
      <c r="AC382" s="8">
        <f>IF(OR(F382 = "NULL", H382 = "NULL"), "NULL", (F382+H382)/2)</f>
        <v>78.671250000000015</v>
      </c>
      <c r="AD382" s="15">
        <v>17000000232</v>
      </c>
      <c r="AE382" s="8">
        <f>IF(H382 = "NULL", "NULL", AF382/28.35)</f>
        <v>9.25</v>
      </c>
      <c r="AF382" s="8">
        <f>IF(H382 = "NULL", "NULL", J382*2)</f>
        <v>262.23750000000001</v>
      </c>
      <c r="AG382" s="15">
        <v>19000000232</v>
      </c>
      <c r="AH382" s="8">
        <f>IF(AB382 = "NULL", "NULL", AB382*2)</f>
        <v>5.5500000000000007</v>
      </c>
      <c r="AI382" s="8">
        <f>IF(AC382 = "NULL", "NULL", AC382*2)</f>
        <v>157.34250000000003</v>
      </c>
      <c r="AJ382" s="15">
        <v>21000000232</v>
      </c>
      <c r="AK382" s="13"/>
      <c r="AL382" s="11" t="str">
        <f>SUBSTITUTE(D382,CHAR(10)&amp;"• Packed in a facility and/or equipment that produces products containing peanuts, tree nuts, soybean, milk, dairy, eggs, fish, shellfish, wheat, sesame. •","")</f>
        <v>Oregon Trail Bold Steak Grilling Ingredients:
salt, spices, dehydrated garlic, oleoresin paprika, natural flavor, &lt;2% soybean oil as a processing acid</v>
      </c>
    </row>
    <row r="383" spans="1:38" ht="75" x14ac:dyDescent="0.3">
      <c r="A383" s="10" t="s">
        <v>1548</v>
      </c>
      <c r="B383" s="10" t="s">
        <v>1549</v>
      </c>
      <c r="C383" s="10" t="s">
        <v>1550</v>
      </c>
      <c r="D383" s="11" t="s">
        <v>1551</v>
      </c>
      <c r="E383" s="8">
        <f>IF(F383 = "NULL", "NULL", F383/28.35)</f>
        <v>1.8</v>
      </c>
      <c r="F383" s="8">
        <v>51.03</v>
      </c>
      <c r="G383" s="8">
        <f>IF(H383 = "NULL", "NULL", H383/28.35)</f>
        <v>3.6</v>
      </c>
      <c r="H383" s="8">
        <v>102.06</v>
      </c>
      <c r="I383" s="8">
        <f>IF(G383 = "NULL", "NULL", G383*1.25)</f>
        <v>4.5</v>
      </c>
      <c r="J383" s="8">
        <f>IF(G383 = "NULL", "NULL", H383*1.25)</f>
        <v>127.575</v>
      </c>
      <c r="K383" s="8">
        <f>IF(G383 = "NULL", "NULL", G383*2)</f>
        <v>7.2</v>
      </c>
      <c r="L383" s="8">
        <f>IF(G383 = "NULL", "NULL", H383*2)</f>
        <v>204.12</v>
      </c>
      <c r="M383" s="11" t="str">
        <f>CONCATENATE(D383, CHAR(10), " - NET WT. ", TEXT(E383, "0.00"), " oz (", F383, " grams)")</f>
        <v>Oven Baked Pizza Seasoning Ingredients:
oregano, garlic, crush red pepper, basil and marjoram
• Packed in a facility and/or equipment that produces products containing peanuts, tree nuts, soybean, milk, dairy, eggs, fish, shellfish, wheat, sesame. •
 - NET WT. 1.80 oz (51.03 grams)</v>
      </c>
      <c r="N383" s="12">
        <v>10000000415</v>
      </c>
      <c r="O383" s="12">
        <v>30000000415</v>
      </c>
      <c r="P383" s="12">
        <v>50000000415</v>
      </c>
      <c r="Q383" s="12">
        <v>70000000415</v>
      </c>
      <c r="R383" s="12">
        <v>90000000415</v>
      </c>
      <c r="S383" s="12">
        <v>11000000415</v>
      </c>
      <c r="T383" s="12">
        <v>13000000415</v>
      </c>
      <c r="U383" s="10" t="s">
        <v>52</v>
      </c>
      <c r="V383" s="11" t="s">
        <v>179</v>
      </c>
      <c r="W383" s="8">
        <f>IF(G383 = "NULL", "NULL", G383/4)</f>
        <v>0.9</v>
      </c>
      <c r="X383" s="8">
        <f>IF(W383 = "NULL", "NULL", W383*28.35)</f>
        <v>25.515000000000001</v>
      </c>
      <c r="Y383" s="8">
        <f>IF(G383 = "NULL", "NULL", G383*4)</f>
        <v>14.4</v>
      </c>
      <c r="Z383" s="8">
        <f>IF(G383 = "NULL", "NULL", H383*4)</f>
        <v>408.24</v>
      </c>
      <c r="AA383" s="15">
        <v>15000000415</v>
      </c>
      <c r="AB383" s="8">
        <f>IF(OR(E383 = "NULL", G383 = "NULL"), "NULL", (E383+G383)/2)</f>
        <v>2.7</v>
      </c>
      <c r="AC383" s="8">
        <f>IF(OR(F383 = "NULL", H383 = "NULL"), "NULL", (F383+H383)/2)</f>
        <v>76.545000000000002</v>
      </c>
      <c r="AD383" s="15">
        <v>17000000415</v>
      </c>
      <c r="AE383" s="8">
        <f>IF(H383 = "NULL", "NULL", AF383/28.35)</f>
        <v>9</v>
      </c>
      <c r="AF383" s="8">
        <f>IF(H383 = "NULL", "NULL", J383*2)</f>
        <v>255.15</v>
      </c>
      <c r="AG383" s="15">
        <v>19000000415</v>
      </c>
      <c r="AH383" s="8">
        <f>IF(AB383 = "NULL", "NULL", AB383*2)</f>
        <v>5.4</v>
      </c>
      <c r="AI383" s="8">
        <f>IF(AC383 = "NULL", "NULL", AC383*2)</f>
        <v>153.09</v>
      </c>
      <c r="AJ383" s="15">
        <v>21000000415</v>
      </c>
      <c r="AK383" s="13"/>
      <c r="AL383" s="11" t="str">
        <f>SUBSTITUTE(D383,CHAR(10)&amp;"• Packed in a facility and/or equipment that produces products containing peanuts, tree nuts, soybean, milk, dairy, eggs, fish, shellfish, wheat, sesame. •","")</f>
        <v>Oven Baked Pizza Seasoning Ingredients:
oregano, garlic, crush red pepper, basil and marjoram</v>
      </c>
    </row>
    <row r="384" spans="1:38" ht="75" x14ac:dyDescent="0.3">
      <c r="A384" s="10" t="s">
        <v>1552</v>
      </c>
      <c r="B384" s="10" t="s">
        <v>1553</v>
      </c>
      <c r="C384" s="10" t="s">
        <v>1553</v>
      </c>
      <c r="D384" s="11" t="s">
        <v>1554</v>
      </c>
      <c r="E384" s="8">
        <f>IF(F384 = "NULL", "NULL", F384/28.35)</f>
        <v>0.35273368606701938</v>
      </c>
      <c r="F384" s="8">
        <v>10</v>
      </c>
      <c r="G384" s="8">
        <f>IF(H384 = "NULL", "NULL", H384/28.35)</f>
        <v>0.77601410934744264</v>
      </c>
      <c r="H384" s="8">
        <v>22</v>
      </c>
      <c r="I384" s="8">
        <f>IF(G384 = "NULL", "NULL", G384*1.25)</f>
        <v>0.9700176366843033</v>
      </c>
      <c r="J384" s="8">
        <f>IF(G384 = "NULL", "NULL", H384*1.25)</f>
        <v>27.5</v>
      </c>
      <c r="K384" s="8">
        <f>IF(G384 = "NULL", "NULL", G384*2)</f>
        <v>1.5520282186948853</v>
      </c>
      <c r="L384" s="8">
        <f>IF(G384 = "NULL", "NULL", H384*2)</f>
        <v>44</v>
      </c>
      <c r="M384" s="11" t="str">
        <f>CONCATENATE(D384, CHAR(10), " - NET WT. ", TEXT(E384, "0.00"), " oz (", F384, " grams)")</f>
        <v>PA Dutch Chicken Seasoning Ingredients:
thyme, sage, marjoram, rosemary, pepper, nutmeg
• Packed in a facility and/or equipment that produces products containing peanuts, tree nuts, soybean, milk, dairy, eggs, fish, shellfish, wheat, sesame. •
 - NET WT. 0.35 oz (10 grams)</v>
      </c>
      <c r="N384" s="12">
        <v>10000000233</v>
      </c>
      <c r="O384" s="12">
        <v>30000000233</v>
      </c>
      <c r="P384" s="12">
        <v>50000000233</v>
      </c>
      <c r="Q384" s="12">
        <v>70000000233</v>
      </c>
      <c r="R384" s="12">
        <v>90000000233</v>
      </c>
      <c r="S384" s="12">
        <v>11000000233</v>
      </c>
      <c r="T384" s="12">
        <v>13000000233</v>
      </c>
      <c r="U384" s="10"/>
      <c r="V384" s="11" t="s">
        <v>243</v>
      </c>
      <c r="W384" s="8">
        <f>IF(G384 = "NULL", "NULL", G384/4)</f>
        <v>0.19400352733686066</v>
      </c>
      <c r="X384" s="8">
        <f>IF(W384 = "NULL", "NULL", W384*28.35)</f>
        <v>5.5</v>
      </c>
      <c r="Y384" s="8">
        <f>IF(G384 = "NULL", "NULL", G384*4)</f>
        <v>3.1040564373897706</v>
      </c>
      <c r="Z384" s="8">
        <f>IF(G384 = "NULL", "NULL", H384*4)</f>
        <v>88</v>
      </c>
      <c r="AA384" s="15">
        <v>15000000233</v>
      </c>
      <c r="AB384" s="8">
        <f>IF(OR(E384 = "NULL", G384 = "NULL"), "NULL", (E384+G384)/2)</f>
        <v>0.56437389770723101</v>
      </c>
      <c r="AC384" s="8">
        <f>IF(OR(F384 = "NULL", H384 = "NULL"), "NULL", (F384+H384)/2)</f>
        <v>16</v>
      </c>
      <c r="AD384" s="15">
        <v>17000000233</v>
      </c>
      <c r="AE384" s="8">
        <f>IF(H384 = "NULL", "NULL", AF384/28.35)</f>
        <v>1.9400352733686066</v>
      </c>
      <c r="AF384" s="8">
        <f>IF(H384 = "NULL", "NULL", J384*2)</f>
        <v>55</v>
      </c>
      <c r="AG384" s="15">
        <v>19000000233</v>
      </c>
      <c r="AH384" s="8">
        <f>IF(AB384 = "NULL", "NULL", AB384*2)</f>
        <v>1.128747795414462</v>
      </c>
      <c r="AI384" s="8">
        <f>IF(AC384 = "NULL", "NULL", AC384*2)</f>
        <v>32</v>
      </c>
      <c r="AJ384" s="15">
        <v>21000000233</v>
      </c>
      <c r="AK384" s="13" t="s">
        <v>1555</v>
      </c>
      <c r="AL384" s="11" t="str">
        <f>SUBSTITUTE(D384,CHAR(10)&amp;"• Packed in a facility and/or equipment that produces products containing peanuts, tree nuts, soybean, milk, dairy, eggs, fish, shellfish, wheat, sesame. •","")</f>
        <v>PA Dutch Chicken Seasoning Ingredients:
thyme, sage, marjoram, rosemary, pepper, nutmeg</v>
      </c>
    </row>
    <row r="385" spans="1:38" ht="90" x14ac:dyDescent="0.3">
      <c r="A385" s="10" t="s">
        <v>1556</v>
      </c>
      <c r="B385" s="10" t="s">
        <v>1557</v>
      </c>
      <c r="C385" s="10" t="s">
        <v>1558</v>
      </c>
      <c r="D385" s="11" t="s">
        <v>1559</v>
      </c>
      <c r="E385" s="8">
        <f>IF(F385 = "NULL", "NULL", F385/28.35)</f>
        <v>1</v>
      </c>
      <c r="F385" s="8">
        <v>28.35</v>
      </c>
      <c r="G385" s="8">
        <f>IF(H385 = "NULL", "NULL", H385/28.35)</f>
        <v>2</v>
      </c>
      <c r="H385" s="8">
        <v>56.7</v>
      </c>
      <c r="I385" s="8">
        <f>IF(G385 = "NULL", "NULL", G385*1.25)</f>
        <v>2.5</v>
      </c>
      <c r="J385" s="8">
        <f>IF(G385 = "NULL", "NULL", H385*1.25)</f>
        <v>70.875</v>
      </c>
      <c r="K385" s="8">
        <f>IF(G385 = "NULL", "NULL", G385*2)</f>
        <v>4</v>
      </c>
      <c r="L385" s="8">
        <f>IF(G385 = "NULL", "NULL", H385*2)</f>
        <v>113.4</v>
      </c>
      <c r="M385" s="11" t="str">
        <f>CONCATENATE(D385, CHAR(10), " - NET WT. ", TEXT(E385, "0.00"), " oz (", F385, " grams)")</f>
        <v>Pacific Northwest Ingredients:
garlic, minced onion, domestic paprika, black pepper, dill, celery seed, parsley, sea salt, lemon peel
• Packed in a facility and/or equipment that produces products containing peanuts, tree nuts, soybean, milk, dairy, eggs, fish, shellfish, wheat, sesame. •
 - NET WT. 1.00 oz (28.35 grams)</v>
      </c>
      <c r="N385" s="12">
        <v>10000000234</v>
      </c>
      <c r="O385" s="12">
        <v>30000000234</v>
      </c>
      <c r="P385" s="12">
        <v>50000000234</v>
      </c>
      <c r="Q385" s="12">
        <v>70000000234</v>
      </c>
      <c r="R385" s="12">
        <v>90000000234</v>
      </c>
      <c r="S385" s="12">
        <v>11000000234</v>
      </c>
      <c r="T385" s="12">
        <v>13000000234</v>
      </c>
      <c r="U385" s="10"/>
      <c r="V385" s="11"/>
      <c r="W385" s="8">
        <f>IF(G385 = "NULL", "NULL", G385/4)</f>
        <v>0.5</v>
      </c>
      <c r="X385" s="8">
        <f>IF(W385 = "NULL", "NULL", W385*28.35)</f>
        <v>14.175000000000001</v>
      </c>
      <c r="Y385" s="8">
        <f>IF(G385 = "NULL", "NULL", G385*4)</f>
        <v>8</v>
      </c>
      <c r="Z385" s="8">
        <f>IF(G385 = "NULL", "NULL", H385*4)</f>
        <v>226.8</v>
      </c>
      <c r="AA385" s="15">
        <v>15000000234</v>
      </c>
      <c r="AB385" s="8">
        <f>IF(OR(E385 = "NULL", G385 = "NULL"), "NULL", (E385+G385)/2)</f>
        <v>1.5</v>
      </c>
      <c r="AC385" s="8">
        <f>IF(OR(F385 = "NULL", H385 = "NULL"), "NULL", (F385+H385)/2)</f>
        <v>42.525000000000006</v>
      </c>
      <c r="AD385" s="15">
        <v>17000000234</v>
      </c>
      <c r="AE385" s="8">
        <f>IF(H385 = "NULL", "NULL", AF385/28.35)</f>
        <v>5</v>
      </c>
      <c r="AF385" s="8">
        <f>IF(H385 = "NULL", "NULL", J385*2)</f>
        <v>141.75</v>
      </c>
      <c r="AG385" s="15">
        <v>19000000234</v>
      </c>
      <c r="AH385" s="8">
        <f>IF(AB385 = "NULL", "NULL", AB385*2)</f>
        <v>3</v>
      </c>
      <c r="AI385" s="8">
        <f>IF(AC385 = "NULL", "NULL", AC385*2)</f>
        <v>85.050000000000011</v>
      </c>
      <c r="AJ385" s="15">
        <v>21000000234</v>
      </c>
      <c r="AK385" s="13"/>
      <c r="AL385" s="11" t="str">
        <f>SUBSTITUTE(D385,CHAR(10)&amp;"• Packed in a facility and/or equipment that produces products containing peanuts, tree nuts, soybean, milk, dairy, eggs, fish, shellfish, wheat, sesame. •","")</f>
        <v>Pacific Northwest Ingredients:
garlic, minced onion, domestic paprika, black pepper, dill, celery seed, parsley, sea salt, lemon peel</v>
      </c>
    </row>
    <row r="386" spans="1:38" ht="75" x14ac:dyDescent="0.3">
      <c r="A386" s="38" t="s">
        <v>1560</v>
      </c>
      <c r="B386" s="10" t="s">
        <v>1561</v>
      </c>
      <c r="C386" s="10" t="s">
        <v>1562</v>
      </c>
      <c r="D386" s="11" t="s">
        <v>1563</v>
      </c>
      <c r="E386" s="8">
        <f>IF(F386 = "NULL", "NULL", F386/28.35)</f>
        <v>0.8</v>
      </c>
      <c r="F386" s="8">
        <v>22.680000000000003</v>
      </c>
      <c r="G386" s="8">
        <f>IF(H386 = "NULL", "NULL", H386/28.35)</f>
        <v>1.6</v>
      </c>
      <c r="H386" s="8">
        <v>45.360000000000007</v>
      </c>
      <c r="I386" s="8">
        <f>IF(G386 = "NULL", "NULL", G386*1.25)</f>
        <v>2</v>
      </c>
      <c r="J386" s="8">
        <f>IF(G386 = "NULL", "NULL", H386*1.25)</f>
        <v>56.70000000000001</v>
      </c>
      <c r="K386" s="8">
        <f>IF(G386 = "NULL", "NULL", G386*2)</f>
        <v>3.2</v>
      </c>
      <c r="L386" s="8">
        <f>IF(G386 = "NULL", "NULL", H386*2)</f>
        <v>90.720000000000013</v>
      </c>
      <c r="M386" s="11" t="str">
        <f>CONCATENATE(D386, CHAR(10), " - NET WT. ", TEXT(E386, "0.00"), " oz (", F386, " grams)")</f>
        <v>Panfired Green Tea Ingredients:
panfired green tea
• Packed in a facility and/or equipment that produces products containing peanuts, tree nuts, soybean, milk, dairy, eggs, fish, shellfish, wheat, sesame. •
 - NET WT. 0.80 oz (22.68 grams)</v>
      </c>
      <c r="N386" s="12">
        <v>10000000235</v>
      </c>
      <c r="O386" s="12">
        <v>30000000235</v>
      </c>
      <c r="P386" s="12">
        <v>50000000235</v>
      </c>
      <c r="Q386" s="12">
        <v>70000000235</v>
      </c>
      <c r="R386" s="12">
        <v>90000000235</v>
      </c>
      <c r="S386" s="12">
        <v>11000000235</v>
      </c>
      <c r="T386" s="12">
        <v>13000000235</v>
      </c>
      <c r="U386" s="10"/>
      <c r="V386" s="11"/>
      <c r="W386" s="8">
        <f>IF(G386 = "NULL", "NULL", G386/4)</f>
        <v>0.4</v>
      </c>
      <c r="X386" s="8">
        <f>IF(W386 = "NULL", "NULL", W386*28.35)</f>
        <v>11.340000000000002</v>
      </c>
      <c r="Y386" s="8">
        <f>IF(G386 = "NULL", "NULL", G386*4)</f>
        <v>6.4</v>
      </c>
      <c r="Z386" s="8">
        <f>IF(G386 = "NULL", "NULL", H386*4)</f>
        <v>181.44000000000003</v>
      </c>
      <c r="AA386" s="15">
        <v>15000000235</v>
      </c>
      <c r="AB386" s="8">
        <f>IF(OR(E386 = "NULL", G386 = "NULL"), "NULL", (E386+G386)/2)</f>
        <v>1.2000000000000002</v>
      </c>
      <c r="AC386" s="8">
        <f>IF(OR(F386 = "NULL", H386 = "NULL"), "NULL", (F386+H386)/2)</f>
        <v>34.020000000000003</v>
      </c>
      <c r="AD386" s="15">
        <v>17000000235</v>
      </c>
      <c r="AE386" s="8">
        <f>IF(H386 = "NULL", "NULL", AF386/28.35)</f>
        <v>4.0000000000000009</v>
      </c>
      <c r="AF386" s="8">
        <f>IF(H386 = "NULL", "NULL", J386*2)</f>
        <v>113.40000000000002</v>
      </c>
      <c r="AG386" s="15">
        <v>19000000235</v>
      </c>
      <c r="AH386" s="8">
        <f>IF(AB386 = "NULL", "NULL", AB386*2)</f>
        <v>2.4000000000000004</v>
      </c>
      <c r="AI386" s="8">
        <f>IF(AC386 = "NULL", "NULL", AC386*2)</f>
        <v>68.040000000000006</v>
      </c>
      <c r="AJ386" s="15">
        <v>21000000235</v>
      </c>
      <c r="AK386" s="13"/>
      <c r="AL386" s="11" t="str">
        <f>SUBSTITUTE(D386,CHAR(10)&amp;"• Packed in a facility and/or equipment that produces products containing peanuts, tree nuts, soybean, milk, dairy, eggs, fish, shellfish, wheat, sesame. •","")</f>
        <v>Panfired Green Tea Ingredients:
panfired green tea</v>
      </c>
    </row>
    <row r="387" spans="1:38" ht="75" x14ac:dyDescent="0.3">
      <c r="A387" s="10" t="s">
        <v>1564</v>
      </c>
      <c r="B387" s="10" t="s">
        <v>1565</v>
      </c>
      <c r="C387" s="10" t="s">
        <v>1565</v>
      </c>
      <c r="D387" s="11" t="s">
        <v>1566</v>
      </c>
      <c r="E387" s="8">
        <f>IF(F387 = "NULL", "NULL", F387/28.35)</f>
        <v>2</v>
      </c>
      <c r="F387" s="8">
        <v>56.7</v>
      </c>
      <c r="G387" s="8">
        <f>IF(H387 = "NULL", "NULL", H387/28.35)</f>
        <v>4</v>
      </c>
      <c r="H387" s="8">
        <v>113.4</v>
      </c>
      <c r="I387" s="8">
        <f>IF(G387 = "NULL", "NULL", G387*1.25)</f>
        <v>5</v>
      </c>
      <c r="J387" s="8">
        <f>IF(G387 = "NULL", "NULL", H387*1.25)</f>
        <v>141.75</v>
      </c>
      <c r="K387" s="8">
        <f>IF(G387 = "NULL", "NULL", G387*2)</f>
        <v>8</v>
      </c>
      <c r="L387" s="8">
        <f>IF(G387 = "NULL", "NULL", H387*2)</f>
        <v>226.8</v>
      </c>
      <c r="M387" s="11" t="str">
        <f>CONCATENATE(D387, CHAR(10), " - NET WT. ", TEXT(E387, "0.00"), " oz (", F387, " grams)")</f>
        <v>Paprika Ingredients: 
paprika
• Packed in a facility and/or equipment that produces products containing peanuts, tree nuts, soybean, milk, dairy, eggs, fish, shellfish, wheat, sesame. •
 - NET WT. 2.00 oz (56.7 grams)</v>
      </c>
      <c r="N387" s="12">
        <v>10000000424</v>
      </c>
      <c r="O387" s="12">
        <v>30000000424</v>
      </c>
      <c r="P387" s="12">
        <v>50000000424</v>
      </c>
      <c r="Q387" s="12">
        <v>70000000424</v>
      </c>
      <c r="R387" s="12">
        <v>90000000424</v>
      </c>
      <c r="S387" s="12">
        <v>11000000424</v>
      </c>
      <c r="T387" s="12">
        <v>13000000424</v>
      </c>
      <c r="U387" s="10"/>
      <c r="V387" s="11"/>
      <c r="W387" s="8">
        <f>IF(G387 = "NULL", "NULL", G387/4)</f>
        <v>1</v>
      </c>
      <c r="X387" s="8">
        <f>IF(W387 = "NULL", "NULL", W387*28.35)</f>
        <v>28.35</v>
      </c>
      <c r="Y387" s="8">
        <f>IF(G387 = "NULL", "NULL", G387*4)</f>
        <v>16</v>
      </c>
      <c r="Z387" s="8">
        <f>IF(G387 = "NULL", "NULL", H387*4)</f>
        <v>453.6</v>
      </c>
      <c r="AA387" s="15">
        <v>15000000424</v>
      </c>
      <c r="AB387" s="8">
        <f>IF(OR(E387 = "NULL", G387 = "NULL"), "NULL", (E387+G387)/2)</f>
        <v>3</v>
      </c>
      <c r="AC387" s="8">
        <f>IF(OR(F387 = "NULL", H387 = "NULL"), "NULL", (F387+H387)/2)</f>
        <v>85.050000000000011</v>
      </c>
      <c r="AD387" s="15">
        <v>17000000424</v>
      </c>
      <c r="AE387" s="8">
        <f>IF(H387 = "NULL", "NULL", AF387/28.35)</f>
        <v>10</v>
      </c>
      <c r="AF387" s="8">
        <f>IF(H387 = "NULL", "NULL", J387*2)</f>
        <v>283.5</v>
      </c>
      <c r="AG387" s="15">
        <v>19000000424</v>
      </c>
      <c r="AH387" s="8">
        <f>IF(AB387 = "NULL", "NULL", AB387*2)</f>
        <v>6</v>
      </c>
      <c r="AI387" s="8">
        <f>IF(AC387 = "NULL", "NULL", AC387*2)</f>
        <v>170.10000000000002</v>
      </c>
      <c r="AJ387" s="15">
        <v>21000000424</v>
      </c>
      <c r="AK387" s="13"/>
      <c r="AL387" s="11" t="str">
        <f>SUBSTITUTE(D387,CHAR(10)&amp;"• Packed in a facility and/or equipment that produces products containing peanuts, tree nuts, soybean, milk, dairy, eggs, fish, shellfish, wheat, sesame. •","")</f>
        <v>Paprika Ingredients: 
paprika</v>
      </c>
    </row>
    <row r="388" spans="1:38" ht="120" x14ac:dyDescent="0.3">
      <c r="A388" s="40" t="s">
        <v>1567</v>
      </c>
      <c r="B388" s="10" t="s">
        <v>1568</v>
      </c>
      <c r="C388" s="10" t="s">
        <v>1568</v>
      </c>
      <c r="D388" s="11" t="s">
        <v>1569</v>
      </c>
      <c r="E388" s="8">
        <f>IF(F388 = "NULL", "NULL", F388/28.35)</f>
        <v>1.0582010582010581</v>
      </c>
      <c r="F388" s="8">
        <v>30</v>
      </c>
      <c r="G388" s="8">
        <f>IF(H388 = "NULL", "NULL", H388/28.35)</f>
        <v>2.2927689594356262</v>
      </c>
      <c r="H388" s="8">
        <v>65</v>
      </c>
      <c r="I388" s="8">
        <f>IF(G388 = "NULL", "NULL", G388*1.25)</f>
        <v>2.8659611992945329</v>
      </c>
      <c r="J388" s="8">
        <f>IF(G388 = "NULL", "NULL", H388*1.25)</f>
        <v>81.25</v>
      </c>
      <c r="K388" s="8">
        <f>IF(G388 = "NULL", "NULL", G388*2)</f>
        <v>4.5855379188712524</v>
      </c>
      <c r="L388" s="8">
        <f>IF(G388 = "NULL", "NULL", H388*2)</f>
        <v>130</v>
      </c>
      <c r="M388" s="11" t="str">
        <f>CONCATENATE(D388, CHAR(10), " - NET WT. ", TEXT(E388, "0.00"), " oz (", F388, " grams)")</f>
        <v>Parmesan &amp; Garlic Seasoning Ingredients: 
parmesan cheese ([part-skim milk, cheese culture, salt enzymes], whey, buttermilk solids, sodium phosphate, salt), milk powder, salt, garlic and onion
• ALLERGY ALERT: contains milk •
• Packed in a facility and/or equipment that produces products containing peanuts, tree nuts, soybean, milk, dairy, eggs, fish, shellfish, wheat, sesame. •
 - NET WT. 1.06 oz (30 grams)</v>
      </c>
      <c r="N388" s="12">
        <v>10000000512</v>
      </c>
      <c r="O388" s="12">
        <v>30000000512</v>
      </c>
      <c r="P388" s="12">
        <v>50000000512</v>
      </c>
      <c r="Q388" s="12">
        <v>70000000512</v>
      </c>
      <c r="R388" s="12">
        <v>90000000512</v>
      </c>
      <c r="S388" s="12">
        <v>11000000512</v>
      </c>
      <c r="T388" s="12">
        <v>13000000512</v>
      </c>
      <c r="U388" s="24"/>
      <c r="W388" s="8">
        <f>IF(G388 = "NULL", "NULL", G388/4)</f>
        <v>0.57319223985890655</v>
      </c>
      <c r="X388" s="8">
        <f>IF(W388 = "NULL", "NULL", W388*28.35)</f>
        <v>16.25</v>
      </c>
      <c r="Y388" s="8">
        <f>IF(G388 = "NULL", "NULL", G388*4)</f>
        <v>9.1710758377425048</v>
      </c>
      <c r="Z388" s="8">
        <f>IF(G388 = "NULL", "NULL", H388*4)</f>
        <v>260</v>
      </c>
      <c r="AA388" s="15">
        <v>15000000512</v>
      </c>
      <c r="AB388" s="8">
        <f>IF(OR(E388 = "NULL", G388 = "NULL"), "NULL", (E388+G388)/2)</f>
        <v>1.6754850088183422</v>
      </c>
      <c r="AC388" s="8">
        <f>IF(OR(F388 = "NULL", H388 = "NULL"), "NULL", (F388+H388)/2)</f>
        <v>47.5</v>
      </c>
      <c r="AD388" s="15">
        <v>17000000512</v>
      </c>
      <c r="AE388" s="8">
        <f>IF(H388 = "NULL", "NULL", AF388/28.35)</f>
        <v>5.7319223985890648</v>
      </c>
      <c r="AF388" s="8">
        <f>IF(H388 = "NULL", "NULL", J388*2)</f>
        <v>162.5</v>
      </c>
      <c r="AG388" s="15">
        <v>19000000512</v>
      </c>
      <c r="AH388" s="8">
        <f>IF(AB388 = "NULL", "NULL", AB388*2)</f>
        <v>3.3509700176366843</v>
      </c>
      <c r="AI388" s="8">
        <f>IF(AC388 = "NULL", "NULL", AC388*2)</f>
        <v>95</v>
      </c>
      <c r="AJ388" s="15">
        <v>21000000512</v>
      </c>
      <c r="AK388" s="13" t="s">
        <v>1570</v>
      </c>
      <c r="AL388" s="11" t="str">
        <f>SUBSTITUTE(D388,CHAR(10)&amp;"• Packed in a facility and/or equipment that produces products containing peanuts, tree nuts, soybean, milk, dairy, eggs, fish, shellfish, wheat, sesame. •","")</f>
        <v>Parmesan &amp; Garlic Seasoning Ingredients: 
parmesan cheese ([part-skim milk, cheese culture, salt enzymes], whey, buttermilk solids, sodium phosphate, salt), milk powder, salt, garlic and onion
• ALLERGY ALERT: contains milk •</v>
      </c>
    </row>
    <row r="389" spans="1:38" ht="120" x14ac:dyDescent="0.3">
      <c r="A389" s="38" t="s">
        <v>1571</v>
      </c>
      <c r="B389" s="10" t="s">
        <v>1572</v>
      </c>
      <c r="C389" s="10" t="s">
        <v>1573</v>
      </c>
      <c r="D389" s="11" t="s">
        <v>1574</v>
      </c>
      <c r="E389" s="8">
        <f>IF(F389 = "NULL", "NULL", F389/28.35)</f>
        <v>1.1000000000000001</v>
      </c>
      <c r="F389" s="8">
        <v>31.185000000000006</v>
      </c>
      <c r="G389" s="8">
        <f>IF(H389 = "NULL", "NULL", H389/28.35)</f>
        <v>2.2000000000000002</v>
      </c>
      <c r="H389" s="8">
        <v>62.370000000000012</v>
      </c>
      <c r="I389" s="8">
        <f>IF(G389 = "NULL", "NULL", G389*1.25)</f>
        <v>2.75</v>
      </c>
      <c r="J389" s="8">
        <f>IF(G389 = "NULL", "NULL", H389*1.25)</f>
        <v>77.96250000000002</v>
      </c>
      <c r="K389" s="8">
        <f>IF(G389 = "NULL", "NULL", G389*2)</f>
        <v>4.4000000000000004</v>
      </c>
      <c r="L389" s="8">
        <f>IF(G389 = "NULL", "NULL", H389*2)</f>
        <v>124.74000000000002</v>
      </c>
      <c r="M389" s="11" t="str">
        <f>CONCATENATE(D389, CHAR(10), " - NET WT. ", TEXT(E389, "0.00"), " oz (", F389, " grams)")</f>
        <v>Parmesan &amp; Herb Bread Dip Ingredients:
parmesan cheese ([part-skim milk, cheese culture, salt enzymes], whey, buttermilk solids, sodium phosphate, salt), salt, oregano, basil, garlic, crushed red pepper
• ALLERGY ALERT: contains milk •
• Packed in a facility and/or equipment that produces products containing peanuts, tree nuts, soybean, milk, dairy, eggs, fish, shellfish, wheat, sesame. •
 - NET WT. 1.10 oz (31.185 grams)</v>
      </c>
      <c r="N389" s="12">
        <v>10000000236</v>
      </c>
      <c r="O389" s="12">
        <v>30000000236</v>
      </c>
      <c r="P389" s="12">
        <v>50000000236</v>
      </c>
      <c r="Q389" s="12">
        <v>70000000236</v>
      </c>
      <c r="R389" s="12">
        <v>90000000236</v>
      </c>
      <c r="S389" s="12">
        <v>11000000236</v>
      </c>
      <c r="T389" s="12">
        <v>13000000236</v>
      </c>
      <c r="U389" s="10" t="s">
        <v>52</v>
      </c>
      <c r="V389" s="11" t="s">
        <v>63</v>
      </c>
      <c r="W389" s="8">
        <f>IF(G389 = "NULL", "NULL", G389/4)</f>
        <v>0.55000000000000004</v>
      </c>
      <c r="X389" s="8">
        <f>IF(W389 = "NULL", "NULL", W389*28.35)</f>
        <v>15.592500000000003</v>
      </c>
      <c r="Y389" s="8">
        <f>IF(G389 = "NULL", "NULL", G389*4)</f>
        <v>8.8000000000000007</v>
      </c>
      <c r="Z389" s="8">
        <f>IF(G389 = "NULL", "NULL", H389*4)</f>
        <v>249.48000000000005</v>
      </c>
      <c r="AA389" s="15">
        <v>15000000236</v>
      </c>
      <c r="AB389" s="8">
        <f>IF(OR(E389 = "NULL", G389 = "NULL"), "NULL", (E389+G389)/2)</f>
        <v>1.6500000000000001</v>
      </c>
      <c r="AC389" s="8">
        <f>IF(OR(F389 = "NULL", H389 = "NULL"), "NULL", (F389+H389)/2)</f>
        <v>46.777500000000011</v>
      </c>
      <c r="AD389" s="15">
        <v>17000000236</v>
      </c>
      <c r="AE389" s="8">
        <f>IF(H389 = "NULL", "NULL", AF389/28.35)</f>
        <v>5.5000000000000009</v>
      </c>
      <c r="AF389" s="8">
        <f>IF(H389 = "NULL", "NULL", J389*2)</f>
        <v>155.92500000000004</v>
      </c>
      <c r="AG389" s="15">
        <v>19000000236</v>
      </c>
      <c r="AH389" s="8">
        <f>IF(AB389 = "NULL", "NULL", AB389*2)</f>
        <v>3.3000000000000003</v>
      </c>
      <c r="AI389" s="8">
        <f>IF(AC389 = "NULL", "NULL", AC389*2)</f>
        <v>93.555000000000021</v>
      </c>
      <c r="AJ389" s="15">
        <v>21000000236</v>
      </c>
      <c r="AK389" s="13" t="s">
        <v>1575</v>
      </c>
      <c r="AL389" s="11" t="str">
        <f>SUBSTITUTE(D389,CHAR(10)&amp;"• Packed in a facility and/or equipment that produces products containing peanuts, tree nuts, soybean, milk, dairy, eggs, fish, shellfish, wheat, sesame. •","")</f>
        <v>Parmesan &amp; Herb Bread Dip Ingredients:
parmesan cheese ([part-skim milk, cheese culture, salt enzymes], whey, buttermilk solids, sodium phosphate, salt), salt, oregano, basil, garlic, crushed red pepper
• ALLERGY ALERT: contains milk •</v>
      </c>
    </row>
    <row r="390" spans="1:38" ht="120" x14ac:dyDescent="0.3">
      <c r="A390" s="40" t="s">
        <v>1576</v>
      </c>
      <c r="B390" s="10" t="s">
        <v>1577</v>
      </c>
      <c r="C390" s="10" t="s">
        <v>1578</v>
      </c>
      <c r="D390" s="11" t="s">
        <v>1579</v>
      </c>
      <c r="E390" s="8">
        <f>IF(F390 = "NULL", "NULL", F390/28.35)</f>
        <v>1.1000000000000001</v>
      </c>
      <c r="F390" s="8">
        <v>31.185000000000006</v>
      </c>
      <c r="G390" s="8">
        <f>IF(H390 = "NULL", "NULL", H390/28.35)</f>
        <v>2.2000000000000002</v>
      </c>
      <c r="H390" s="8">
        <v>62.370000000000012</v>
      </c>
      <c r="I390" s="8">
        <f>IF(G390 = "NULL", "NULL", G390*1.25)</f>
        <v>2.75</v>
      </c>
      <c r="J390" s="8">
        <f>IF(G390 = "NULL", "NULL", H390*1.25)</f>
        <v>77.96250000000002</v>
      </c>
      <c r="K390" s="8">
        <f>IF(G390 = "NULL", "NULL", G390*2)</f>
        <v>4.4000000000000004</v>
      </c>
      <c r="L390" s="8">
        <f>IF(G390 = "NULL", "NULL", H390*2)</f>
        <v>124.74000000000002</v>
      </c>
      <c r="M390" s="11" t="str">
        <f>CONCATENATE(D390, CHAR(10), " - NET WT. ", TEXT(E390, "0.00"), " oz (", F390, " grams)")</f>
        <v>Parmesan &amp; Herb Bread Dip &amp; Seasoning Ingredients:
parmesan cheese ([part-skim milk, cheese culture, salt enzymes], whey, buttermilk solids, sodium phosphate, salt), salt, oregano, basil, garlic, crushed red pepper
• ALLERGY ALERT: contains milk •
• Packed in a facility and/or equipment that produces products containing peanuts, tree nuts, soybean, milk, dairy, eggs, fish, shellfish, wheat, sesame. •
 - NET WT. 1.10 oz (31.185 grams)</v>
      </c>
      <c r="N390" s="12">
        <v>10000000396</v>
      </c>
      <c r="O390" s="12">
        <v>30000000396</v>
      </c>
      <c r="P390" s="12">
        <v>50000000396</v>
      </c>
      <c r="Q390" s="12">
        <v>70000000396</v>
      </c>
      <c r="R390" s="12">
        <v>90000000396</v>
      </c>
      <c r="S390" s="12">
        <v>11000000396</v>
      </c>
      <c r="T390" s="12">
        <v>13000000396</v>
      </c>
      <c r="U390" s="11"/>
      <c r="V390" s="11"/>
      <c r="W390" s="8">
        <f>IF(G390 = "NULL", "NULL", G390/4)</f>
        <v>0.55000000000000004</v>
      </c>
      <c r="X390" s="8">
        <f>IF(W390 = "NULL", "NULL", W390*28.35)</f>
        <v>15.592500000000003</v>
      </c>
      <c r="Y390" s="8">
        <f>IF(G390 = "NULL", "NULL", G390*4)</f>
        <v>8.8000000000000007</v>
      </c>
      <c r="Z390" s="8">
        <f>IF(G390 = "NULL", "NULL", H390*4)</f>
        <v>249.48000000000005</v>
      </c>
      <c r="AA390" s="15">
        <v>15000000396</v>
      </c>
      <c r="AB390" s="8">
        <f>IF(OR(E390 = "NULL", G390 = "NULL"), "NULL", (E390+G390)/2)</f>
        <v>1.6500000000000001</v>
      </c>
      <c r="AC390" s="8">
        <f>IF(OR(F390 = "NULL", H390 = "NULL"), "NULL", (F390+H390)/2)</f>
        <v>46.777500000000011</v>
      </c>
      <c r="AD390" s="15">
        <v>17000000396</v>
      </c>
      <c r="AE390" s="8">
        <f>IF(H390 = "NULL", "NULL", AF390/28.35)</f>
        <v>5.5000000000000009</v>
      </c>
      <c r="AF390" s="8">
        <f>IF(H390 = "NULL", "NULL", J390*2)</f>
        <v>155.92500000000004</v>
      </c>
      <c r="AG390" s="15">
        <v>19000000396</v>
      </c>
      <c r="AH390" s="8">
        <f>IF(AB390 = "NULL", "NULL", AB390*2)</f>
        <v>3.3000000000000003</v>
      </c>
      <c r="AI390" s="8">
        <f>IF(AC390 = "NULL", "NULL", AC390*2)</f>
        <v>93.555000000000021</v>
      </c>
      <c r="AJ390" s="15">
        <v>21000000396</v>
      </c>
      <c r="AK390" s="13" t="s">
        <v>1580</v>
      </c>
      <c r="AL390" s="11" t="str">
        <f>SUBSTITUTE(D390,CHAR(10)&amp;"• Packed in a facility and/or equipment that produces products containing peanuts, tree nuts, soybean, milk, dairy, eggs, fish, shellfish, wheat, sesame. •","")</f>
        <v>Parmesan &amp; Herb Bread Dip &amp; Seasoning Ingredients:
parmesan cheese ([part-skim milk, cheese culture, salt enzymes], whey, buttermilk solids, sodium phosphate, salt), salt, oregano, basil, garlic, crushed red pepper
• ALLERGY ALERT: contains milk •</v>
      </c>
    </row>
    <row r="391" spans="1:38" ht="120" x14ac:dyDescent="0.3">
      <c r="A391" s="40" t="s">
        <v>1581</v>
      </c>
      <c r="B391" s="10" t="s">
        <v>1582</v>
      </c>
      <c r="C391" s="10" t="s">
        <v>1582</v>
      </c>
      <c r="D391" s="11" t="s">
        <v>1583</v>
      </c>
      <c r="E391" s="8">
        <f>IF(F391 = "NULL", "NULL", F391/28.35)</f>
        <v>1.1000000000000001</v>
      </c>
      <c r="F391" s="8">
        <v>31.185000000000006</v>
      </c>
      <c r="G391" s="8">
        <f>IF(H391 = "NULL", "NULL", H391/28.35)</f>
        <v>2.2000000000000002</v>
      </c>
      <c r="H391" s="8">
        <v>62.370000000000012</v>
      </c>
      <c r="I391" s="8">
        <f>IF(G391 = "NULL", "NULL", G391*1.25)</f>
        <v>2.75</v>
      </c>
      <c r="J391" s="8">
        <f>IF(G391 = "NULL", "NULL", H391*1.25)</f>
        <v>77.96250000000002</v>
      </c>
      <c r="K391" s="8">
        <f>IF(G391 = "NULL", "NULL", G391*2)</f>
        <v>4.4000000000000004</v>
      </c>
      <c r="L391" s="8">
        <f>IF(G391 = "NULL", "NULL", H391*2)</f>
        <v>124.74000000000002</v>
      </c>
      <c r="M391" s="11" t="str">
        <f>CONCATENATE(D391, CHAR(10), " - NET WT. ", TEXT(E391, "0.00"), " oz (", F391, " grams)")</f>
        <v>Parmesan &amp; Herb Seasoning Ingredients:
parmesan cheese ([part-skim milk, cheese culture, salt enzymes], whey, buttermilk solids, sodium phosphate, salt), salt, oregano, basil, garlic, crushed red pepper
• ALLERGY ALERT: contains milk •
• Packed in a facility and/or equipment that produces products containing peanuts, tree nuts, soybean, milk, dairy, eggs, fish, shellfish, wheat, sesame. •
 - NET WT. 1.10 oz (31.185 grams)</v>
      </c>
      <c r="N391" s="12">
        <v>10000000444</v>
      </c>
      <c r="O391" s="12">
        <v>30000000444</v>
      </c>
      <c r="P391" s="12">
        <v>50000000444</v>
      </c>
      <c r="Q391" s="12">
        <v>70000000444</v>
      </c>
      <c r="R391" s="12">
        <v>90000000444</v>
      </c>
      <c r="S391" s="12">
        <v>11000000444</v>
      </c>
      <c r="T391" s="12">
        <v>13000000444</v>
      </c>
      <c r="U391" s="11" t="s">
        <v>52</v>
      </c>
      <c r="V391" s="11"/>
      <c r="W391" s="8">
        <f>IF(G391 = "NULL", "NULL", G391/4)</f>
        <v>0.55000000000000004</v>
      </c>
      <c r="X391" s="8">
        <f>IF(W391 = "NULL", "NULL", W391*28.35)</f>
        <v>15.592500000000003</v>
      </c>
      <c r="Y391" s="8">
        <f>IF(G391 = "NULL", "NULL", G391*4)</f>
        <v>8.8000000000000007</v>
      </c>
      <c r="Z391" s="8">
        <f>IF(G391 = "NULL", "NULL", H391*4)</f>
        <v>249.48000000000005</v>
      </c>
      <c r="AA391" s="15">
        <v>15000000444</v>
      </c>
      <c r="AB391" s="8">
        <f>IF(OR(E391 = "NULL", G391 = "NULL"), "NULL", (E391+G391)/2)</f>
        <v>1.6500000000000001</v>
      </c>
      <c r="AC391" s="8">
        <f>IF(OR(F391 = "NULL", H391 = "NULL"), "NULL", (F391+H391)/2)</f>
        <v>46.777500000000011</v>
      </c>
      <c r="AD391" s="15">
        <v>17000000444</v>
      </c>
      <c r="AE391" s="8">
        <f>IF(H391 = "NULL", "NULL", AF391/28.35)</f>
        <v>5.5000000000000009</v>
      </c>
      <c r="AF391" s="8">
        <f>IF(H391 = "NULL", "NULL", J391*2)</f>
        <v>155.92500000000004</v>
      </c>
      <c r="AG391" s="15">
        <v>19000000444</v>
      </c>
      <c r="AH391" s="8">
        <f>IF(AB391 = "NULL", "NULL", AB391*2)</f>
        <v>3.3000000000000003</v>
      </c>
      <c r="AI391" s="8">
        <f>IF(AC391 = "NULL", "NULL", AC391*2)</f>
        <v>93.555000000000021</v>
      </c>
      <c r="AJ391" s="15">
        <v>21000000444</v>
      </c>
      <c r="AK391" s="13" t="s">
        <v>1584</v>
      </c>
      <c r="AL391" s="11" t="str">
        <f>SUBSTITUTE(D391,CHAR(10)&amp;"• Packed in a facility and/or equipment that produces products containing peanuts, tree nuts, soybean, milk, dairy, eggs, fish, shellfish, wheat, sesame. •","")</f>
        <v>Parmesan &amp; Herb Seasoning Ingredients:
parmesan cheese ([part-skim milk, cheese culture, salt enzymes], whey, buttermilk solids, sodium phosphate, salt), salt, oregano, basil, garlic, crushed red pepper
• ALLERGY ALERT: contains milk •</v>
      </c>
    </row>
    <row r="392" spans="1:38" ht="120" x14ac:dyDescent="0.3">
      <c r="A392" s="10" t="s">
        <v>1585</v>
      </c>
      <c r="B392" s="10" t="s">
        <v>1586</v>
      </c>
      <c r="C392" s="10" t="s">
        <v>1587</v>
      </c>
      <c r="D392" s="11" t="s">
        <v>1588</v>
      </c>
      <c r="E392" s="8">
        <f>IF(F392 = "NULL", "NULL", F392/28.35)</f>
        <v>1.1000000000000001</v>
      </c>
      <c r="F392" s="8">
        <v>31.185000000000006</v>
      </c>
      <c r="G392" s="8">
        <f>IF(H392 = "NULL", "NULL", H392/28.35)</f>
        <v>2.2000000000000002</v>
      </c>
      <c r="H392" s="8">
        <v>62.370000000000012</v>
      </c>
      <c r="I392" s="8">
        <f>IF(G392 = "NULL", "NULL", G392*1.25)</f>
        <v>2.75</v>
      </c>
      <c r="J392" s="8">
        <f>IF(G392 = "NULL", "NULL", H392*1.25)</f>
        <v>77.96250000000002</v>
      </c>
      <c r="K392" s="8">
        <f>IF(G392 = "NULL", "NULL", G392*2)</f>
        <v>4.4000000000000004</v>
      </c>
      <c r="L392" s="8">
        <f>IF(G392 = "NULL", "NULL", H392*2)</f>
        <v>124.74000000000002</v>
      </c>
      <c r="M392" s="11" t="str">
        <f>CONCATENATE(D392, CHAR(10), " - NET WT. ", TEXT(E392, "0.00"), " oz (", F392, " grams)")</f>
        <v>Parmesan Cheese Powder Ingredients:
dehydrated parmesan cheese (part-skim milk, cheese culture, salt, enzymes), whey, buttermilk solids, sodium phosphate, and salt
• ALLERGY ALERT: contains milk •
• Packed in a facility and/or equipment that produces products containing peanuts, tree nuts, soybean, milk, dairy, eggs, fish, shellfish, wheat, sesame. •
 - NET WT. 1.10 oz (31.185 grams)</v>
      </c>
      <c r="N392" s="12">
        <v>10000000238</v>
      </c>
      <c r="O392" s="12">
        <v>30000000238</v>
      </c>
      <c r="P392" s="12">
        <v>50000000238</v>
      </c>
      <c r="Q392" s="12">
        <v>70000000238</v>
      </c>
      <c r="R392" s="12">
        <v>90000000238</v>
      </c>
      <c r="S392" s="12">
        <v>11000000238</v>
      </c>
      <c r="T392" s="12">
        <v>13000000238</v>
      </c>
      <c r="U392" s="10" t="s">
        <v>52</v>
      </c>
      <c r="V392" s="11" t="s">
        <v>1589</v>
      </c>
      <c r="W392" s="8">
        <f>IF(G392 = "NULL", "NULL", G392/4)</f>
        <v>0.55000000000000004</v>
      </c>
      <c r="X392" s="8">
        <f>IF(W392 = "NULL", "NULL", W392*28.35)</f>
        <v>15.592500000000003</v>
      </c>
      <c r="Y392" s="8">
        <f>IF(G392 = "NULL", "NULL", G392*4)</f>
        <v>8.8000000000000007</v>
      </c>
      <c r="Z392" s="8">
        <f>IF(G392 = "NULL", "NULL", H392*4)</f>
        <v>249.48000000000005</v>
      </c>
      <c r="AA392" s="15">
        <v>15000000238</v>
      </c>
      <c r="AB392" s="8">
        <f>IF(OR(E392 = "NULL", G392 = "NULL"), "NULL", (E392+G392)/2)</f>
        <v>1.6500000000000001</v>
      </c>
      <c r="AC392" s="8">
        <f>IF(OR(F392 = "NULL", H392 = "NULL"), "NULL", (F392+H392)/2)</f>
        <v>46.777500000000011</v>
      </c>
      <c r="AD392" s="15">
        <v>17000000238</v>
      </c>
      <c r="AE392" s="8">
        <f>IF(H392 = "NULL", "NULL", AF392/28.35)</f>
        <v>5.5000000000000009</v>
      </c>
      <c r="AF392" s="8">
        <f>IF(H392 = "NULL", "NULL", J392*2)</f>
        <v>155.92500000000004</v>
      </c>
      <c r="AG392" s="15">
        <v>19000000238</v>
      </c>
      <c r="AH392" s="8">
        <f>IF(AB392 = "NULL", "NULL", AB392*2)</f>
        <v>3.3000000000000003</v>
      </c>
      <c r="AI392" s="8">
        <f>IF(AC392 = "NULL", "NULL", AC392*2)</f>
        <v>93.555000000000021</v>
      </c>
      <c r="AJ392" s="15">
        <v>21000000238</v>
      </c>
      <c r="AK392" s="13"/>
      <c r="AL392" s="11" t="str">
        <f>SUBSTITUTE(D392,CHAR(10)&amp;"• Packed in a facility and/or equipment that produces products containing peanuts, tree nuts, soybean, milk, dairy, eggs, fish, shellfish, wheat, sesame. •","")</f>
        <v>Parmesan Cheese Powder Ingredients:
dehydrated parmesan cheese (part-skim milk, cheese culture, salt, enzymes), whey, buttermilk solids, sodium phosphate, and salt
• ALLERGY ALERT: contains milk •</v>
      </c>
    </row>
    <row r="393" spans="1:38" ht="120" x14ac:dyDescent="0.3">
      <c r="A393" s="38" t="s">
        <v>1590</v>
      </c>
      <c r="B393" s="10" t="s">
        <v>1591</v>
      </c>
      <c r="C393" s="10" t="s">
        <v>1592</v>
      </c>
      <c r="D393" s="11" t="s">
        <v>1593</v>
      </c>
      <c r="E393" s="8">
        <f>IF(F393 = "NULL", "NULL", F393/28.35)</f>
        <v>1.0582010582010581</v>
      </c>
      <c r="F393" s="8">
        <v>30</v>
      </c>
      <c r="G393" s="8">
        <f>IF(H393 = "NULL", "NULL", H393/28.35)</f>
        <v>2.2927689594356262</v>
      </c>
      <c r="H393" s="8">
        <v>65</v>
      </c>
      <c r="I393" s="8">
        <f>IF(G393 = "NULL", "NULL", G393*1.25)</f>
        <v>2.8659611992945329</v>
      </c>
      <c r="J393" s="8">
        <f>IF(G393 = "NULL", "NULL", H393*1.25)</f>
        <v>81.25</v>
      </c>
      <c r="K393" s="8">
        <f>IF(G393 = "NULL", "NULL", G393*2)</f>
        <v>4.5855379188712524</v>
      </c>
      <c r="L393" s="8">
        <f>IF(G393 = "NULL", "NULL", H393*2)</f>
        <v>130</v>
      </c>
      <c r="M393" s="11" t="str">
        <f>CONCATENATE(D393, CHAR(10), " - NET WT. ", TEXT(E393, "0.00"), " oz (", F393, " grams)")</f>
        <v>Parmesan Garlic Popcorn Seasoning Ingredients: 
parmesan cheese ([part-skim milk, cheese culture, salt enzymes], whey, buttermilk solids, sodium phosphate, salt), milk powder, salt, garlic and onion
• ALLERGY ALERT: contains milk •
• Packed in a facility and/or equipment that produces products containing peanuts, tree nuts, soybean, milk, dairy, eggs, fish, shellfish, wheat, sesame. •
 - NET WT. 1.06 oz (30 grams)</v>
      </c>
      <c r="N393" s="12">
        <v>10000000237</v>
      </c>
      <c r="O393" s="12">
        <v>30000000237</v>
      </c>
      <c r="P393" s="12">
        <v>50000000237</v>
      </c>
      <c r="Q393" s="12">
        <v>70000000237</v>
      </c>
      <c r="R393" s="12">
        <v>90000000237</v>
      </c>
      <c r="S393" s="12">
        <v>11000000237</v>
      </c>
      <c r="T393" s="12">
        <v>13000000237</v>
      </c>
      <c r="U393" s="10" t="s">
        <v>52</v>
      </c>
      <c r="V393" s="11" t="s">
        <v>63</v>
      </c>
      <c r="W393" s="8">
        <f>IF(G393 = "NULL", "NULL", G393/4)</f>
        <v>0.57319223985890655</v>
      </c>
      <c r="X393" s="8">
        <f>IF(W393 = "NULL", "NULL", W393*28.35)</f>
        <v>16.25</v>
      </c>
      <c r="Y393" s="8">
        <f>IF(G393 = "NULL", "NULL", G393*4)</f>
        <v>9.1710758377425048</v>
      </c>
      <c r="Z393" s="8">
        <f>IF(G393 = "NULL", "NULL", H393*4)</f>
        <v>260</v>
      </c>
      <c r="AA393" s="15">
        <v>15000000237</v>
      </c>
      <c r="AB393" s="8">
        <f>IF(OR(E393 = "NULL", G393 = "NULL"), "NULL", (E393+G393)/2)</f>
        <v>1.6754850088183422</v>
      </c>
      <c r="AC393" s="8">
        <f>IF(OR(F393 = "NULL", H393 = "NULL"), "NULL", (F393+H393)/2)</f>
        <v>47.5</v>
      </c>
      <c r="AD393" s="15">
        <v>17000000237</v>
      </c>
      <c r="AE393" s="8">
        <f>IF(H393 = "NULL", "NULL", AF393/28.35)</f>
        <v>5.7319223985890648</v>
      </c>
      <c r="AF393" s="8">
        <f>IF(H393 = "NULL", "NULL", J393*2)</f>
        <v>162.5</v>
      </c>
      <c r="AG393" s="15">
        <v>19000000237</v>
      </c>
      <c r="AH393" s="8">
        <f>IF(AB393 = "NULL", "NULL", AB393*2)</f>
        <v>3.3509700176366843</v>
      </c>
      <c r="AI393" s="8">
        <f>IF(AC393 = "NULL", "NULL", AC393*2)</f>
        <v>95</v>
      </c>
      <c r="AJ393" s="15">
        <v>21000000237</v>
      </c>
      <c r="AK393" s="13"/>
      <c r="AL393" s="11" t="str">
        <f>SUBSTITUTE(D393,CHAR(10)&amp;"• Packed in a facility and/or equipment that produces products containing peanuts, tree nuts, soybean, milk, dairy, eggs, fish, shellfish, wheat, sesame. •","")</f>
        <v>Parmesan Garlic Popcorn Seasoning Ingredients: 
parmesan cheese ([part-skim milk, cheese culture, salt enzymes], whey, buttermilk solids, sodium phosphate, salt), milk powder, salt, garlic and onion
• ALLERGY ALERT: contains milk •</v>
      </c>
    </row>
    <row r="394" spans="1:38" ht="135" x14ac:dyDescent="0.3">
      <c r="A394" s="10" t="s">
        <v>1594</v>
      </c>
      <c r="B394" s="10" t="s">
        <v>1595</v>
      </c>
      <c r="C394" s="10" t="s">
        <v>1596</v>
      </c>
      <c r="D394" s="11" t="s">
        <v>1597</v>
      </c>
      <c r="E394" s="8">
        <f>IF(F394 = "NULL", "NULL", F394/28.35)</f>
        <v>0.19400352733686066</v>
      </c>
      <c r="F394" s="8">
        <v>5.5</v>
      </c>
      <c r="G394" s="8">
        <f>IF(H394 = "NULL", "NULL", H394/28.35)</f>
        <v>0.38800705467372132</v>
      </c>
      <c r="H394" s="8">
        <v>11</v>
      </c>
      <c r="I394" s="8">
        <f>IF(G394 = "NULL", "NULL", G394*1.25)</f>
        <v>0.48500881834215165</v>
      </c>
      <c r="J394" s="8">
        <f>IF(G394 = "NULL", "NULL", H394*1.25)</f>
        <v>13.75</v>
      </c>
      <c r="K394" s="8">
        <f>IF(G394 = "NULL", "NULL", G394*2)</f>
        <v>0.77601410934744264</v>
      </c>
      <c r="L394" s="8">
        <f>IF(G394 = "NULL", "NULL", H394*2)</f>
        <v>22</v>
      </c>
      <c r="M394" s="11" t="str">
        <f>CONCATENATE(D394, CHAR(10), " - NET WT. ", TEXT(E394, "0.00"), " oz (", F394, " grams)")</f>
        <v>Parmesan Peppercorn Dip Mix Ingredients:
whey, cheese blend (parmesan and romano cheese [part skim milk, cheese culture, salt, enzymes], dried onion, sea salt, cane sugar, buttermilk solids (whey solids, buttermilk powder, nonfat dry milk), black pepper, maltodextrin, parsley
• Packed in a facility and/or equipment that produces products containing peanuts, tree nuts, soybean, milk, dairy, eggs, fish, shellfish, wheat, sesame. •
 - NET WT. 0.19 oz (5.5 grams)</v>
      </c>
      <c r="N394" s="12">
        <v>10000000529</v>
      </c>
      <c r="O394" s="12">
        <v>30000000529</v>
      </c>
      <c r="P394" s="12">
        <v>50000000529</v>
      </c>
      <c r="Q394" s="12">
        <v>70000000529</v>
      </c>
      <c r="R394" s="12">
        <v>90000000529</v>
      </c>
      <c r="S394" s="12">
        <v>11000000529</v>
      </c>
      <c r="T394" s="12">
        <v>13000000529</v>
      </c>
      <c r="U394" s="24"/>
      <c r="W394" s="8">
        <f>IF(G394 = "NULL", "NULL", G394/4)</f>
        <v>9.700176366843033E-2</v>
      </c>
      <c r="X394" s="8">
        <f>IF(W394 = "NULL", "NULL", W394*28.35)</f>
        <v>2.75</v>
      </c>
      <c r="Y394" s="8">
        <f>IF(G394 = "NULL", "NULL", G394*4)</f>
        <v>1.5520282186948853</v>
      </c>
      <c r="Z394" s="8">
        <f>IF(G394 = "NULL", "NULL", H394*4)</f>
        <v>44</v>
      </c>
      <c r="AA394" s="15">
        <v>15000000529</v>
      </c>
      <c r="AB394" s="8">
        <f>IF(OR(E394 = "NULL", G394 = "NULL"), "NULL", (E394+G394)/2)</f>
        <v>0.29100529100529099</v>
      </c>
      <c r="AC394" s="8">
        <f>IF(OR(F394 = "NULL", H394 = "NULL"), "NULL", (F394+H394)/2)</f>
        <v>8.25</v>
      </c>
      <c r="AD394" s="15">
        <v>17000000529</v>
      </c>
      <c r="AE394" s="8">
        <f>IF(H394 = "NULL", "NULL", AF394/28.35)</f>
        <v>0.9700176366843033</v>
      </c>
      <c r="AF394" s="8">
        <f>IF(H394 = "NULL", "NULL", J394*2)</f>
        <v>27.5</v>
      </c>
      <c r="AG394" s="15">
        <v>19000000529</v>
      </c>
      <c r="AH394" s="8">
        <f>IF(AB394 = "NULL", "NULL", AB394*2)</f>
        <v>0.58201058201058198</v>
      </c>
      <c r="AI394" s="8">
        <f>IF(AC394 = "NULL", "NULL", AC394*2)</f>
        <v>16.5</v>
      </c>
      <c r="AJ394" s="15">
        <v>21000000529</v>
      </c>
      <c r="AK394" s="13"/>
      <c r="AL394" s="11" t="str">
        <f>SUBSTITUTE(D394,CHAR(10)&amp;"• Packed in a facility and/or equipment that produces products containing peanuts, tree nuts, soybean, milk, dairy, eggs, fish, shellfish, wheat, sesame. •","")</f>
        <v>Parmesan Peppercorn Dip Mix Ingredients:
whey, cheese blend (parmesan and romano cheese [part skim milk, cheese culture, salt, enzymes], dried onion, sea salt, cane sugar, buttermilk solids (whey solids, buttermilk powder, nonfat dry milk), black pepper, maltodextrin, parsley</v>
      </c>
    </row>
    <row r="395" spans="1:38" ht="75" x14ac:dyDescent="0.3">
      <c r="A395" s="10" t="s">
        <v>1598</v>
      </c>
      <c r="B395" s="10" t="s">
        <v>1599</v>
      </c>
      <c r="C395" s="10" t="s">
        <v>1599</v>
      </c>
      <c r="D395" s="11" t="s">
        <v>1600</v>
      </c>
      <c r="E395" s="8">
        <f>IF(F395 = "NULL", "NULL", F395/28.35)</f>
        <v>0.25</v>
      </c>
      <c r="F395" s="8">
        <v>7.0875000000000004</v>
      </c>
      <c r="G395" s="8">
        <f>IF(H395 = "NULL", "NULL", H395/28.35)</f>
        <v>0.5</v>
      </c>
      <c r="H395" s="8">
        <v>14.175000000000001</v>
      </c>
      <c r="I395" s="8">
        <f>IF(G395 = "NULL", "NULL", G395*1.25)</f>
        <v>0.625</v>
      </c>
      <c r="J395" s="8">
        <f>IF(G395 = "NULL", "NULL", H395*1.25)</f>
        <v>17.71875</v>
      </c>
      <c r="K395" s="8">
        <f>IF(G395 = "NULL", "NULL", G395*2)</f>
        <v>1</v>
      </c>
      <c r="L395" s="8">
        <f>IF(G395 = "NULL", "NULL", H395*2)</f>
        <v>28.35</v>
      </c>
      <c r="M395" s="11" t="str">
        <f>CONCATENATE(D395, CHAR(10), " - NET WT. ", TEXT(E395, "0.00"), " oz (", F395, " grams)")</f>
        <v>Parsley Ingredients:
parsley
• Packed in a facility and/or equipment that produces products containing peanuts, tree nuts, soybean, milk, dairy, eggs, fish, shellfish, wheat, sesame. •
 - NET WT. 0.25 oz (7.0875 grams)</v>
      </c>
      <c r="N395" s="12">
        <v>10000000476</v>
      </c>
      <c r="O395" s="12">
        <v>30000000476</v>
      </c>
      <c r="P395" s="12">
        <v>50000000476</v>
      </c>
      <c r="Q395" s="12">
        <v>70000000476</v>
      </c>
      <c r="R395" s="12">
        <v>90000000476</v>
      </c>
      <c r="S395" s="12">
        <v>11000000476</v>
      </c>
      <c r="T395" s="12">
        <v>13000000476</v>
      </c>
      <c r="U395" s="10"/>
      <c r="V395" s="11"/>
      <c r="W395" s="8">
        <f>IF(G395 = "NULL", "NULL", G395/4)</f>
        <v>0.125</v>
      </c>
      <c r="X395" s="8">
        <f>IF(W395 = "NULL", "NULL", W395*28.35)</f>
        <v>3.5437500000000002</v>
      </c>
      <c r="Y395" s="8">
        <f>IF(G395 = "NULL", "NULL", G395*4)</f>
        <v>2</v>
      </c>
      <c r="Z395" s="8">
        <f>IF(G395 = "NULL", "NULL", H395*4)</f>
        <v>56.7</v>
      </c>
      <c r="AA395" s="15">
        <v>15000000476</v>
      </c>
      <c r="AB395" s="8">
        <f>IF(OR(E395 = "NULL", G395 = "NULL"), "NULL", (E395+G395)/2)</f>
        <v>0.375</v>
      </c>
      <c r="AC395" s="8">
        <f>IF(OR(F395 = "NULL", H395 = "NULL"), "NULL", (F395+H395)/2)</f>
        <v>10.631250000000001</v>
      </c>
      <c r="AD395" s="15">
        <v>17000000476</v>
      </c>
      <c r="AE395" s="8">
        <f>IF(H395 = "NULL", "NULL", AF395/28.35)</f>
        <v>1.25</v>
      </c>
      <c r="AF395" s="8">
        <f>IF(H395 = "NULL", "NULL", J395*2)</f>
        <v>35.4375</v>
      </c>
      <c r="AG395" s="15">
        <v>19000000476</v>
      </c>
      <c r="AH395" s="8">
        <f>IF(AB395 = "NULL", "NULL", AB395*2)</f>
        <v>0.75</v>
      </c>
      <c r="AI395" s="8">
        <f>IF(AC395 = "NULL", "NULL", AC395*2)</f>
        <v>21.262500000000003</v>
      </c>
      <c r="AJ395" s="15">
        <v>21000000476</v>
      </c>
      <c r="AK395" s="13"/>
      <c r="AL395" s="11" t="str">
        <f>SUBSTITUTE(D395,CHAR(10)&amp;"• Packed in a facility and/or equipment that produces products containing peanuts, tree nuts, soybean, milk, dairy, eggs, fish, shellfish, wheat, sesame. •","")</f>
        <v>Parsley Ingredients:
parsley</v>
      </c>
    </row>
    <row r="396" spans="1:38" ht="90" x14ac:dyDescent="0.3">
      <c r="A396" s="10" t="s">
        <v>1601</v>
      </c>
      <c r="B396" s="10" t="s">
        <v>1602</v>
      </c>
      <c r="C396" s="10" t="s">
        <v>1603</v>
      </c>
      <c r="D396" s="11" t="s">
        <v>1604</v>
      </c>
      <c r="E396" s="8">
        <f>IF(F396 = "NULL", "NULL", F396/28.35)</f>
        <v>0.8</v>
      </c>
      <c r="F396" s="8">
        <v>22.680000000000003</v>
      </c>
      <c r="G396" s="8">
        <f>IF(H396 = "NULL", "NULL", H396/28.35)</f>
        <v>1.6</v>
      </c>
      <c r="H396" s="8">
        <v>45.360000000000007</v>
      </c>
      <c r="I396" s="8">
        <f>IF(G396 = "NULL", "NULL", G396*1.25)</f>
        <v>2</v>
      </c>
      <c r="J396" s="8">
        <f>IF(G396 = "NULL", "NULL", H396*1.25)</f>
        <v>56.70000000000001</v>
      </c>
      <c r="K396" s="8">
        <f>IF(G396 = "NULL", "NULL", G396*2)</f>
        <v>3.2</v>
      </c>
      <c r="L396" s="8">
        <f>IF(G396 = "NULL", "NULL", H396*2)</f>
        <v>90.720000000000013</v>
      </c>
      <c r="M396" s="11" t="str">
        <f>CONCATENATE(D396, CHAR(10), " - NET WT. ", TEXT(E396, "0.00"), " oz (", F396, " grams)")</f>
        <v>Peach Passion Tea Ingredients:
black tea, orange blossom, safflower, elderberry, flower pollen, artificial flavoring
• Packed in a facility and/or equipment that produces products containing peanuts, tree nuts, soybean, milk, dairy, eggs, fish, shellfish, wheat, sesame. •
 - NET WT. 0.80 oz (22.68 grams)</v>
      </c>
      <c r="N396" s="12">
        <v>10000000239</v>
      </c>
      <c r="O396" s="12">
        <v>30000000239</v>
      </c>
      <c r="P396" s="12">
        <v>50000000239</v>
      </c>
      <c r="Q396" s="12">
        <v>70000000239</v>
      </c>
      <c r="R396" s="12">
        <v>90000000239</v>
      </c>
      <c r="S396" s="12">
        <v>11000000239</v>
      </c>
      <c r="T396" s="12">
        <v>13000000239</v>
      </c>
      <c r="U396" s="10" t="s">
        <v>52</v>
      </c>
      <c r="V396" s="11" t="s">
        <v>130</v>
      </c>
      <c r="W396" s="8">
        <f>IF(G396 = "NULL", "NULL", G396/4)</f>
        <v>0.4</v>
      </c>
      <c r="X396" s="8">
        <f>IF(W396 = "NULL", "NULL", W396*28.35)</f>
        <v>11.340000000000002</v>
      </c>
      <c r="Y396" s="8">
        <f>IF(G396 = "NULL", "NULL", G396*4)</f>
        <v>6.4</v>
      </c>
      <c r="Z396" s="8">
        <f>IF(G396 = "NULL", "NULL", H396*4)</f>
        <v>181.44000000000003</v>
      </c>
      <c r="AA396" s="15">
        <v>15000000239</v>
      </c>
      <c r="AB396" s="8">
        <f>IF(OR(E396 = "NULL", G396 = "NULL"), "NULL", (E396+G396)/2)</f>
        <v>1.2000000000000002</v>
      </c>
      <c r="AC396" s="8">
        <f>IF(OR(F396 = "NULL", H396 = "NULL"), "NULL", (F396+H396)/2)</f>
        <v>34.020000000000003</v>
      </c>
      <c r="AD396" s="15">
        <v>17000000239</v>
      </c>
      <c r="AE396" s="8">
        <f>IF(H396 = "NULL", "NULL", AF396/28.35)</f>
        <v>4.0000000000000009</v>
      </c>
      <c r="AF396" s="8">
        <f>IF(H396 = "NULL", "NULL", J396*2)</f>
        <v>113.40000000000002</v>
      </c>
      <c r="AG396" s="15">
        <v>19000000239</v>
      </c>
      <c r="AH396" s="8">
        <f>IF(AB396 = "NULL", "NULL", AB396*2)</f>
        <v>2.4000000000000004</v>
      </c>
      <c r="AI396" s="8">
        <f>IF(AC396 = "NULL", "NULL", AC396*2)</f>
        <v>68.040000000000006</v>
      </c>
      <c r="AJ396" s="15">
        <v>21000000239</v>
      </c>
      <c r="AK396" s="13"/>
      <c r="AL396" s="11" t="str">
        <f>SUBSTITUTE(D396,CHAR(10)&amp;"• Packed in a facility and/or equipment that produces products containing peanuts, tree nuts, soybean, milk, dairy, eggs, fish, shellfish, wheat, sesame. •","")</f>
        <v>Peach Passion Tea Ingredients:
black tea, orange blossom, safflower, elderberry, flower pollen, artificial flavoring</v>
      </c>
    </row>
    <row r="397" spans="1:38" ht="31.2" x14ac:dyDescent="0.3">
      <c r="A397" s="10" t="s">
        <v>1605</v>
      </c>
      <c r="B397" s="10" t="s">
        <v>1606</v>
      </c>
      <c r="C397" s="10" t="s">
        <v>1607</v>
      </c>
      <c r="D397" s="11" t="s">
        <v>45</v>
      </c>
      <c r="E397" s="8">
        <f>IF(F397 = "NULL", "NULL", F397/28.35)</f>
        <v>2.9</v>
      </c>
      <c r="F397" s="8">
        <v>82.215000000000003</v>
      </c>
      <c r="G397" s="8">
        <f>IF(H397 = "NULL", "NULL", H397/28.35)</f>
        <v>5.8</v>
      </c>
      <c r="H397" s="8">
        <v>164.43</v>
      </c>
      <c r="I397" s="8">
        <f>IF(G397 = "NULL", "NULL", G397*1.25)</f>
        <v>7.25</v>
      </c>
      <c r="J397" s="8">
        <f>IF(G397 = "NULL", "NULL", H397*1.25)</f>
        <v>205.53750000000002</v>
      </c>
      <c r="K397" s="8">
        <f>IF(G397 = "NULL", "NULL", G397*2)</f>
        <v>11.6</v>
      </c>
      <c r="L397" s="8">
        <f>IF(G397 = "NULL", "NULL", H397*2)</f>
        <v>328.86</v>
      </c>
      <c r="M397" s="11" t="str">
        <f>CONCATENATE(D397, CHAR(10), " - NET WT. ", TEXT(E397, "0.00"), " oz (", F397, " grams)")</f>
        <v>NULL
 - NET WT. 2.90 oz (82.215 grams)</v>
      </c>
      <c r="N397" s="12">
        <v>10000000240</v>
      </c>
      <c r="O397" s="12">
        <v>30000000240</v>
      </c>
      <c r="P397" s="12">
        <v>50000000240</v>
      </c>
      <c r="Q397" s="12">
        <v>70000000240</v>
      </c>
      <c r="R397" s="12">
        <v>90000000240</v>
      </c>
      <c r="S397" s="12">
        <v>11000000240</v>
      </c>
      <c r="T397" s="12">
        <v>13000000240</v>
      </c>
      <c r="U397" s="10"/>
      <c r="V397" s="11"/>
      <c r="W397" s="8">
        <f>IF(G397 = "NULL", "NULL", G397/4)</f>
        <v>1.45</v>
      </c>
      <c r="X397" s="8">
        <f>IF(W397 = "NULL", "NULL", W397*28.35)</f>
        <v>41.107500000000002</v>
      </c>
      <c r="Y397" s="8">
        <f>IF(G397 = "NULL", "NULL", G397*4)</f>
        <v>23.2</v>
      </c>
      <c r="Z397" s="8">
        <f>IF(G397 = "NULL", "NULL", H397*4)</f>
        <v>657.72</v>
      </c>
      <c r="AA397" s="15">
        <v>15000000240</v>
      </c>
      <c r="AB397" s="8">
        <f>IF(OR(E397 = "NULL", G397 = "NULL"), "NULL", (E397+G397)/2)</f>
        <v>4.3499999999999996</v>
      </c>
      <c r="AC397" s="8">
        <f>IF(OR(F397 = "NULL", H397 = "NULL"), "NULL", (F397+H397)/2)</f>
        <v>123.32250000000001</v>
      </c>
      <c r="AD397" s="15">
        <v>17000000240</v>
      </c>
      <c r="AE397" s="8">
        <f>IF(H397 = "NULL", "NULL", AF397/28.35)</f>
        <v>14.5</v>
      </c>
      <c r="AF397" s="8">
        <f>IF(H397 = "NULL", "NULL", J397*2)</f>
        <v>411.07500000000005</v>
      </c>
      <c r="AG397" s="15">
        <v>19000000240</v>
      </c>
      <c r="AH397" s="8">
        <f>IF(AB397 = "NULL", "NULL", AB397*2)</f>
        <v>8.6999999999999993</v>
      </c>
      <c r="AI397" s="8">
        <f>IF(AC397 = "NULL", "NULL", AC397*2)</f>
        <v>246.64500000000001</v>
      </c>
      <c r="AJ397" s="15">
        <v>21000000240</v>
      </c>
      <c r="AK397" s="13"/>
      <c r="AL397" s="11" t="str">
        <f>SUBSTITUTE(D397,CHAR(10)&amp;"• Packed in a facility and/or equipment that produces products containing peanuts, tree nuts, soybean, milk, dairy, eggs, fish, shellfish, wheat, sesame. •","")</f>
        <v>NULL</v>
      </c>
    </row>
    <row r="398" spans="1:38" ht="75" x14ac:dyDescent="0.3">
      <c r="A398" s="38" t="s">
        <v>1608</v>
      </c>
      <c r="B398" s="10" t="s">
        <v>1609</v>
      </c>
      <c r="C398" s="10" t="s">
        <v>1609</v>
      </c>
      <c r="D398" s="11" t="s">
        <v>1610</v>
      </c>
      <c r="E398" s="8">
        <f>IF(F398 = "NULL", "NULL", F398/28.35)</f>
        <v>0.81128747795414458</v>
      </c>
      <c r="F398" s="8">
        <v>23</v>
      </c>
      <c r="G398" s="8">
        <f>IF(H398 = "NULL", "NULL", H398/28.35)</f>
        <v>2.1164021164021163</v>
      </c>
      <c r="H398" s="8">
        <v>60</v>
      </c>
      <c r="I398" s="8">
        <f>IF(G398 = "NULL", "NULL", G398*1.25)</f>
        <v>2.6455026455026456</v>
      </c>
      <c r="J398" s="8">
        <f>IF(G398 = "NULL", "NULL", H398*1.25)</f>
        <v>75</v>
      </c>
      <c r="K398" s="8">
        <f>IF(G398 = "NULL", "NULL", G398*2)</f>
        <v>4.2328042328042326</v>
      </c>
      <c r="L398" s="8">
        <f>IF(G398 = "NULL", "NULL", H398*2)</f>
        <v>120</v>
      </c>
      <c r="M398" s="11" t="str">
        <f>CONCATENATE(D398, CHAR(10), " - NET WT. ", TEXT(E398, "0.00"), " oz (", F398, " grams)")</f>
        <v>Pennsylvania Pork Rub Ingredients:
chili powder, dehydrated garlic, spices, sea salt
• Packed in a facility and/or equipment that produces products containing peanuts, tree nuts, soybean, milk, dairy, eggs, fish, shellfish, wheat, sesame. •
 - NET WT. 0.81 oz (23 grams)</v>
      </c>
      <c r="N398" s="12">
        <v>10000000414</v>
      </c>
      <c r="O398" s="12">
        <v>30000000414</v>
      </c>
      <c r="P398" s="12">
        <v>50000000414</v>
      </c>
      <c r="Q398" s="12">
        <v>70000000414</v>
      </c>
      <c r="R398" s="12">
        <v>90000000414</v>
      </c>
      <c r="S398" s="12">
        <v>11000000414</v>
      </c>
      <c r="T398" s="12">
        <v>13000000414</v>
      </c>
      <c r="U398" s="10" t="s">
        <v>52</v>
      </c>
      <c r="V398" s="11"/>
      <c r="W398" s="8">
        <f>IF(G398 = "NULL", "NULL", G398/4)</f>
        <v>0.52910052910052907</v>
      </c>
      <c r="X398" s="8">
        <f>IF(W398 = "NULL", "NULL", W398*28.35)</f>
        <v>15</v>
      </c>
      <c r="Y398" s="8">
        <f>IF(G398 = "NULL", "NULL", G398*4)</f>
        <v>8.4656084656084651</v>
      </c>
      <c r="Z398" s="8">
        <f>IF(G398 = "NULL", "NULL", H398*4)</f>
        <v>240</v>
      </c>
      <c r="AA398" s="15">
        <v>15000000414</v>
      </c>
      <c r="AB398" s="8">
        <f>IF(OR(E398 = "NULL", G398 = "NULL"), "NULL", (E398+G398)/2)</f>
        <v>1.4638447971781305</v>
      </c>
      <c r="AC398" s="8">
        <f>IF(OR(F398 = "NULL", H398 = "NULL"), "NULL", (F398+H398)/2)</f>
        <v>41.5</v>
      </c>
      <c r="AD398" s="15">
        <v>17000000414</v>
      </c>
      <c r="AE398" s="8">
        <f>IF(H398 = "NULL", "NULL", AF398/28.35)</f>
        <v>5.2910052910052912</v>
      </c>
      <c r="AF398" s="8">
        <f>IF(H398 = "NULL", "NULL", J398*2)</f>
        <v>150</v>
      </c>
      <c r="AG398" s="15">
        <v>19000000414</v>
      </c>
      <c r="AH398" s="8">
        <f>IF(AB398 = "NULL", "NULL", AB398*2)</f>
        <v>2.9276895943562611</v>
      </c>
      <c r="AI398" s="8">
        <f>IF(AC398 = "NULL", "NULL", AC398*2)</f>
        <v>83</v>
      </c>
      <c r="AJ398" s="15">
        <v>21000000414</v>
      </c>
      <c r="AK398" s="13" t="s">
        <v>1611</v>
      </c>
      <c r="AL398" s="11" t="str">
        <f>SUBSTITUTE(D398,CHAR(10)&amp;"• Packed in a facility and/or equipment that produces products containing peanuts, tree nuts, soybean, milk, dairy, eggs, fish, shellfish, wheat, sesame. •","")</f>
        <v>Pennsylvania Pork Rub Ingredients:
chili powder, dehydrated garlic, spices, sea salt</v>
      </c>
    </row>
    <row r="399" spans="1:38" ht="90" x14ac:dyDescent="0.3">
      <c r="A399" s="10" t="s">
        <v>1612</v>
      </c>
      <c r="B399" s="10" t="s">
        <v>1613</v>
      </c>
      <c r="C399" s="10" t="s">
        <v>1613</v>
      </c>
      <c r="D399" s="11" t="s">
        <v>1614</v>
      </c>
      <c r="E399" s="8">
        <f>IF(F399 = "NULL", "NULL", F399/28.35)</f>
        <v>1.128747795414462</v>
      </c>
      <c r="F399" s="8">
        <v>32</v>
      </c>
      <c r="G399" s="8">
        <f>IF(H399 = "NULL", "NULL", H399/28.35)</f>
        <v>2.3985890652557318</v>
      </c>
      <c r="H399" s="8">
        <v>68</v>
      </c>
      <c r="I399" s="8">
        <f>IF(G399 = "NULL", "NULL", G399*1.25)</f>
        <v>2.9982363315696645</v>
      </c>
      <c r="J399" s="8">
        <f>IF(G399 = "NULL", "NULL", H399*1.25)</f>
        <v>85</v>
      </c>
      <c r="K399" s="8">
        <f>IF(G399 = "NULL", "NULL", G399*2)</f>
        <v>4.7971781305114636</v>
      </c>
      <c r="L399" s="8">
        <f>IF(G399 = "NULL", "NULL", H399*2)</f>
        <v>136</v>
      </c>
      <c r="M399" s="11" t="str">
        <f>CONCATENATE(D399, CHAR(10), " - NET WT. ", TEXT(E399, "0.00"), " oz (", F399, " grams)")</f>
        <v>Pepper Sensation Ingredients:
dehydrated garlic, dehydrated red and green bell peppers, salt, black pepper, dehydrated onion, spices, hickory oil
• Packed in a facility and/or equipment that produces products containing peanuts, tree nuts, soybean, milk, dairy, eggs, fish, shellfish, wheat, sesame. •
 - NET WT. 1.13 oz (32 grams)</v>
      </c>
      <c r="N399" s="12">
        <v>10000000498</v>
      </c>
      <c r="O399" s="12">
        <v>30000000498</v>
      </c>
      <c r="P399" s="12">
        <v>50000000498</v>
      </c>
      <c r="Q399" s="12">
        <v>70000000498</v>
      </c>
      <c r="R399" s="12">
        <v>90000000498</v>
      </c>
      <c r="S399" s="12">
        <v>11000000498</v>
      </c>
      <c r="T399" s="12">
        <v>13000000498</v>
      </c>
      <c r="U399" s="10" t="s">
        <v>52</v>
      </c>
      <c r="V399" s="11" t="s">
        <v>268</v>
      </c>
      <c r="W399" s="8">
        <f>IF(G399 = "NULL", "NULL", G399/4)</f>
        <v>0.59964726631393295</v>
      </c>
      <c r="X399" s="8">
        <f>IF(W399 = "NULL", "NULL", W399*28.35)</f>
        <v>17</v>
      </c>
      <c r="Y399" s="8">
        <f>IF(G399 = "NULL", "NULL", G399*4)</f>
        <v>9.5943562610229272</v>
      </c>
      <c r="Z399" s="8">
        <f>IF(G399 = "NULL", "NULL", H399*4)</f>
        <v>272</v>
      </c>
      <c r="AA399" s="15">
        <v>15000000498</v>
      </c>
      <c r="AB399" s="8">
        <f>IF(OR(E399 = "NULL", G399 = "NULL"), "NULL", (E399+G399)/2)</f>
        <v>1.7636684303350969</v>
      </c>
      <c r="AC399" s="8">
        <f>IF(OR(F399 = "NULL", H399 = "NULL"), "NULL", (F399+H399)/2)</f>
        <v>50</v>
      </c>
      <c r="AD399" s="15">
        <v>17000000498</v>
      </c>
      <c r="AE399" s="8">
        <f>IF(H399 = "NULL", "NULL", AF399/28.35)</f>
        <v>5.9964726631393299</v>
      </c>
      <c r="AF399" s="8">
        <f>IF(H399 = "NULL", "NULL", J399*2)</f>
        <v>170</v>
      </c>
      <c r="AG399" s="15">
        <v>19000000498</v>
      </c>
      <c r="AH399" s="8">
        <f>IF(AB399 = "NULL", "NULL", AB399*2)</f>
        <v>3.5273368606701938</v>
      </c>
      <c r="AI399" s="8">
        <f>IF(AC399 = "NULL", "NULL", AC399*2)</f>
        <v>100</v>
      </c>
      <c r="AJ399" s="15">
        <v>21000000498</v>
      </c>
      <c r="AK399" s="13"/>
      <c r="AL399" s="11" t="str">
        <f>SUBSTITUTE(D399,CHAR(10)&amp;"• Packed in a facility and/or equipment that produces products containing peanuts, tree nuts, soybean, milk, dairy, eggs, fish, shellfish, wheat, sesame. •","")</f>
        <v>Pepper Sensation Ingredients:
dehydrated garlic, dehydrated red and green bell peppers, salt, black pepper, dehydrated onion, spices, hickory oil</v>
      </c>
    </row>
    <row r="400" spans="1:38" ht="75" x14ac:dyDescent="0.3">
      <c r="A400" s="10" t="s">
        <v>1615</v>
      </c>
      <c r="B400" s="10" t="s">
        <v>1616</v>
      </c>
      <c r="C400" s="10" t="s">
        <v>1616</v>
      </c>
      <c r="D400" s="11" t="s">
        <v>1617</v>
      </c>
      <c r="E400" s="8">
        <f>IF(F400 = "NULL", "NULL", F400/28.35)</f>
        <v>1.164021164021164</v>
      </c>
      <c r="F400" s="8">
        <v>33</v>
      </c>
      <c r="G400" s="8">
        <f>IF(H400 = "NULL", "NULL", H400/28.35)</f>
        <v>2.3633156966490301</v>
      </c>
      <c r="H400" s="8">
        <v>67</v>
      </c>
      <c r="I400" s="8">
        <f>IF(G400 = "NULL", "NULL", G400*1.25)</f>
        <v>2.9541446208112876</v>
      </c>
      <c r="J400" s="8">
        <f>IF(G400 = "NULL", "NULL", H400*1.25)</f>
        <v>83.75</v>
      </c>
      <c r="K400" s="8">
        <f>IF(G400 = "NULL", "NULL", G400*2)</f>
        <v>4.7266313932980601</v>
      </c>
      <c r="L400" s="8">
        <f>IF(G400 = "NULL", "NULL", H400*2)</f>
        <v>134</v>
      </c>
      <c r="M400" s="11" t="str">
        <f>CONCATENATE(D400, CHAR(10), " - NET WT. ", TEXT(E400, "0.00"), " oz (", F400, " grams)")</f>
        <v>Peppercorn Medley Ingredients:
black, white, green, pink, Jamaican allspice peppercorns
• Packed in a facility and/or equipment that produces products containing peanuts, tree nuts, soybean, milk, dairy, eggs, fish, shellfish, wheat, sesame. •
 - NET WT. 1.16 oz (33 grams)</v>
      </c>
      <c r="N400" s="12">
        <v>10000000003</v>
      </c>
      <c r="O400" s="12">
        <v>30000000003</v>
      </c>
      <c r="P400" s="12">
        <v>50000000003</v>
      </c>
      <c r="Q400" s="12">
        <v>70000000003</v>
      </c>
      <c r="R400" s="12">
        <v>90000000003</v>
      </c>
      <c r="S400" s="12">
        <v>11000000003</v>
      </c>
      <c r="T400" s="12">
        <v>13000000003</v>
      </c>
      <c r="U400" s="10" t="s">
        <v>52</v>
      </c>
      <c r="V400" s="11" t="s">
        <v>268</v>
      </c>
      <c r="W400" s="8">
        <f>IF(G400 = "NULL", "NULL", G400/4)</f>
        <v>0.59082892416225752</v>
      </c>
      <c r="X400" s="8">
        <f>IF(W400 = "NULL", "NULL", W400*28.35)</f>
        <v>16.75</v>
      </c>
      <c r="Y400" s="8">
        <f>IF(G400 = "NULL", "NULL", G400*4)</f>
        <v>9.4532627865961203</v>
      </c>
      <c r="Z400" s="8">
        <f>IF(G400 = "NULL", "NULL", H400*4)</f>
        <v>268</v>
      </c>
      <c r="AA400" s="15">
        <v>15000000003</v>
      </c>
      <c r="AB400" s="8">
        <f>IF(OR(E400 = "NULL", G400 = "NULL"), "NULL", (E400+G400)/2)</f>
        <v>1.7636684303350969</v>
      </c>
      <c r="AC400" s="8">
        <f>IF(OR(F400 = "NULL", H400 = "NULL"), "NULL", (F400+H400)/2)</f>
        <v>50</v>
      </c>
      <c r="AD400" s="15">
        <v>17000000003</v>
      </c>
      <c r="AE400" s="8">
        <f>IF(H400 = "NULL", "NULL", AF400/28.35)</f>
        <v>5.9082892416225743</v>
      </c>
      <c r="AF400" s="8">
        <f>IF(H400 = "NULL", "NULL", J400*2)</f>
        <v>167.5</v>
      </c>
      <c r="AG400" s="15">
        <v>19000000003</v>
      </c>
      <c r="AH400" s="8">
        <f>IF(AB400 = "NULL", "NULL", AB400*2)</f>
        <v>3.5273368606701938</v>
      </c>
      <c r="AI400" s="8">
        <f>IF(AC400 = "NULL", "NULL", AC400*2)</f>
        <v>100</v>
      </c>
      <c r="AJ400" s="15">
        <v>21000000003</v>
      </c>
      <c r="AK400" s="13"/>
      <c r="AL400" s="11" t="str">
        <f>SUBSTITUTE(D400,CHAR(10)&amp;"• Packed in a facility and/or equipment that produces products containing peanuts, tree nuts, soybean, milk, dairy, eggs, fish, shellfish, wheat, sesame. •","")</f>
        <v>Peppercorn Medley Ingredients:
black, white, green, pink, Jamaican allspice peppercorns</v>
      </c>
    </row>
    <row r="401" spans="1:38" ht="75" x14ac:dyDescent="0.3">
      <c r="A401" s="10" t="s">
        <v>1618</v>
      </c>
      <c r="B401" s="10" t="s">
        <v>1619</v>
      </c>
      <c r="C401" s="10" t="s">
        <v>1619</v>
      </c>
      <c r="D401" s="11" t="s">
        <v>1620</v>
      </c>
      <c r="E401" s="8">
        <f>IF(F401 = "NULL", "NULL", F401/28.35)</f>
        <v>0.8</v>
      </c>
      <c r="F401" s="8">
        <v>22.680000000000003</v>
      </c>
      <c r="G401" s="8">
        <f>IF(H401 = "NULL", "NULL", H401/28.35)</f>
        <v>1.6</v>
      </c>
      <c r="H401" s="8">
        <v>45.360000000000007</v>
      </c>
      <c r="I401" s="8">
        <f>IF(G401 = "NULL", "NULL", G401*1.25)</f>
        <v>2</v>
      </c>
      <c r="J401" s="8">
        <f>IF(G401 = "NULL", "NULL", H401*1.25)</f>
        <v>56.70000000000001</v>
      </c>
      <c r="K401" s="8">
        <f>IF(G401 = "NULL", "NULL", G401*2)</f>
        <v>3.2</v>
      </c>
      <c r="L401" s="8">
        <f>IF(G401 = "NULL", "NULL", H401*2)</f>
        <v>90.720000000000013</v>
      </c>
      <c r="M401" s="11" t="str">
        <f>CONCATENATE(D401, CHAR(10), " - NET WT. ", TEXT(E401, "0.00"), " oz (", F401, " grams)")</f>
        <v>Peppermint Tea Ingredients:
peppermint leaves
• Packed in a facility and/or equipment that produces products containing peanuts, tree nuts, soybean, milk, dairy, eggs, fish, shellfish, wheat, sesame. •
 - NET WT. 0.80 oz (22.68 grams)</v>
      </c>
      <c r="N401" s="12">
        <v>10000000369</v>
      </c>
      <c r="O401" s="12">
        <v>30000000369</v>
      </c>
      <c r="P401" s="12">
        <v>50000000369</v>
      </c>
      <c r="Q401" s="12">
        <v>70000000369</v>
      </c>
      <c r="R401" s="12">
        <v>90000000369</v>
      </c>
      <c r="S401" s="12">
        <v>11000000369</v>
      </c>
      <c r="T401" s="12">
        <v>13000000369</v>
      </c>
      <c r="U401" s="10"/>
      <c r="V401" s="11"/>
      <c r="W401" s="8">
        <f>IF(G401 = "NULL", "NULL", G401/4)</f>
        <v>0.4</v>
      </c>
      <c r="X401" s="8">
        <f>IF(W401 = "NULL", "NULL", W401*28.35)</f>
        <v>11.340000000000002</v>
      </c>
      <c r="Y401" s="8">
        <f>IF(G401 = "NULL", "NULL", G401*4)</f>
        <v>6.4</v>
      </c>
      <c r="Z401" s="8">
        <f>IF(G401 = "NULL", "NULL", H401*4)</f>
        <v>181.44000000000003</v>
      </c>
      <c r="AA401" s="15">
        <v>15000000369</v>
      </c>
      <c r="AB401" s="8">
        <f>IF(OR(E401 = "NULL", G401 = "NULL"), "NULL", (E401+G401)/2)</f>
        <v>1.2000000000000002</v>
      </c>
      <c r="AC401" s="8">
        <f>IF(OR(F401 = "NULL", H401 = "NULL"), "NULL", (F401+H401)/2)</f>
        <v>34.020000000000003</v>
      </c>
      <c r="AD401" s="15">
        <v>17000000369</v>
      </c>
      <c r="AE401" s="8">
        <f>IF(H401 = "NULL", "NULL", AF401/28.35)</f>
        <v>4.0000000000000009</v>
      </c>
      <c r="AF401" s="8">
        <f>IF(H401 = "NULL", "NULL", J401*2)</f>
        <v>113.40000000000002</v>
      </c>
      <c r="AG401" s="15">
        <v>19000000369</v>
      </c>
      <c r="AH401" s="8">
        <f>IF(AB401 = "NULL", "NULL", AB401*2)</f>
        <v>2.4000000000000004</v>
      </c>
      <c r="AI401" s="8">
        <f>IF(AC401 = "NULL", "NULL", AC401*2)</f>
        <v>68.040000000000006</v>
      </c>
      <c r="AJ401" s="15">
        <v>21000000369</v>
      </c>
      <c r="AK401" s="13"/>
      <c r="AL401" s="11" t="str">
        <f>SUBSTITUTE(D401,CHAR(10)&amp;"• Packed in a facility and/or equipment that produces products containing peanuts, tree nuts, soybean, milk, dairy, eggs, fish, shellfish, wheat, sesame. •","")</f>
        <v>Peppermint Tea Ingredients:
peppermint leaves</v>
      </c>
    </row>
    <row r="402" spans="1:38" ht="90" x14ac:dyDescent="0.3">
      <c r="A402" s="38" t="s">
        <v>1621</v>
      </c>
      <c r="B402" s="10" t="s">
        <v>1622</v>
      </c>
      <c r="C402" s="10" t="s">
        <v>1623</v>
      </c>
      <c r="D402" s="11" t="s">
        <v>1624</v>
      </c>
      <c r="E402" s="8">
        <f>IF(F402 = "NULL", "NULL", F402/28.35)</f>
        <v>1.0934744268077601</v>
      </c>
      <c r="F402" s="8">
        <v>31</v>
      </c>
      <c r="G402" s="8">
        <f>IF(H402 = "NULL", "NULL", H402/28.35)</f>
        <v>2.1869488536155202</v>
      </c>
      <c r="H402" s="8">
        <v>62</v>
      </c>
      <c r="I402" s="8">
        <f>IF(G402 = "NULL", "NULL", G402*1.25)</f>
        <v>2.7336860670194003</v>
      </c>
      <c r="J402" s="8">
        <f>IF(G402 = "NULL", "NULL", H402*1.25)</f>
        <v>77.5</v>
      </c>
      <c r="K402" s="8">
        <f>IF(G402 = "NULL", "NULL", G402*2)</f>
        <v>4.3738977072310403</v>
      </c>
      <c r="L402" s="8">
        <f>IF(G402 = "NULL", "NULL", H402*2)</f>
        <v>124</v>
      </c>
      <c r="M402" s="11" t="str">
        <f>CONCATENATE(D402, CHAR(10), " - NET WT. ", TEXT(E402, "0.00"), " oz (", F402, " grams)")</f>
        <v>Pepperoni Kick Pizza Seasoning Ingredients:
paprika, garlic, onion, spices, &lt;1% calcium stearate (anti caking)
• Packed in a facility and/or equipment that produces products containing peanuts, tree nuts, soybean, milk, dairy, eggs, fish, shellfish, wheat, sesame. •
 - NET WT. 1.09 oz (31 grams)</v>
      </c>
      <c r="N402" s="12">
        <v>10000000416</v>
      </c>
      <c r="O402" s="12">
        <v>30000000416</v>
      </c>
      <c r="P402" s="12">
        <v>50000000416</v>
      </c>
      <c r="Q402" s="12">
        <v>70000000416</v>
      </c>
      <c r="R402" s="12">
        <v>90000000416</v>
      </c>
      <c r="S402" s="12">
        <v>11000000416</v>
      </c>
      <c r="T402" s="12">
        <v>13000000416</v>
      </c>
      <c r="U402" s="10" t="s">
        <v>52</v>
      </c>
      <c r="V402" s="11" t="s">
        <v>268</v>
      </c>
      <c r="W402" s="8">
        <f>IF(G402 = "NULL", "NULL", G402/4)</f>
        <v>0.54673721340388004</v>
      </c>
      <c r="X402" s="8">
        <f>IF(W402 = "NULL", "NULL", W402*28.35)</f>
        <v>15.5</v>
      </c>
      <c r="Y402" s="8">
        <f>IF(G402 = "NULL", "NULL", G402*4)</f>
        <v>8.7477954144620806</v>
      </c>
      <c r="Z402" s="8">
        <f>IF(G402 = "NULL", "NULL", H402*4)</f>
        <v>248</v>
      </c>
      <c r="AA402" s="15">
        <v>15000000416</v>
      </c>
      <c r="AB402" s="8">
        <f>IF(OR(E402 = "NULL", G402 = "NULL"), "NULL", (E402+G402)/2)</f>
        <v>1.64021164021164</v>
      </c>
      <c r="AC402" s="8">
        <f>IF(OR(F402 = "NULL", H402 = "NULL"), "NULL", (F402+H402)/2)</f>
        <v>46.5</v>
      </c>
      <c r="AD402" s="15">
        <v>17000000416</v>
      </c>
      <c r="AE402" s="8">
        <f>IF(H402 = "NULL", "NULL", AF402/28.35)</f>
        <v>5.4673721340388006</v>
      </c>
      <c r="AF402" s="8">
        <f>IF(H402 = "NULL", "NULL", J402*2)</f>
        <v>155</v>
      </c>
      <c r="AG402" s="15">
        <v>19000000416</v>
      </c>
      <c r="AH402" s="8">
        <f>IF(AB402 = "NULL", "NULL", AB402*2)</f>
        <v>3.28042328042328</v>
      </c>
      <c r="AI402" s="8">
        <f>IF(AC402 = "NULL", "NULL", AC402*2)</f>
        <v>93</v>
      </c>
      <c r="AJ402" s="15">
        <v>21000000416</v>
      </c>
      <c r="AK402" s="13" t="s">
        <v>1625</v>
      </c>
      <c r="AL402" s="11" t="str">
        <f>SUBSTITUTE(D402,CHAR(10)&amp;"• Packed in a facility and/or equipment that produces products containing peanuts, tree nuts, soybean, milk, dairy, eggs, fish, shellfish, wheat, sesame. •","")</f>
        <v>Pepperoni Kick Pizza Seasoning Ingredients:
paprika, garlic, onion, spices, &lt;1% calcium stearate (anti caking)</v>
      </c>
    </row>
    <row r="403" spans="1:38" ht="90" x14ac:dyDescent="0.3">
      <c r="A403" s="10" t="s">
        <v>1626</v>
      </c>
      <c r="B403" s="10" t="s">
        <v>1627</v>
      </c>
      <c r="C403" s="10" t="s">
        <v>1628</v>
      </c>
      <c r="D403" s="11" t="s">
        <v>1629</v>
      </c>
      <c r="E403" s="8">
        <f>IF(F403 = "NULL", "NULL", F403/28.35)</f>
        <v>0.5</v>
      </c>
      <c r="F403" s="8">
        <v>14.175000000000001</v>
      </c>
      <c r="G403" s="8">
        <f>IF(H403 = "NULL", "NULL", H403/28.35)</f>
        <v>1</v>
      </c>
      <c r="H403" s="8">
        <v>28.35</v>
      </c>
      <c r="I403" s="8">
        <f>IF(G403 = "NULL", "NULL", G403*1.25)</f>
        <v>1.25</v>
      </c>
      <c r="J403" s="8">
        <f>IF(G403 = "NULL", "NULL", H403*1.25)</f>
        <v>35.4375</v>
      </c>
      <c r="K403" s="8">
        <f>IF(G403 = "NULL", "NULL", G403*2)</f>
        <v>2</v>
      </c>
      <c r="L403" s="8">
        <f>IF(G403 = "NULL", "NULL", H403*2)</f>
        <v>56.7</v>
      </c>
      <c r="M403" s="11" t="str">
        <f>CONCATENATE(D403, CHAR(10), " - NET WT. ", TEXT(E403, "0.00"), " oz (", F403, " grams)")</f>
        <v>Perfect Blend Italian Bread Dip Ingredients:
oregano, marjoram, thyme, basil, rosemary, red peppers, sage
• Packed in a facility and/or equipment that produces products containing peanuts, tree nuts, soybean, milk, dairy, eggs, fish, shellfish, wheat, sesame. •
 - NET WT. 0.50 oz (14.175 grams)</v>
      </c>
      <c r="N403" s="12">
        <v>10000000241</v>
      </c>
      <c r="O403" s="12">
        <v>30000000241</v>
      </c>
      <c r="P403" s="12">
        <v>50000000241</v>
      </c>
      <c r="Q403" s="12">
        <v>70000000241</v>
      </c>
      <c r="R403" s="12">
        <v>90000000241</v>
      </c>
      <c r="S403" s="12">
        <v>11000000241</v>
      </c>
      <c r="T403" s="12">
        <v>13000000241</v>
      </c>
      <c r="U403" s="10"/>
      <c r="V403" s="11" t="s">
        <v>1630</v>
      </c>
      <c r="W403" s="8">
        <f>IF(G403 = "NULL", "NULL", G403/4)</f>
        <v>0.25</v>
      </c>
      <c r="X403" s="8">
        <f>IF(W403 = "NULL", "NULL", W403*28.35)</f>
        <v>7.0875000000000004</v>
      </c>
      <c r="Y403" s="8">
        <f>IF(G403 = "NULL", "NULL", G403*4)</f>
        <v>4</v>
      </c>
      <c r="Z403" s="8">
        <f>IF(G403 = "NULL", "NULL", H403*4)</f>
        <v>113.4</v>
      </c>
      <c r="AA403" s="15">
        <v>15000000241</v>
      </c>
      <c r="AB403" s="8">
        <f>IF(OR(E403 = "NULL", G403 = "NULL"), "NULL", (E403+G403)/2)</f>
        <v>0.75</v>
      </c>
      <c r="AC403" s="8">
        <f>IF(OR(F403 = "NULL", H403 = "NULL"), "NULL", (F403+H403)/2)</f>
        <v>21.262500000000003</v>
      </c>
      <c r="AD403" s="15">
        <v>17000000241</v>
      </c>
      <c r="AE403" s="8">
        <f>IF(H403 = "NULL", "NULL", AF403/28.35)</f>
        <v>2.5</v>
      </c>
      <c r="AF403" s="8">
        <f>IF(H403 = "NULL", "NULL", J403*2)</f>
        <v>70.875</v>
      </c>
      <c r="AG403" s="15">
        <v>19000000241</v>
      </c>
      <c r="AH403" s="8">
        <f>IF(AB403 = "NULL", "NULL", AB403*2)</f>
        <v>1.5</v>
      </c>
      <c r="AI403" s="8">
        <f>IF(AC403 = "NULL", "NULL", AC403*2)</f>
        <v>42.525000000000006</v>
      </c>
      <c r="AJ403" s="15">
        <v>21000000241</v>
      </c>
      <c r="AK403" s="13" t="s">
        <v>1631</v>
      </c>
      <c r="AL403" s="11" t="str">
        <f>SUBSTITUTE(D403,CHAR(10)&amp;"• Packed in a facility and/or equipment that produces products containing peanuts, tree nuts, soybean, milk, dairy, eggs, fish, shellfish, wheat, sesame. •","")</f>
        <v>Perfect Blend Italian Bread Dip Ingredients:
oregano, marjoram, thyme, basil, rosemary, red peppers, sage</v>
      </c>
    </row>
    <row r="404" spans="1:38" ht="90" x14ac:dyDescent="0.3">
      <c r="A404" s="10" t="s">
        <v>1632</v>
      </c>
      <c r="B404" s="10" t="s">
        <v>1633</v>
      </c>
      <c r="C404" s="10" t="s">
        <v>1633</v>
      </c>
      <c r="D404" s="11" t="s">
        <v>1634</v>
      </c>
      <c r="E404" s="8">
        <f>IF(F404 = "NULL", "NULL", F404/28.35)</f>
        <v>1.128747795414462</v>
      </c>
      <c r="F404" s="8">
        <v>32</v>
      </c>
      <c r="G404" s="8">
        <f>IF(H404 = "NULL", "NULL", H404/28.35)</f>
        <v>2.5396825396825395</v>
      </c>
      <c r="H404" s="8">
        <v>72</v>
      </c>
      <c r="I404" s="8">
        <f>IF(G404 = "NULL", "NULL", G404*1.25)</f>
        <v>3.1746031746031744</v>
      </c>
      <c r="J404" s="8">
        <f>IF(G404 = "NULL", "NULL", H404*1.25)</f>
        <v>90</v>
      </c>
      <c r="K404" s="8">
        <f>IF(G404 = "NULL", "NULL", G404*2)</f>
        <v>5.0793650793650791</v>
      </c>
      <c r="L404" s="8">
        <f>IF(G404 = "NULL", "NULL", H404*2)</f>
        <v>144</v>
      </c>
      <c r="M404" s="11" t="str">
        <f>CONCATENATE(D404, CHAR(10), " - NET WT. ", TEXT(E404, "0.00"), " oz (", F404, " grams)")</f>
        <v>Perfect Prime Rib Seasoning Ingredients:
black pepper, spices, dehydrated onion, dehydrated garlic, salt
• Packed in a facility and/or equipment that produces products containing peanuts, tree nuts, soybean, milk, dairy, eggs, fish, shellfish, wheat, sesame. •
 - NET WT. 1.13 oz (32 grams)</v>
      </c>
      <c r="N404" s="12">
        <v>10000000495</v>
      </c>
      <c r="O404" s="12">
        <v>30000000495</v>
      </c>
      <c r="P404" s="12">
        <v>50000000495</v>
      </c>
      <c r="Q404" s="12">
        <v>70000000495</v>
      </c>
      <c r="R404" s="12">
        <v>90000000495</v>
      </c>
      <c r="S404" s="12">
        <v>11000000495</v>
      </c>
      <c r="T404" s="12">
        <v>13000000495</v>
      </c>
      <c r="U404" s="10" t="s">
        <v>52</v>
      </c>
      <c r="V404" s="11" t="s">
        <v>268</v>
      </c>
      <c r="W404" s="8">
        <f>IF(G404 = "NULL", "NULL", G404/4)</f>
        <v>0.63492063492063489</v>
      </c>
      <c r="X404" s="8">
        <f>IF(W404 = "NULL", "NULL", W404*28.35)</f>
        <v>18</v>
      </c>
      <c r="Y404" s="8">
        <f>IF(G404 = "NULL", "NULL", G404*4)</f>
        <v>10.158730158730158</v>
      </c>
      <c r="Z404" s="8">
        <f>IF(G404 = "NULL", "NULL", H404*4)</f>
        <v>288</v>
      </c>
      <c r="AA404" s="15">
        <v>15000000495</v>
      </c>
      <c r="AB404" s="8">
        <f>IF(OR(E404 = "NULL", G404 = "NULL"), "NULL", (E404+G404)/2)</f>
        <v>1.8342151675485008</v>
      </c>
      <c r="AC404" s="8">
        <f>IF(OR(F404 = "NULL", H404 = "NULL"), "NULL", (F404+H404)/2)</f>
        <v>52</v>
      </c>
      <c r="AD404" s="15">
        <v>17000000495</v>
      </c>
      <c r="AE404" s="8">
        <f>IF(H404 = "NULL", "NULL", AF404/28.35)</f>
        <v>6.3492063492063489</v>
      </c>
      <c r="AF404" s="8">
        <f>IF(H404 = "NULL", "NULL", J404*2)</f>
        <v>180</v>
      </c>
      <c r="AG404" s="15">
        <v>19000000495</v>
      </c>
      <c r="AH404" s="8">
        <f>IF(AB404 = "NULL", "NULL", AB404*2)</f>
        <v>3.6684303350970016</v>
      </c>
      <c r="AI404" s="8">
        <f>IF(AC404 = "NULL", "NULL", AC404*2)</f>
        <v>104</v>
      </c>
      <c r="AJ404" s="15">
        <v>21000000495</v>
      </c>
      <c r="AK404" s="13" t="s">
        <v>1635</v>
      </c>
      <c r="AL404" s="11" t="str">
        <f>SUBSTITUTE(D404,CHAR(10)&amp;"• Packed in a facility and/or equipment that produces products containing peanuts, tree nuts, soybean, milk, dairy, eggs, fish, shellfish, wheat, sesame. •","")</f>
        <v>Perfect Prime Rib Seasoning Ingredients:
black pepper, spices, dehydrated onion, dehydrated garlic, salt</v>
      </c>
    </row>
    <row r="405" spans="1:38" ht="31.2" x14ac:dyDescent="0.3">
      <c r="A405" s="10" t="s">
        <v>1636</v>
      </c>
      <c r="B405" s="10" t="s">
        <v>1637</v>
      </c>
      <c r="C405" s="10" t="s">
        <v>1638</v>
      </c>
      <c r="D405" s="11" t="s">
        <v>45</v>
      </c>
      <c r="E405" s="8">
        <f>IF(F405 = "NULL", "NULL", F405/28.35)</f>
        <v>2.9</v>
      </c>
      <c r="F405" s="8">
        <v>82.215000000000003</v>
      </c>
      <c r="G405" s="8">
        <f>IF(H405 = "NULL", "NULL", H405/28.35)</f>
        <v>5.8</v>
      </c>
      <c r="H405" s="8">
        <v>164.43</v>
      </c>
      <c r="I405" s="8">
        <f>IF(G405 = "NULL", "NULL", G405*1.25)</f>
        <v>7.25</v>
      </c>
      <c r="J405" s="8">
        <f>IF(G405 = "NULL", "NULL", H405*1.25)</f>
        <v>205.53750000000002</v>
      </c>
      <c r="K405" s="8">
        <f>IF(G405 = "NULL", "NULL", G405*2)</f>
        <v>11.6</v>
      </c>
      <c r="L405" s="8">
        <f>IF(G405 = "NULL", "NULL", H405*2)</f>
        <v>328.86</v>
      </c>
      <c r="M405" s="11" t="str">
        <f>CONCATENATE(D405, CHAR(10), " - NET WT. ", TEXT(E405, "0.00"), " oz (", F405, " grams)")</f>
        <v>NULL
 - NET WT. 2.90 oz (82.215 grams)</v>
      </c>
      <c r="N405" s="12">
        <v>10000000242</v>
      </c>
      <c r="O405" s="12">
        <v>30000000242</v>
      </c>
      <c r="P405" s="12">
        <v>50000000242</v>
      </c>
      <c r="Q405" s="12">
        <v>70000000242</v>
      </c>
      <c r="R405" s="12">
        <v>90000000242</v>
      </c>
      <c r="S405" s="12">
        <v>11000000242</v>
      </c>
      <c r="T405" s="12">
        <v>13000000242</v>
      </c>
      <c r="U405" s="10"/>
      <c r="V405" s="11"/>
      <c r="W405" s="8">
        <f>IF(G405 = "NULL", "NULL", G405/4)</f>
        <v>1.45</v>
      </c>
      <c r="X405" s="8">
        <f>IF(W405 = "NULL", "NULL", W405*28.35)</f>
        <v>41.107500000000002</v>
      </c>
      <c r="Y405" s="8">
        <f>IF(G405 = "NULL", "NULL", G405*4)</f>
        <v>23.2</v>
      </c>
      <c r="Z405" s="8">
        <f>IF(G405 = "NULL", "NULL", H405*4)</f>
        <v>657.72</v>
      </c>
      <c r="AA405" s="15">
        <v>15000000242</v>
      </c>
      <c r="AB405" s="8">
        <f>IF(OR(E405 = "NULL", G405 = "NULL"), "NULL", (E405+G405)/2)</f>
        <v>4.3499999999999996</v>
      </c>
      <c r="AC405" s="8">
        <f>IF(OR(F405 = "NULL", H405 = "NULL"), "NULL", (F405+H405)/2)</f>
        <v>123.32250000000001</v>
      </c>
      <c r="AD405" s="15">
        <v>17000000242</v>
      </c>
      <c r="AE405" s="8">
        <f>IF(H405 = "NULL", "NULL", AF405/28.35)</f>
        <v>14.5</v>
      </c>
      <c r="AF405" s="8">
        <f>IF(H405 = "NULL", "NULL", J405*2)</f>
        <v>411.07500000000005</v>
      </c>
      <c r="AG405" s="15">
        <v>19000000242</v>
      </c>
      <c r="AH405" s="8">
        <f>IF(AB405 = "NULL", "NULL", AB405*2)</f>
        <v>8.6999999999999993</v>
      </c>
      <c r="AI405" s="8">
        <f>IF(AC405 = "NULL", "NULL", AC405*2)</f>
        <v>246.64500000000001</v>
      </c>
      <c r="AJ405" s="15">
        <v>21000000242</v>
      </c>
      <c r="AK405" s="13"/>
      <c r="AL405" s="11" t="str">
        <f>SUBSTITUTE(D405,CHAR(10)&amp;"• Packed in a facility and/or equipment that produces products containing peanuts, tree nuts, soybean, milk, dairy, eggs, fish, shellfish, wheat, sesame. •","")</f>
        <v>NULL</v>
      </c>
    </row>
    <row r="406" spans="1:38" ht="120" x14ac:dyDescent="0.3">
      <c r="A406" s="38" t="s">
        <v>1639</v>
      </c>
      <c r="B406" s="10" t="s">
        <v>1640</v>
      </c>
      <c r="C406" s="10" t="s">
        <v>1641</v>
      </c>
      <c r="D406" s="11" t="s">
        <v>1642</v>
      </c>
      <c r="E406" s="8">
        <f>IF(F406 = "NULL", "NULL", F406/28.35)</f>
        <v>0.7407407407407407</v>
      </c>
      <c r="F406" s="8">
        <v>21</v>
      </c>
      <c r="G406" s="8">
        <f>IF(H406 = "NULL", "NULL", H406/28.35)</f>
        <v>1.5873015873015872</v>
      </c>
      <c r="H406" s="8">
        <v>45</v>
      </c>
      <c r="I406" s="8">
        <f>IF(G406 = "NULL", "NULL", G406*1.25)</f>
        <v>1.984126984126984</v>
      </c>
      <c r="J406" s="8">
        <f>IF(G406 = "NULL", "NULL", H406*1.25)</f>
        <v>56.25</v>
      </c>
      <c r="K406" s="8">
        <f>IF(G406 = "NULL", "NULL", G406*2)</f>
        <v>3.1746031746031744</v>
      </c>
      <c r="L406" s="8">
        <f>IF(G406 = "NULL", "NULL", H406*2)</f>
        <v>90</v>
      </c>
      <c r="M406" s="11" t="str">
        <f>CONCATENATE(D406, CHAR(10), " - NET WT. ", TEXT(E406, "0.00"), " oz (", F406, " grams)")</f>
        <v>Pesto &amp; Cheese Bread Dip Ingredients:
parmesan cheese (part-skim milk, parsley, cheese cultures, salt, enzymes), spices, dehydrated garlic, parsley, silicon dioxide added to prevent caking
• ALLERGY ALERT: contains milk •
• Packed in a facility and/or equipment that produces products containing peanuts, tree nuts, soybean, milk, dairy, eggs, fish, shellfish, wheat, sesame. •
 - NET WT. 0.74 oz (21 grams)</v>
      </c>
      <c r="N406" s="12">
        <v>10000000243</v>
      </c>
      <c r="O406" s="12">
        <v>30000000243</v>
      </c>
      <c r="P406" s="12">
        <v>50000000243</v>
      </c>
      <c r="Q406" s="12">
        <v>70000000243</v>
      </c>
      <c r="R406" s="12">
        <v>90000000243</v>
      </c>
      <c r="S406" s="12">
        <v>11000000243</v>
      </c>
      <c r="T406" s="12">
        <v>13000000243</v>
      </c>
      <c r="U406" s="10" t="s">
        <v>52</v>
      </c>
      <c r="V406" s="11" t="s">
        <v>419</v>
      </c>
      <c r="W406" s="8">
        <f>IF(G406 = "NULL", "NULL", G406/4)</f>
        <v>0.3968253968253968</v>
      </c>
      <c r="X406" s="8">
        <f>IF(W406 = "NULL", "NULL", W406*28.35)</f>
        <v>11.25</v>
      </c>
      <c r="Y406" s="8">
        <f>IF(G406 = "NULL", "NULL", G406*4)</f>
        <v>6.3492063492063489</v>
      </c>
      <c r="Z406" s="8">
        <f>IF(G406 = "NULL", "NULL", H406*4)</f>
        <v>180</v>
      </c>
      <c r="AA406" s="15">
        <v>15000000243</v>
      </c>
      <c r="AB406" s="8">
        <f>IF(OR(E406 = "NULL", G406 = "NULL"), "NULL", (E406+G406)/2)</f>
        <v>1.164021164021164</v>
      </c>
      <c r="AC406" s="8">
        <f>IF(OR(F406 = "NULL", H406 = "NULL"), "NULL", (F406+H406)/2)</f>
        <v>33</v>
      </c>
      <c r="AD406" s="15">
        <v>17000000243</v>
      </c>
      <c r="AE406" s="8">
        <f>IF(H406 = "NULL", "NULL", AF406/28.35)</f>
        <v>3.9682539682539679</v>
      </c>
      <c r="AF406" s="8">
        <f>IF(H406 = "NULL", "NULL", J406*2)</f>
        <v>112.5</v>
      </c>
      <c r="AG406" s="15">
        <v>19000000243</v>
      </c>
      <c r="AH406" s="8">
        <f>IF(AB406 = "NULL", "NULL", AB406*2)</f>
        <v>2.3280423280423279</v>
      </c>
      <c r="AI406" s="8">
        <f>IF(AC406 = "NULL", "NULL", AC406*2)</f>
        <v>66</v>
      </c>
      <c r="AJ406" s="15">
        <v>21000000243</v>
      </c>
      <c r="AK406" s="13" t="s">
        <v>1643</v>
      </c>
      <c r="AL406" s="11" t="str">
        <f>SUBSTITUTE(D406,CHAR(10)&amp;"• Packed in a facility and/or equipment that produces products containing peanuts, tree nuts, soybean, milk, dairy, eggs, fish, shellfish, wheat, sesame. •","")</f>
        <v>Pesto &amp; Cheese Bread Dip Ingredients:
parmesan cheese (part-skim milk, parsley, cheese cultures, salt, enzymes), spices, dehydrated garlic, parsley, silicon dioxide added to prevent caking
• ALLERGY ALERT: contains milk •</v>
      </c>
    </row>
    <row r="407" spans="1:38" ht="120" x14ac:dyDescent="0.3">
      <c r="A407" s="40" t="s">
        <v>1644</v>
      </c>
      <c r="B407" s="10" t="s">
        <v>1645</v>
      </c>
      <c r="C407" s="10" t="s">
        <v>1645</v>
      </c>
      <c r="D407" s="11" t="s">
        <v>1646</v>
      </c>
      <c r="E407" s="8">
        <f>IF(F407 = "NULL", "NULL", F407/28.35)</f>
        <v>0.7407407407407407</v>
      </c>
      <c r="F407" s="8">
        <v>21</v>
      </c>
      <c r="G407" s="8">
        <f>IF(H407 = "NULL", "NULL", H407/28.35)</f>
        <v>1.5873015873015872</v>
      </c>
      <c r="H407" s="8">
        <v>45</v>
      </c>
      <c r="I407" s="8">
        <f>IF(G407 = "NULL", "NULL", G407*1.25)</f>
        <v>1.984126984126984</v>
      </c>
      <c r="J407" s="8">
        <f>IF(G407 = "NULL", "NULL", H407*1.25)</f>
        <v>56.25</v>
      </c>
      <c r="K407" s="8">
        <f>IF(G407 = "NULL", "NULL", G407*2)</f>
        <v>3.1746031746031744</v>
      </c>
      <c r="L407" s="8">
        <f>IF(G407 = "NULL", "NULL", H407*2)</f>
        <v>90</v>
      </c>
      <c r="M407" s="11" t="str">
        <f>CONCATENATE(D407, CHAR(10), " - NET WT. ", TEXT(E407, "0.00"), " oz (", F407, " grams)")</f>
        <v>Pesto &amp; Parmesan Seasoning Ingredients:
parmesan cheese (part-skim milk, parsley, cheese cultures, salt, enzymes), spices, dehydrated garlic, parsley, silicon dioxide added to prevent caking
• ALLERGY ALERT: contains milk •
• Packed in a facility and/or equipment that produces products containing peanuts, tree nuts, soybean, milk, dairy, eggs, fish, shellfish, wheat, sesame. •
 - NET WT. 0.74 oz (21 grams)</v>
      </c>
      <c r="N407" s="12">
        <v>10000000445</v>
      </c>
      <c r="O407" s="12">
        <v>30000000445</v>
      </c>
      <c r="P407" s="12">
        <v>50000000445</v>
      </c>
      <c r="Q407" s="12">
        <v>70000000445</v>
      </c>
      <c r="R407" s="12">
        <v>90000000445</v>
      </c>
      <c r="S407" s="12">
        <v>11000000445</v>
      </c>
      <c r="T407" s="12">
        <v>13000000445</v>
      </c>
      <c r="U407" s="11" t="s">
        <v>52</v>
      </c>
      <c r="V407" s="11"/>
      <c r="W407" s="8">
        <f>IF(G407 = "NULL", "NULL", G407/4)</f>
        <v>0.3968253968253968</v>
      </c>
      <c r="X407" s="8">
        <f>IF(W407 = "NULL", "NULL", W407*28.35)</f>
        <v>11.25</v>
      </c>
      <c r="Y407" s="8">
        <f>IF(G407 = "NULL", "NULL", G407*4)</f>
        <v>6.3492063492063489</v>
      </c>
      <c r="Z407" s="8">
        <f>IF(G407 = "NULL", "NULL", H407*4)</f>
        <v>180</v>
      </c>
      <c r="AA407" s="15">
        <v>15000000445</v>
      </c>
      <c r="AB407" s="8">
        <f>IF(OR(E407 = "NULL", G407 = "NULL"), "NULL", (E407+G407)/2)</f>
        <v>1.164021164021164</v>
      </c>
      <c r="AC407" s="8">
        <f>IF(OR(F407 = "NULL", H407 = "NULL"), "NULL", (F407+H407)/2)</f>
        <v>33</v>
      </c>
      <c r="AD407" s="15">
        <v>17000000445</v>
      </c>
      <c r="AE407" s="8">
        <f>IF(H407 = "NULL", "NULL", AF407/28.35)</f>
        <v>3.9682539682539679</v>
      </c>
      <c r="AF407" s="8">
        <f>IF(H407 = "NULL", "NULL", J407*2)</f>
        <v>112.5</v>
      </c>
      <c r="AG407" s="15">
        <v>19000000445</v>
      </c>
      <c r="AH407" s="8">
        <f>IF(AB407 = "NULL", "NULL", AB407*2)</f>
        <v>2.3280423280423279</v>
      </c>
      <c r="AI407" s="8">
        <f>IF(AC407 = "NULL", "NULL", AC407*2)</f>
        <v>66</v>
      </c>
      <c r="AJ407" s="15">
        <v>21000000445</v>
      </c>
      <c r="AK407" s="13" t="s">
        <v>1647</v>
      </c>
      <c r="AL407" s="11" t="str">
        <f>SUBSTITUTE(D407,CHAR(10)&amp;"• Packed in a facility and/or equipment that produces products containing peanuts, tree nuts, soybean, milk, dairy, eggs, fish, shellfish, wheat, sesame. •","")</f>
        <v>Pesto &amp; Parmesan Seasoning Ingredients:
parmesan cheese (part-skim milk, parsley, cheese cultures, salt, enzymes), spices, dehydrated garlic, parsley, silicon dioxide added to prevent caking
• ALLERGY ALERT: contains milk •</v>
      </c>
    </row>
    <row r="408" spans="1:38" ht="120" x14ac:dyDescent="0.3">
      <c r="A408" s="40" t="s">
        <v>1648</v>
      </c>
      <c r="B408" s="10" t="s">
        <v>1645</v>
      </c>
      <c r="C408" s="10" t="s">
        <v>1645</v>
      </c>
      <c r="D408" s="11" t="s">
        <v>1646</v>
      </c>
      <c r="E408" s="8">
        <f>IF(F408 = "NULL", "NULL", F408/28.35)</f>
        <v>0.7407407407407407</v>
      </c>
      <c r="F408" s="8">
        <v>21</v>
      </c>
      <c r="G408" s="8">
        <f>IF(H408 = "NULL", "NULL", H408/28.35)</f>
        <v>1.5873015873015872</v>
      </c>
      <c r="H408" s="8">
        <v>45</v>
      </c>
      <c r="I408" s="8">
        <f>IF(G408 = "NULL", "NULL", G408*1.25)</f>
        <v>1.984126984126984</v>
      </c>
      <c r="J408" s="8">
        <f>IF(G408 = "NULL", "NULL", H408*1.25)</f>
        <v>56.25</v>
      </c>
      <c r="K408" s="8">
        <f>IF(G408 = "NULL", "NULL", G408*2)</f>
        <v>3.1746031746031744</v>
      </c>
      <c r="L408" s="8">
        <f>IF(G408 = "NULL", "NULL", H408*2)</f>
        <v>90</v>
      </c>
      <c r="M408" s="11" t="str">
        <f>CONCATENATE(D408, CHAR(10), " - NET WT. ", TEXT(E408, "0.00"), " oz (", F408, " grams)")</f>
        <v>Pesto &amp; Parmesan Seasoning Ingredients:
parmesan cheese (part-skim milk, parsley, cheese cultures, salt, enzymes), spices, dehydrated garlic, parsley, silicon dioxide added to prevent caking
• ALLERGY ALERT: contains milk •
• Packed in a facility and/or equipment that produces products containing peanuts, tree nuts, soybean, milk, dairy, eggs, fish, shellfish, wheat, sesame. •
 - NET WT. 0.74 oz (21 grams)</v>
      </c>
      <c r="N408" s="12">
        <v>10000000523</v>
      </c>
      <c r="O408" s="12">
        <v>30000000523</v>
      </c>
      <c r="P408" s="12">
        <v>50000000523</v>
      </c>
      <c r="Q408" s="12">
        <v>70000000523</v>
      </c>
      <c r="R408" s="12">
        <v>90000000523</v>
      </c>
      <c r="S408" s="12">
        <v>11000000523</v>
      </c>
      <c r="T408" s="12">
        <v>13000000523</v>
      </c>
      <c r="U408" s="24"/>
      <c r="W408" s="8">
        <f>IF(G408 = "NULL", "NULL", G408/4)</f>
        <v>0.3968253968253968</v>
      </c>
      <c r="X408" s="8">
        <f>IF(W408 = "NULL", "NULL", W408*28.35)</f>
        <v>11.25</v>
      </c>
      <c r="Y408" s="8">
        <f>IF(G408 = "NULL", "NULL", G408*4)</f>
        <v>6.3492063492063489</v>
      </c>
      <c r="Z408" s="8">
        <f>IF(G408 = "NULL", "NULL", H408*4)</f>
        <v>180</v>
      </c>
      <c r="AA408" s="15">
        <v>15000000523</v>
      </c>
      <c r="AB408" s="8">
        <f>IF(OR(E408 = "NULL", G408 = "NULL"), "NULL", (E408+G408)/2)</f>
        <v>1.164021164021164</v>
      </c>
      <c r="AC408" s="8">
        <f>IF(OR(F408 = "NULL", H408 = "NULL"), "NULL", (F408+H408)/2)</f>
        <v>33</v>
      </c>
      <c r="AD408" s="15">
        <v>17000000523</v>
      </c>
      <c r="AE408" s="8">
        <f>IF(H408 = "NULL", "NULL", AF408/28.35)</f>
        <v>3.9682539682539679</v>
      </c>
      <c r="AF408" s="8">
        <f>IF(H408 = "NULL", "NULL", J408*2)</f>
        <v>112.5</v>
      </c>
      <c r="AG408" s="15">
        <v>19000000523</v>
      </c>
      <c r="AH408" s="8">
        <f>IF(AB408 = "NULL", "NULL", AB408*2)</f>
        <v>2.3280423280423279</v>
      </c>
      <c r="AI408" s="8">
        <f>IF(AC408 = "NULL", "NULL", AC408*2)</f>
        <v>66</v>
      </c>
      <c r="AJ408" s="15">
        <v>21000000523</v>
      </c>
      <c r="AK408" s="13" t="s">
        <v>1649</v>
      </c>
      <c r="AL408" s="11" t="str">
        <f>SUBSTITUTE(D408,CHAR(10)&amp;"• Packed in a facility and/or equipment that produces products containing peanuts, tree nuts, soybean, milk, dairy, eggs, fish, shellfish, wheat, sesame. •","")</f>
        <v>Pesto &amp; Parmesan Seasoning Ingredients:
parmesan cheese (part-skim milk, parsley, cheese cultures, salt, enzymes), spices, dehydrated garlic, parsley, silicon dioxide added to prevent caking
• ALLERGY ALERT: contains milk •</v>
      </c>
    </row>
    <row r="409" spans="1:38" ht="90" x14ac:dyDescent="0.3">
      <c r="A409" s="10" t="s">
        <v>1650</v>
      </c>
      <c r="B409" s="10" t="s">
        <v>1651</v>
      </c>
      <c r="C409" s="10" t="s">
        <v>1652</v>
      </c>
      <c r="D409" s="11" t="s">
        <v>1653</v>
      </c>
      <c r="E409" s="8">
        <f>IF(F409 = "NULL", "NULL", F409/28.35)</f>
        <v>1.1000000000000001</v>
      </c>
      <c r="F409" s="8">
        <v>31.185000000000006</v>
      </c>
      <c r="G409" s="8">
        <f>IF(H409 = "NULL", "NULL", H409/28.35)</f>
        <v>2.2000000000000002</v>
      </c>
      <c r="H409" s="8">
        <v>62.370000000000012</v>
      </c>
      <c r="I409" s="8">
        <f>IF(G409 = "NULL", "NULL", G409*1.25)</f>
        <v>2.75</v>
      </c>
      <c r="J409" s="8">
        <f>IF(G409 = "NULL", "NULL", H409*1.25)</f>
        <v>77.96250000000002</v>
      </c>
      <c r="K409" s="8">
        <f>IF(G409 = "NULL", "NULL", G409*2)</f>
        <v>4.4000000000000004</v>
      </c>
      <c r="L409" s="8">
        <f>IF(G409 = "NULL", "NULL", H409*2)</f>
        <v>124.74000000000002</v>
      </c>
      <c r="M409" s="11" t="str">
        <f>CONCATENATE(D409, CHAR(10), " - NET WT. ", TEXT(E409, "0.00"), " oz (", F409, " grams)")</f>
        <v>Philly Favorite Pizza Seasoning Ingredients:
onion, marjoram, red &amp; green bell pepper, oregano, thyme, parsley, fennel, garlic, celery &amp; chives
• Packed in a facility and/or equipment that produces products containing peanuts, tree nuts, soybean, milk, dairy, eggs, fish, shellfish, wheat, sesame. •
 - NET WT. 1.10 oz (31.185 grams)</v>
      </c>
      <c r="N409" s="12">
        <v>10000000244</v>
      </c>
      <c r="O409" s="12">
        <v>30000000244</v>
      </c>
      <c r="P409" s="12">
        <v>50000000244</v>
      </c>
      <c r="Q409" s="12">
        <v>70000000244</v>
      </c>
      <c r="R409" s="12">
        <v>90000000244</v>
      </c>
      <c r="S409" s="12">
        <v>11000000244</v>
      </c>
      <c r="T409" s="12">
        <v>13000000244</v>
      </c>
      <c r="U409" s="10" t="s">
        <v>52</v>
      </c>
      <c r="V409" s="11" t="s">
        <v>1654</v>
      </c>
      <c r="W409" s="8">
        <f>IF(G409 = "NULL", "NULL", G409/4)</f>
        <v>0.55000000000000004</v>
      </c>
      <c r="X409" s="8">
        <f>IF(W409 = "NULL", "NULL", W409*28.35)</f>
        <v>15.592500000000003</v>
      </c>
      <c r="Y409" s="8">
        <f>IF(G409 = "NULL", "NULL", G409*4)</f>
        <v>8.8000000000000007</v>
      </c>
      <c r="Z409" s="8">
        <f>IF(G409 = "NULL", "NULL", H409*4)</f>
        <v>249.48000000000005</v>
      </c>
      <c r="AA409" s="15">
        <v>15000000244</v>
      </c>
      <c r="AB409" s="8">
        <f>IF(OR(E409 = "NULL", G409 = "NULL"), "NULL", (E409+G409)/2)</f>
        <v>1.6500000000000001</v>
      </c>
      <c r="AC409" s="8">
        <f>IF(OR(F409 = "NULL", H409 = "NULL"), "NULL", (F409+H409)/2)</f>
        <v>46.777500000000011</v>
      </c>
      <c r="AD409" s="15">
        <v>17000000244</v>
      </c>
      <c r="AE409" s="8">
        <f>IF(H409 = "NULL", "NULL", AF409/28.35)</f>
        <v>5.5000000000000009</v>
      </c>
      <c r="AF409" s="8">
        <f>IF(H409 = "NULL", "NULL", J409*2)</f>
        <v>155.92500000000004</v>
      </c>
      <c r="AG409" s="15">
        <v>19000000244</v>
      </c>
      <c r="AH409" s="8">
        <f>IF(AB409 = "NULL", "NULL", AB409*2)</f>
        <v>3.3000000000000003</v>
      </c>
      <c r="AI409" s="8">
        <f>IF(AC409 = "NULL", "NULL", AC409*2)</f>
        <v>93.555000000000021</v>
      </c>
      <c r="AJ409" s="15">
        <v>21000000244</v>
      </c>
      <c r="AK409" s="13"/>
      <c r="AL409" s="11" t="str">
        <f>SUBSTITUTE(D409,CHAR(10)&amp;"• Packed in a facility and/or equipment that produces products containing peanuts, tree nuts, soybean, milk, dairy, eggs, fish, shellfish, wheat, sesame. •","")</f>
        <v>Philly Favorite Pizza Seasoning Ingredients:
onion, marjoram, red &amp; green bell pepper, oregano, thyme, parsley, fennel, garlic, celery &amp; chives</v>
      </c>
    </row>
    <row r="410" spans="1:38" ht="210" x14ac:dyDescent="0.3">
      <c r="A410" s="10" t="s">
        <v>1655</v>
      </c>
      <c r="B410" s="10" t="s">
        <v>1656</v>
      </c>
      <c r="C410" s="10" t="s">
        <v>1657</v>
      </c>
      <c r="D410" s="11" t="s">
        <v>1658</v>
      </c>
      <c r="E410" s="8">
        <f>IF(F410 = "NULL", "NULL", F410/28.35)</f>
        <v>1.6875</v>
      </c>
      <c r="F410" s="8">
        <v>47.840625000000003</v>
      </c>
      <c r="G410" s="8">
        <f>IF(H410 = "NULL", "NULL", H410/28.35)</f>
        <v>3.375</v>
      </c>
      <c r="H410" s="8">
        <v>95.681250000000006</v>
      </c>
      <c r="I410" s="8">
        <f>IF(G410 = "NULL", "NULL", G410*1.25)</f>
        <v>4.21875</v>
      </c>
      <c r="J410" s="8">
        <f>IF(G410 = "NULL", "NULL", H410*1.25)</f>
        <v>119.6015625</v>
      </c>
      <c r="K410" s="8">
        <f>IF(G410 = "NULL", "NULL", G410*2)</f>
        <v>6.75</v>
      </c>
      <c r="L410" s="8">
        <f>IF(G410 = "NULL", "NULL", H410*2)</f>
        <v>191.36250000000001</v>
      </c>
      <c r="M410" s="11" t="str">
        <f>CONCATENATE(D410, CHAR(10), " - NET WT. ", TEXT(E410, "0.00"), " oz (", F410, " grams)")</f>
        <v>Piña Colada Wine Slush Ingredients:
cane sugar, pineapple juice powder, &lt;2% of the following: citric acid colored/flavored powder (sugar, yellow #5, artificial flavor) flavored oil (artificial flavor, propylene glycol) soy
• ALLERGY ALERT: contains soy •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
 - NET WT. 1.69 oz (47.840625 grams)</v>
      </c>
      <c r="N410" s="12">
        <v>10000000245</v>
      </c>
      <c r="O410" s="12">
        <v>30000000245</v>
      </c>
      <c r="P410" s="12">
        <v>50000000245</v>
      </c>
      <c r="Q410" s="12">
        <v>70000000245</v>
      </c>
      <c r="R410" s="12">
        <v>90000000245</v>
      </c>
      <c r="S410" s="12">
        <v>11000000245</v>
      </c>
      <c r="T410" s="12">
        <v>13000000245</v>
      </c>
      <c r="U410" s="10"/>
      <c r="V410" s="11" t="s">
        <v>189</v>
      </c>
      <c r="W410" s="8">
        <f>IF(G410 = "NULL", "NULL", G410/4)</f>
        <v>0.84375</v>
      </c>
      <c r="X410" s="8">
        <f>IF(W410 = "NULL", "NULL", W410*28.35)</f>
        <v>23.920312500000001</v>
      </c>
      <c r="Y410" s="8">
        <f>IF(G410 = "NULL", "NULL", G410*4)</f>
        <v>13.5</v>
      </c>
      <c r="Z410" s="8">
        <f>IF(G410 = "NULL", "NULL", H410*4)</f>
        <v>382.72500000000002</v>
      </c>
      <c r="AA410" s="15">
        <v>15000000245</v>
      </c>
      <c r="AB410" s="8">
        <f>IF(OR(E410 = "NULL", G410 = "NULL"), "NULL", (E410+G410)/2)</f>
        <v>2.53125</v>
      </c>
      <c r="AC410" s="8">
        <f>IF(OR(F410 = "NULL", H410 = "NULL"), "NULL", (F410+H410)/2)</f>
        <v>71.760937500000011</v>
      </c>
      <c r="AD410" s="15">
        <v>17000000245</v>
      </c>
      <c r="AE410" s="8">
        <f>IF(H410 = "NULL", "NULL", AF410/28.35)</f>
        <v>8.4375</v>
      </c>
      <c r="AF410" s="8">
        <f>IF(H410 = "NULL", "NULL", J410*2)</f>
        <v>239.203125</v>
      </c>
      <c r="AG410" s="15">
        <v>19000000245</v>
      </c>
      <c r="AH410" s="8">
        <f>IF(AB410 = "NULL", "NULL", AB410*2)</f>
        <v>5.0625</v>
      </c>
      <c r="AI410" s="8">
        <f>IF(AC410 = "NULL", "NULL", AC410*2)</f>
        <v>143.52187500000002</v>
      </c>
      <c r="AJ410" s="15">
        <v>21000000245</v>
      </c>
      <c r="AK410" s="13"/>
      <c r="AL410" s="11" t="str">
        <f>SUBSTITUTE(D410,CHAR(10)&amp;"• Packed in a facility and/or equipment that produces products containing peanuts, tree nuts, soybean, milk, dairy, eggs, fish, shellfish, wheat, sesame. •","")</f>
        <v>Piña Colada Wine Slush Ingredients:
cane sugar, pineapple juice powder, &lt;2% of the following: citric acid colored/flavored powder (sugar, yellow #5, artificial flavor) flavored oil (artificial flavor, propylene glycol) soy
• ALLERGY ALERT: contains soy •
• DIRECTIONS: Just add ice, bottle of wine and pouch to a blender and mix - 10-12 drinks. Add in fresh fruit or rim your glass with fresh fruit to match the flavor. Don't drink wine? Add ice - mix and either fruit juice, 7up or sprite to blender. •</v>
      </c>
    </row>
    <row r="411" spans="1:38" ht="75" x14ac:dyDescent="0.3">
      <c r="A411" s="40" t="s">
        <v>1659</v>
      </c>
      <c r="B411" s="10" t="s">
        <v>1660</v>
      </c>
      <c r="C411" s="10" t="s">
        <v>1661</v>
      </c>
      <c r="D411" s="11" t="s">
        <v>1662</v>
      </c>
      <c r="E411" s="8">
        <f>IF(F411 = "NULL", "NULL", F411/28.35)</f>
        <v>1.85</v>
      </c>
      <c r="F411" s="8">
        <v>52.447500000000005</v>
      </c>
      <c r="G411" s="8">
        <f>IF(H411 = "NULL", "NULL", H411/28.35)</f>
        <v>3.7</v>
      </c>
      <c r="H411" s="8">
        <v>104.89500000000001</v>
      </c>
      <c r="I411" s="8">
        <f>IF(G411 = "NULL", "NULL", G411*1.25)</f>
        <v>4.625</v>
      </c>
      <c r="J411" s="8">
        <f>IF(G411 = "NULL", "NULL", H411*1.25)</f>
        <v>131.11875000000001</v>
      </c>
      <c r="K411" s="8">
        <f>IF(G411 = "NULL", "NULL", G411*2)</f>
        <v>7.4</v>
      </c>
      <c r="L411" s="8">
        <f>IF(G411 = "NULL", "NULL", H411*2)</f>
        <v>209.79000000000002</v>
      </c>
      <c r="M411" s="11" t="str">
        <f>CONCATENATE(D411, CHAR(10), " - NET WT. ", TEXT(E411, "0.00"), " oz (", F411, " grams)")</f>
        <v>Pinch of Pumpkin Spice Popcorn Seasoning Ingredients:
sugar, cinnamon, salt, spices
• Packed in a facility and/or equipment that produces products containing peanuts, tree nuts, soybean, milk, dairy, eggs, fish, shellfish, wheat, sesame. •
 - NET WT. 1.85 oz (52.4475 grams)</v>
      </c>
      <c r="N411" s="12">
        <v>10000000596</v>
      </c>
      <c r="O411" s="12">
        <v>30000000596</v>
      </c>
      <c r="P411" s="12">
        <v>50000000596</v>
      </c>
      <c r="Q411" s="12">
        <v>70000000596</v>
      </c>
      <c r="R411" s="12">
        <v>90000000596</v>
      </c>
      <c r="S411" s="12">
        <v>11000000596</v>
      </c>
      <c r="T411" s="12">
        <v>13000000596</v>
      </c>
      <c r="U411" s="10" t="s">
        <v>52</v>
      </c>
      <c r="V411" s="11"/>
      <c r="W411" s="8">
        <f>IF(G411 = "NULL", "NULL", G411/4)</f>
        <v>0.92500000000000004</v>
      </c>
      <c r="X411" s="8">
        <f>IF(W411 = "NULL", "NULL", W411*28.35)</f>
        <v>26.223750000000003</v>
      </c>
      <c r="Y411" s="8">
        <f>IF(G411 = "NULL", "NULL", G411*4)</f>
        <v>14.8</v>
      </c>
      <c r="Z411" s="8">
        <f>IF(G411 = "NULL", "NULL", H411*4)</f>
        <v>419.58000000000004</v>
      </c>
      <c r="AA411" s="15">
        <v>15000000596</v>
      </c>
      <c r="AB411" s="8">
        <f>IF(OR(E411 = "NULL", G411 = "NULL"), "NULL", (E411+G411)/2)</f>
        <v>2.7750000000000004</v>
      </c>
      <c r="AC411" s="8">
        <f>IF(OR(F411 = "NULL", H411 = "NULL"), "NULL", (F411+H411)/2)</f>
        <v>78.671250000000015</v>
      </c>
      <c r="AD411" s="15">
        <v>17000000596</v>
      </c>
      <c r="AE411" s="8">
        <f>IF(H411 = "NULL", "NULL", AF411/28.35)</f>
        <v>9.25</v>
      </c>
      <c r="AF411" s="8">
        <f>IF(H411 = "NULL", "NULL", J411*2)</f>
        <v>262.23750000000001</v>
      </c>
      <c r="AG411" s="15">
        <v>19000000596</v>
      </c>
      <c r="AH411" s="8">
        <f>IF(AB411 = "NULL", "NULL", AB411*2)</f>
        <v>5.5500000000000007</v>
      </c>
      <c r="AI411" s="8">
        <f>IF(AC411 = "NULL", "NULL", AC411*2)</f>
        <v>157.34250000000003</v>
      </c>
      <c r="AJ411" s="15">
        <v>21000000596</v>
      </c>
      <c r="AK411" s="13" t="s">
        <v>1663</v>
      </c>
      <c r="AL411" s="11" t="str">
        <f>SUBSTITUTE(D411,CHAR(10)&amp;"• Packed in a facility and/or equipment that produces products containing peanuts, tree nuts, soybean, milk, dairy, eggs, fish, shellfish, wheat, sesame •","")</f>
        <v>Pinch of Pumpkin Spice Popcorn Seasoning Ingredients:
sugar, cinnamon, salt, spices
• Packed in a facility and/or equipment that produces products containing peanuts, tree nuts, soybean, milk, dairy, eggs, fish, shellfish, wheat, sesame. •</v>
      </c>
    </row>
    <row r="412" spans="1:38" ht="195" x14ac:dyDescent="0.3">
      <c r="A412" s="10" t="s">
        <v>1664</v>
      </c>
      <c r="B412" s="10" t="s">
        <v>1665</v>
      </c>
      <c r="C412" s="10" t="s">
        <v>1666</v>
      </c>
      <c r="D412" s="11" t="s">
        <v>1667</v>
      </c>
      <c r="E412" s="8">
        <f>IF(F412 = "NULL", "NULL", F412/28.35)</f>
        <v>1.6875</v>
      </c>
      <c r="F412" s="8">
        <v>47.840625000000003</v>
      </c>
      <c r="G412" s="8">
        <f>IF(H412 = "NULL", "NULL", H412/28.35)</f>
        <v>3.375</v>
      </c>
      <c r="H412" s="8">
        <v>95.681250000000006</v>
      </c>
      <c r="I412" s="8">
        <f>IF(G412 = "NULL", "NULL", G412*1.25)</f>
        <v>4.21875</v>
      </c>
      <c r="J412" s="8">
        <f>IF(G412 = "NULL", "NULL", H412*1.25)</f>
        <v>119.6015625</v>
      </c>
      <c r="K412" s="8">
        <f>IF(G412 = "NULL", "NULL", G412*2)</f>
        <v>6.75</v>
      </c>
      <c r="L412" s="8">
        <f>IF(G412 = "NULL", "NULL", H412*2)</f>
        <v>191.36250000000001</v>
      </c>
      <c r="M412" s="11" t="str">
        <f>CONCATENATE(D412, CHAR(10), " - NET WT. ", TEXT(E412, "0.00"), " oz (", F412, " grams)")</f>
        <v>Pineapple Wine Slush Ingredients:
cane sugar, &lt;2% of citric acid, color/flavor powder (sugar, powdered sugar (sugar, cornstarch) natural and artificial flavors, FD&amp;C red #40, pineapple flavor (propylene glycol, artificial flavor, ethyl alcohol, water, triacetin)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
 - NET WT. 1.69 oz (47.840625 grams)</v>
      </c>
      <c r="N412" s="12">
        <v>10000000246</v>
      </c>
      <c r="O412" s="12">
        <v>30000000246</v>
      </c>
      <c r="P412" s="12">
        <v>50000000246</v>
      </c>
      <c r="Q412" s="12">
        <v>70000000246</v>
      </c>
      <c r="R412" s="12">
        <v>90000000246</v>
      </c>
      <c r="S412" s="12">
        <v>11000000246</v>
      </c>
      <c r="T412" s="12">
        <v>13000000246</v>
      </c>
      <c r="U412" s="10"/>
      <c r="V412" s="11" t="s">
        <v>189</v>
      </c>
      <c r="W412" s="8">
        <f>IF(G412 = "NULL", "NULL", G412/4)</f>
        <v>0.84375</v>
      </c>
      <c r="X412" s="8">
        <f>IF(W412 = "NULL", "NULL", W412*28.35)</f>
        <v>23.920312500000001</v>
      </c>
      <c r="Y412" s="8">
        <f>IF(G412 = "NULL", "NULL", G412*4)</f>
        <v>13.5</v>
      </c>
      <c r="Z412" s="8">
        <f>IF(G412 = "NULL", "NULL", H412*4)</f>
        <v>382.72500000000002</v>
      </c>
      <c r="AA412" s="15">
        <v>15000000246</v>
      </c>
      <c r="AB412" s="8">
        <f>IF(OR(E412 = "NULL", G412 = "NULL"), "NULL", (E412+G412)/2)</f>
        <v>2.53125</v>
      </c>
      <c r="AC412" s="8">
        <f>IF(OR(F412 = "NULL", H412 = "NULL"), "NULL", (F412+H412)/2)</f>
        <v>71.760937500000011</v>
      </c>
      <c r="AD412" s="15">
        <v>17000000246</v>
      </c>
      <c r="AE412" s="8">
        <f>IF(H412 = "NULL", "NULL", AF412/28.35)</f>
        <v>8.4375</v>
      </c>
      <c r="AF412" s="8">
        <f>IF(H412 = "NULL", "NULL", J412*2)</f>
        <v>239.203125</v>
      </c>
      <c r="AG412" s="15">
        <v>19000000246</v>
      </c>
      <c r="AH412" s="8">
        <f>IF(AB412 = "NULL", "NULL", AB412*2)</f>
        <v>5.0625</v>
      </c>
      <c r="AI412" s="8">
        <f>IF(AC412 = "NULL", "NULL", AC412*2)</f>
        <v>143.52187500000002</v>
      </c>
      <c r="AJ412" s="15">
        <v>21000000246</v>
      </c>
      <c r="AK412" s="13"/>
      <c r="AL412" s="11" t="str">
        <f>SUBSTITUTE(D412,CHAR(10)&amp;"• Packed in a facility and/or equipment that produces products containing peanuts, tree nuts, soybean, milk, dairy, eggs, fish, shellfish, wheat, sesame. •","")</f>
        <v>Pineapple Wine Slush Ingredients:
cane sugar, &lt;2% of citric acid, color/flavor powder (sugar, powdered sugar (sugar, cornstarch) natural and artificial flavors, FD&amp;C red #40, pineapple flavor (propylene glycol, artificial flavor, ethyl alcohol, water, triacetin)
• DIRECTIONS: Just add ice, bottle of wine and pouch to a blender and mix - 10-12 drinks. Add in fresh fruit or rim your glass with fresh fruit to match the flavor. Don't drink wine? Add ice - mix and either fruit juice, 7up or sprite to blender. •</v>
      </c>
    </row>
    <row r="413" spans="1:38" ht="75" x14ac:dyDescent="0.3">
      <c r="A413" s="40" t="s">
        <v>1668</v>
      </c>
      <c r="B413" s="10" t="s">
        <v>1669</v>
      </c>
      <c r="C413" s="10" t="s">
        <v>1670</v>
      </c>
      <c r="D413" s="11" t="s">
        <v>1671</v>
      </c>
      <c r="E413" s="8">
        <f>IF(F413 = "NULL", "NULL", F413/28.35)</f>
        <v>2.1869488536155202</v>
      </c>
      <c r="F413" s="8">
        <v>62</v>
      </c>
      <c r="G413" s="8">
        <f>IF(H413 = "NULL", "NULL", H413/28.35)</f>
        <v>4.5149911816578481</v>
      </c>
      <c r="H413" s="8">
        <v>128</v>
      </c>
      <c r="I413" s="8">
        <f>IF(G413 = "NULL", "NULL", G413*1.25)</f>
        <v>5.6437389770723101</v>
      </c>
      <c r="J413" s="8">
        <f>IF(G413 = "NULL", "NULL", H413*1.25)</f>
        <v>160</v>
      </c>
      <c r="K413" s="8">
        <f>IF(G413 = "NULL", "NULL", G413*2)</f>
        <v>9.0299823633156961</v>
      </c>
      <c r="L413" s="8">
        <f>IF(G413 = "NULL", "NULL", H413*2)</f>
        <v>256</v>
      </c>
      <c r="M413" s="11" t="str">
        <f>CONCATENATE(D413, CHAR(10), " - NET WT. ", TEXT(E413, "0.00"), " oz (", F413, " grams)")</f>
        <v>Pink Himalayan &amp; Ghost Chili Sea Salt Ingredients:
coarse pink Himalayan sea salt, ghost chili peppers
• Packed in a facility and/or equipment that produces products containing peanuts, tree nuts, soybean, milk, dairy, eggs, fish, shellfish, wheat, sesame. •
 - NET WT. 2.19 oz (62 grams)</v>
      </c>
      <c r="N413" s="12">
        <v>10000000510</v>
      </c>
      <c r="O413" s="12">
        <v>30000000510</v>
      </c>
      <c r="P413" s="12">
        <v>50000000510</v>
      </c>
      <c r="Q413" s="12">
        <v>70000000510</v>
      </c>
      <c r="R413" s="12">
        <v>90000000510</v>
      </c>
      <c r="S413" s="12">
        <v>11000000510</v>
      </c>
      <c r="T413" s="12">
        <v>13000000510</v>
      </c>
      <c r="U413" s="24"/>
      <c r="W413" s="8">
        <f>IF(G413 = "NULL", "NULL", G413/4)</f>
        <v>1.128747795414462</v>
      </c>
      <c r="X413" s="8">
        <f>IF(W413 = "NULL", "NULL", W413*28.35)</f>
        <v>32</v>
      </c>
      <c r="Y413" s="8">
        <f>IF(G413 = "NULL", "NULL", G413*4)</f>
        <v>18.059964726631392</v>
      </c>
      <c r="Z413" s="8">
        <f>IF(G413 = "NULL", "NULL", H413*4)</f>
        <v>512</v>
      </c>
      <c r="AA413" s="15">
        <v>15000000510</v>
      </c>
      <c r="AB413" s="8">
        <f>IF(OR(E413 = "NULL", G413 = "NULL"), "NULL", (E413+G413)/2)</f>
        <v>3.3509700176366843</v>
      </c>
      <c r="AC413" s="8">
        <f>IF(OR(F413 = "NULL", H413 = "NULL"), "NULL", (F413+H413)/2)</f>
        <v>95</v>
      </c>
      <c r="AD413" s="15">
        <v>17000000510</v>
      </c>
      <c r="AE413" s="8">
        <f>IF(H413 = "NULL", "NULL", AF413/28.35)</f>
        <v>11.28747795414462</v>
      </c>
      <c r="AF413" s="8">
        <f>IF(H413 = "NULL", "NULL", J413*2)</f>
        <v>320</v>
      </c>
      <c r="AG413" s="15">
        <v>19000000510</v>
      </c>
      <c r="AH413" s="8">
        <f>IF(AB413 = "NULL", "NULL", AB413*2)</f>
        <v>6.7019400352733687</v>
      </c>
      <c r="AI413" s="8">
        <f>IF(AC413 = "NULL", "NULL", AC413*2)</f>
        <v>190</v>
      </c>
      <c r="AJ413" s="15">
        <v>21000000510</v>
      </c>
      <c r="AK413" s="13" t="s">
        <v>1672</v>
      </c>
      <c r="AL413" s="11" t="str">
        <f>SUBSTITUTE(D413,CHAR(10)&amp;"• Packed in a facility and/or equipment that produces products containing peanuts, tree nuts, soybean, milk, dairy, eggs, fish, shellfish, wheat, sesame. •","")</f>
        <v>Pink Himalayan &amp; Ghost Chili Sea Salt Ingredients:
coarse pink Himalayan sea salt, ghost chili peppers</v>
      </c>
    </row>
    <row r="414" spans="1:38" ht="90" x14ac:dyDescent="0.3">
      <c r="A414" s="38" t="s">
        <v>1673</v>
      </c>
      <c r="B414" s="10" t="s">
        <v>1674</v>
      </c>
      <c r="C414" s="10" t="s">
        <v>1675</v>
      </c>
      <c r="D414" s="11" t="s">
        <v>1676</v>
      </c>
      <c r="E414" s="8">
        <f>IF(F414 = "NULL", "NULL", F414/28.35)</f>
        <v>2.1869488536155202</v>
      </c>
      <c r="F414" s="8">
        <v>62</v>
      </c>
      <c r="G414" s="8">
        <f>IF(H414 = "NULL", "NULL", H414/28.35)</f>
        <v>4.5149911816578481</v>
      </c>
      <c r="H414" s="8">
        <v>128</v>
      </c>
      <c r="I414" s="8">
        <f>IF(G414 = "NULL", "NULL", G414*1.25)</f>
        <v>5.6437389770723101</v>
      </c>
      <c r="J414" s="8">
        <f>IF(G414 = "NULL", "NULL", H414*1.25)</f>
        <v>160</v>
      </c>
      <c r="K414" s="8">
        <f>IF(G414 = "NULL", "NULL", G414*2)</f>
        <v>9.0299823633156961</v>
      </c>
      <c r="L414" s="8">
        <f>IF(G414 = "NULL", "NULL", H414*2)</f>
        <v>256</v>
      </c>
      <c r="M414" s="11" t="str">
        <f>CONCATENATE(D414, CHAR(10), " - NET WT. ", TEXT(E414, "0.00"), " oz (", F414, " grams)")</f>
        <v>Pink Himalayan &amp; Ghost Chili Sea Salt (Coarse) Ingredients:
coarse pink Himalayan sea salt, ghost chili peppers
• Packed in a facility and/or equipment that produces products containing peanuts, tree nuts, soybean, milk, dairy, eggs, fish, shellfish, wheat, sesame. •
 - NET WT. 2.19 oz (62 grams)</v>
      </c>
      <c r="N414" s="12">
        <v>10000000160</v>
      </c>
      <c r="O414" s="12">
        <v>30000000160</v>
      </c>
      <c r="P414" s="12">
        <v>50000000160</v>
      </c>
      <c r="Q414" s="12">
        <v>70000000160</v>
      </c>
      <c r="R414" s="12">
        <v>90000000160</v>
      </c>
      <c r="S414" s="12">
        <v>11000000160</v>
      </c>
      <c r="T414" s="12">
        <v>13000000160</v>
      </c>
      <c r="U414" s="10" t="s">
        <v>52</v>
      </c>
      <c r="V414" s="11" t="s">
        <v>419</v>
      </c>
      <c r="W414" s="8">
        <f>IF(G414 = "NULL", "NULL", G414/4)</f>
        <v>1.128747795414462</v>
      </c>
      <c r="X414" s="8">
        <f>IF(W414 = "NULL", "NULL", W414*28.35)</f>
        <v>32</v>
      </c>
      <c r="Y414" s="8">
        <f>IF(G414 = "NULL", "NULL", G414*4)</f>
        <v>18.059964726631392</v>
      </c>
      <c r="Z414" s="8">
        <f>IF(G414 = "NULL", "NULL", H414*4)</f>
        <v>512</v>
      </c>
      <c r="AA414" s="15">
        <v>15000000160</v>
      </c>
      <c r="AB414" s="8">
        <f>IF(OR(E414 = "NULL", G414 = "NULL"), "NULL", (E414+G414)/2)</f>
        <v>3.3509700176366843</v>
      </c>
      <c r="AC414" s="8">
        <f>IF(OR(F414 = "NULL", H414 = "NULL"), "NULL", (F414+H414)/2)</f>
        <v>95</v>
      </c>
      <c r="AD414" s="15">
        <v>17000000160</v>
      </c>
      <c r="AE414" s="8">
        <f>IF(H414 = "NULL", "NULL", AF414/28.35)</f>
        <v>11.28747795414462</v>
      </c>
      <c r="AF414" s="8">
        <f>IF(H414 = "NULL", "NULL", J414*2)</f>
        <v>320</v>
      </c>
      <c r="AG414" s="15">
        <v>19000000160</v>
      </c>
      <c r="AH414" s="8">
        <f>IF(AB414 = "NULL", "NULL", AB414*2)</f>
        <v>6.7019400352733687</v>
      </c>
      <c r="AI414" s="8">
        <f>IF(AC414 = "NULL", "NULL", AC414*2)</f>
        <v>190</v>
      </c>
      <c r="AJ414" s="15">
        <v>21000000160</v>
      </c>
      <c r="AK414" s="13"/>
      <c r="AL414" s="11" t="str">
        <f>SUBSTITUTE(D414,CHAR(10)&amp;"• Packed in a facility and/or equipment that produces products containing peanuts, tree nuts, soybean, milk, dairy, eggs, fish, shellfish, wheat, sesame. •","")</f>
        <v>Pink Himalayan &amp; Ghost Chili Sea Salt (Coarse) Ingredients:
coarse pink Himalayan sea salt, ghost chili peppers</v>
      </c>
    </row>
    <row r="415" spans="1:38" ht="75" x14ac:dyDescent="0.3">
      <c r="A415" s="38" t="s">
        <v>1677</v>
      </c>
      <c r="B415" s="10" t="s">
        <v>1678</v>
      </c>
      <c r="C415" s="10" t="s">
        <v>1679</v>
      </c>
      <c r="D415" s="11" t="s">
        <v>1680</v>
      </c>
      <c r="E415" s="8">
        <f>IF(F415 = "NULL", "NULL", F415/28.35)</f>
        <v>2.1869488536155202</v>
      </c>
      <c r="F415" s="8">
        <v>62</v>
      </c>
      <c r="G415" s="8">
        <f>IF(H415 = "NULL", "NULL", H415/28.35)</f>
        <v>4.5149911816578481</v>
      </c>
      <c r="H415" s="8">
        <v>128</v>
      </c>
      <c r="I415" s="8">
        <f>IF(G415 = "NULL", "NULL", G415*1.25)</f>
        <v>5.6437389770723101</v>
      </c>
      <c r="J415" s="8">
        <f>IF(G415 = "NULL", "NULL", H415*1.25)</f>
        <v>160</v>
      </c>
      <c r="K415" s="8">
        <f>IF(G415 = "NULL", "NULL", G415*2)</f>
        <v>9.0299823633156961</v>
      </c>
      <c r="L415" s="8">
        <f>IF(G415 = "NULL", "NULL", H415*2)</f>
        <v>256</v>
      </c>
      <c r="M415" s="11" t="str">
        <f>CONCATENATE(D415, CHAR(10), " - NET WT. ", TEXT(E415, "0.00"), " oz (", F415, " grams)")</f>
        <v>Pink Himalayan &amp; Ghost Chili Sea Salt (Fine) Ingredients:
pink Himalayan salt w/ smoked ghost chili peppers
• Packed in a facility and/or equipment that produces products containing peanuts, tree nuts, soybean, milk, dairy, eggs, fish, shellfish, wheat, sesame. •
 - NET WT. 2.19 oz (62 grams)</v>
      </c>
      <c r="N415" s="12">
        <v>10000000418</v>
      </c>
      <c r="O415" s="12">
        <v>30000000418</v>
      </c>
      <c r="P415" s="12">
        <v>50000000418</v>
      </c>
      <c r="Q415" s="12">
        <v>70000000418</v>
      </c>
      <c r="R415" s="12">
        <v>90000000418</v>
      </c>
      <c r="S415" s="12">
        <v>11000000418</v>
      </c>
      <c r="T415" s="12">
        <v>13000000418</v>
      </c>
      <c r="U415" s="10" t="s">
        <v>52</v>
      </c>
      <c r="V415" s="11"/>
      <c r="W415" s="8">
        <f>IF(G415 = "NULL", "NULL", G415/4)</f>
        <v>1.128747795414462</v>
      </c>
      <c r="X415" s="8">
        <f>IF(W415 = "NULL", "NULL", W415*28.35)</f>
        <v>32</v>
      </c>
      <c r="Y415" s="8">
        <f>IF(G415 = "NULL", "NULL", G415*4)</f>
        <v>18.059964726631392</v>
      </c>
      <c r="Z415" s="8">
        <f>IF(G415 = "NULL", "NULL", H415*4)</f>
        <v>512</v>
      </c>
      <c r="AA415" s="15">
        <v>15000000418</v>
      </c>
      <c r="AB415" s="8">
        <f>IF(OR(E415 = "NULL", G415 = "NULL"), "NULL", (E415+G415)/2)</f>
        <v>3.3509700176366843</v>
      </c>
      <c r="AC415" s="8">
        <f>IF(OR(F415 = "NULL", H415 = "NULL"), "NULL", (F415+H415)/2)</f>
        <v>95</v>
      </c>
      <c r="AD415" s="15">
        <v>17000000418</v>
      </c>
      <c r="AE415" s="8">
        <f>IF(H415 = "NULL", "NULL", AF415/28.35)</f>
        <v>11.28747795414462</v>
      </c>
      <c r="AF415" s="8">
        <f>IF(H415 = "NULL", "NULL", J415*2)</f>
        <v>320</v>
      </c>
      <c r="AG415" s="15">
        <v>19000000418</v>
      </c>
      <c r="AH415" s="8">
        <f>IF(AB415 = "NULL", "NULL", AB415*2)</f>
        <v>6.7019400352733687</v>
      </c>
      <c r="AI415" s="8">
        <f>IF(AC415 = "NULL", "NULL", AC415*2)</f>
        <v>190</v>
      </c>
      <c r="AJ415" s="15">
        <v>21000000418</v>
      </c>
      <c r="AK415" s="13"/>
      <c r="AL415" s="11" t="str">
        <f>SUBSTITUTE(D415,CHAR(10)&amp;"• Packed in a facility and/or equipment that produces products containing peanuts, tree nuts, soybean, milk, dairy, eggs, fish, shellfish, wheat, sesame. •","")</f>
        <v>Pink Himalayan &amp; Ghost Chili Sea Salt (Fine) Ingredients:
pink Himalayan salt w/ smoked ghost chili peppers</v>
      </c>
    </row>
    <row r="416" spans="1:38" ht="75" x14ac:dyDescent="0.3">
      <c r="A416" s="10" t="s">
        <v>1681</v>
      </c>
      <c r="B416" s="10" t="s">
        <v>1682</v>
      </c>
      <c r="C416" s="10" t="s">
        <v>1683</v>
      </c>
      <c r="D416" s="11" t="s">
        <v>1684</v>
      </c>
      <c r="E416" s="8">
        <f>IF(F416 = "NULL", "NULL", F416/28.35)</f>
        <v>3.2</v>
      </c>
      <c r="F416" s="8">
        <v>90.720000000000013</v>
      </c>
      <c r="G416" s="8">
        <f>IF(H416 = "NULL", "NULL", H416/28.35)</f>
        <v>6.4</v>
      </c>
      <c r="H416" s="8">
        <v>181.44000000000003</v>
      </c>
      <c r="I416" s="8">
        <f>IF(G416 = "NULL", "NULL", G416*1.25)</f>
        <v>8</v>
      </c>
      <c r="J416" s="8">
        <f>IF(G416 = "NULL", "NULL", H416*1.25)</f>
        <v>226.80000000000004</v>
      </c>
      <c r="K416" s="8">
        <f>IF(G416 = "NULL", "NULL", G416*2)</f>
        <v>12.8</v>
      </c>
      <c r="L416" s="8">
        <f>IF(G416 = "NULL", "NULL", H416*2)</f>
        <v>362.88000000000005</v>
      </c>
      <c r="M416" s="11" t="str">
        <f>CONCATENATE(D416, CHAR(10), " - NET WT. ", TEXT(E416, "0.00"), " oz (", F416, " grams)")</f>
        <v>Pink Himalayan Coarse Sea Salt Ingredients:
coarse pink himalayan sea salt
• Packed in a facility and/or equipment that produces products containing peanuts, tree nuts, soybean, milk, dairy, eggs, fish, shellfish, wheat, sesame. •
 - NET WT. 3.20 oz (90.72 grams)</v>
      </c>
      <c r="N416" s="12">
        <v>10000000158</v>
      </c>
      <c r="O416" s="12">
        <v>30000000158</v>
      </c>
      <c r="P416" s="12">
        <v>50000000158</v>
      </c>
      <c r="Q416" s="12">
        <v>70000000158</v>
      </c>
      <c r="R416" s="12">
        <v>90000000158</v>
      </c>
      <c r="S416" s="12">
        <v>11000000158</v>
      </c>
      <c r="T416" s="12">
        <v>13000000158</v>
      </c>
      <c r="U416" s="10"/>
      <c r="V416" s="11"/>
      <c r="W416" s="8">
        <f>IF(G416 = "NULL", "NULL", G416/4)</f>
        <v>1.6</v>
      </c>
      <c r="X416" s="8">
        <f>IF(W416 = "NULL", "NULL", W416*28.35)</f>
        <v>45.360000000000007</v>
      </c>
      <c r="Y416" s="8">
        <f>IF(G416 = "NULL", "NULL", G416*4)</f>
        <v>25.6</v>
      </c>
      <c r="Z416" s="8">
        <f>IF(G416 = "NULL", "NULL", H416*4)</f>
        <v>725.7600000000001</v>
      </c>
      <c r="AA416" s="15">
        <v>15000000158</v>
      </c>
      <c r="AB416" s="8">
        <f>IF(OR(E416 = "NULL", G416 = "NULL"), "NULL", (E416+G416)/2)</f>
        <v>4.8000000000000007</v>
      </c>
      <c r="AC416" s="8">
        <f>IF(OR(F416 = "NULL", H416 = "NULL"), "NULL", (F416+H416)/2)</f>
        <v>136.08000000000001</v>
      </c>
      <c r="AD416" s="15">
        <v>17000000158</v>
      </c>
      <c r="AE416" s="8">
        <f>IF(H416 = "NULL", "NULL", AF416/28.35)</f>
        <v>16.000000000000004</v>
      </c>
      <c r="AF416" s="8">
        <f>IF(H416 = "NULL", "NULL", J416*2)</f>
        <v>453.60000000000008</v>
      </c>
      <c r="AG416" s="15">
        <v>19000000158</v>
      </c>
      <c r="AH416" s="8">
        <f>IF(AB416 = "NULL", "NULL", AB416*2)</f>
        <v>9.6000000000000014</v>
      </c>
      <c r="AI416" s="8">
        <f>IF(AC416 = "NULL", "NULL", AC416*2)</f>
        <v>272.16000000000003</v>
      </c>
      <c r="AJ416" s="15">
        <v>21000000158</v>
      </c>
      <c r="AK416" s="13"/>
      <c r="AL416" s="11" t="str">
        <f>SUBSTITUTE(D416,CHAR(10)&amp;"• Packed in a facility and/or equipment that produces products containing peanuts, tree nuts, soybean, milk, dairy, eggs, fish, shellfish, wheat, sesame. •","")</f>
        <v>Pink Himalayan Coarse Sea Salt Ingredients:
coarse pink himalayan sea salt</v>
      </c>
    </row>
    <row r="417" spans="1:38" ht="75" x14ac:dyDescent="0.3">
      <c r="A417" s="10" t="s">
        <v>1685</v>
      </c>
      <c r="B417" s="10" t="s">
        <v>1686</v>
      </c>
      <c r="C417" s="10" t="s">
        <v>1687</v>
      </c>
      <c r="D417" s="11" t="s">
        <v>1688</v>
      </c>
      <c r="E417" s="8">
        <f>IF(F417 = "NULL", "NULL", F417/28.35)</f>
        <v>1.9</v>
      </c>
      <c r="F417" s="8">
        <v>53.865000000000002</v>
      </c>
      <c r="G417" s="8">
        <f>IF(H417 = "NULL", "NULL", H417/28.35)</f>
        <v>3.8</v>
      </c>
      <c r="H417" s="8">
        <v>107.73</v>
      </c>
      <c r="I417" s="8">
        <f>IF(G417 = "NULL", "NULL", G417*1.25)</f>
        <v>4.75</v>
      </c>
      <c r="J417" s="8">
        <f>IF(G417 = "NULL", "NULL", H417*1.25)</f>
        <v>134.66249999999999</v>
      </c>
      <c r="K417" s="8">
        <f>IF(G417 = "NULL", "NULL", G417*2)</f>
        <v>7.6</v>
      </c>
      <c r="L417" s="8">
        <f>IF(G417 = "NULL", "NULL", H417*2)</f>
        <v>215.46</v>
      </c>
      <c r="M417" s="11" t="str">
        <f>CONCATENATE(D417, CHAR(10), " - NET WT. ", TEXT(E417, "0.00"), " oz (", F417, " grams)")</f>
        <v>Pink Himalayan Fine Sea Salt Ingredients:
pink himalayan salt
• Packed in a facility and/or equipment that produces products containing peanuts, tree nuts, soybean, milk, dairy, eggs, fish, shellfish, wheat, sesame. •
 - NET WT. 1.90 oz (53.865 grams)</v>
      </c>
      <c r="N417" s="12">
        <v>10000000159</v>
      </c>
      <c r="O417" s="12">
        <v>30000000159</v>
      </c>
      <c r="P417" s="12">
        <v>50000000159</v>
      </c>
      <c r="Q417" s="12">
        <v>70000000159</v>
      </c>
      <c r="R417" s="12">
        <v>90000000159</v>
      </c>
      <c r="S417" s="12">
        <v>11000000159</v>
      </c>
      <c r="T417" s="12">
        <v>13000000159</v>
      </c>
      <c r="U417" s="10" t="s">
        <v>52</v>
      </c>
      <c r="V417" s="11"/>
      <c r="W417" s="8">
        <f>IF(G417 = "NULL", "NULL", G417/4)</f>
        <v>0.95</v>
      </c>
      <c r="X417" s="8">
        <f>IF(W417 = "NULL", "NULL", W417*28.35)</f>
        <v>26.932500000000001</v>
      </c>
      <c r="Y417" s="8">
        <f>IF(G417 = "NULL", "NULL", G417*4)</f>
        <v>15.2</v>
      </c>
      <c r="Z417" s="8">
        <f>IF(G417 = "NULL", "NULL", H417*4)</f>
        <v>430.92</v>
      </c>
      <c r="AA417" s="15">
        <v>15000000159</v>
      </c>
      <c r="AB417" s="8">
        <f>IF(OR(E417 = "NULL", G417 = "NULL"), "NULL", (E417+G417)/2)</f>
        <v>2.8499999999999996</v>
      </c>
      <c r="AC417" s="8">
        <f>IF(OR(F417 = "NULL", H417 = "NULL"), "NULL", (F417+H417)/2)</f>
        <v>80.797499999999999</v>
      </c>
      <c r="AD417" s="15">
        <v>17000000159</v>
      </c>
      <c r="AE417" s="8">
        <f>IF(H417 = "NULL", "NULL", AF417/28.35)</f>
        <v>9.5</v>
      </c>
      <c r="AF417" s="8">
        <f>IF(H417 = "NULL", "NULL", J417*2)</f>
        <v>269.32499999999999</v>
      </c>
      <c r="AG417" s="15">
        <v>19000000159</v>
      </c>
      <c r="AH417" s="8">
        <f>IF(AB417 = "NULL", "NULL", AB417*2)</f>
        <v>5.6999999999999993</v>
      </c>
      <c r="AI417" s="8">
        <f>IF(AC417 = "NULL", "NULL", AC417*2)</f>
        <v>161.595</v>
      </c>
      <c r="AJ417" s="15">
        <v>21000000159</v>
      </c>
      <c r="AK417" s="13"/>
      <c r="AL417" s="11" t="str">
        <f>SUBSTITUTE(D417,CHAR(10)&amp;"• Packed in a facility and/or equipment that produces products containing peanuts, tree nuts, soybean, milk, dairy, eggs, fish, shellfish, wheat, sesame. •","")</f>
        <v>Pink Himalayan Fine Sea Salt Ingredients:
pink himalayan salt</v>
      </c>
    </row>
    <row r="418" spans="1:38" ht="90" x14ac:dyDescent="0.3">
      <c r="A418" s="10" t="s">
        <v>1689</v>
      </c>
      <c r="B418" s="10" t="s">
        <v>1690</v>
      </c>
      <c r="C418" s="10" t="s">
        <v>1690</v>
      </c>
      <c r="D418" s="11" t="s">
        <v>1691</v>
      </c>
      <c r="E418" s="8">
        <f>IF(F418 = "NULL", "NULL", F418/28.35)</f>
        <v>0.6</v>
      </c>
      <c r="F418" s="8">
        <v>17.010000000000002</v>
      </c>
      <c r="G418" s="8">
        <f>IF(H418 = "NULL", "NULL", H418/28.35)</f>
        <v>1.2</v>
      </c>
      <c r="H418" s="8">
        <v>34.020000000000003</v>
      </c>
      <c r="I418" s="8">
        <f>IF(G418 = "NULL", "NULL", G418*1.25)</f>
        <v>1.5</v>
      </c>
      <c r="J418" s="8">
        <f>IF(G418 = "NULL", "NULL", H418*1.25)</f>
        <v>42.525000000000006</v>
      </c>
      <c r="K418" s="8">
        <f>IF(G418 = "NULL", "NULL", G418*2)</f>
        <v>2.4</v>
      </c>
      <c r="L418" s="8">
        <f>IF(G418 = "NULL", "NULL", H418*2)</f>
        <v>68.040000000000006</v>
      </c>
      <c r="M418" s="11" t="str">
        <f>CONCATENATE(D418, CHAR(10), " - NET WT. ", TEXT(E418, "0.00"), " oz (", F418, " grams)")</f>
        <v>Pink Peppercorn Ingredients:
pink peppercorns that have a sweet and spicy flavor with hints of citrus
• Packed in a facility and/or equipment that produces products containing peanuts, tree nuts, soybean, milk, dairy, eggs, fish, shellfish, wheat, sesame. •
 - NET WT. 0.60 oz (17.01 grams)</v>
      </c>
      <c r="N418" s="12">
        <v>10000000247</v>
      </c>
      <c r="O418" s="12">
        <v>30000000247</v>
      </c>
      <c r="P418" s="12">
        <v>50000000247</v>
      </c>
      <c r="Q418" s="12">
        <v>70000000247</v>
      </c>
      <c r="R418" s="12">
        <v>90000000247</v>
      </c>
      <c r="S418" s="12">
        <v>11000000247</v>
      </c>
      <c r="T418" s="12">
        <v>13000000247</v>
      </c>
      <c r="U418" s="10"/>
      <c r="V418" s="11" t="s">
        <v>130</v>
      </c>
      <c r="W418" s="8">
        <f>IF(G418 = "NULL", "NULL", G418/4)</f>
        <v>0.3</v>
      </c>
      <c r="X418" s="8">
        <f>IF(W418 = "NULL", "NULL", W418*28.35)</f>
        <v>8.5050000000000008</v>
      </c>
      <c r="Y418" s="8">
        <f>IF(G418 = "NULL", "NULL", G418*4)</f>
        <v>4.8</v>
      </c>
      <c r="Z418" s="8">
        <f>IF(G418 = "NULL", "NULL", H418*4)</f>
        <v>136.08000000000001</v>
      </c>
      <c r="AA418" s="15">
        <v>15000000247</v>
      </c>
      <c r="AB418" s="8">
        <f>IF(OR(E418 = "NULL", G418 = "NULL"), "NULL", (E418+G418)/2)</f>
        <v>0.89999999999999991</v>
      </c>
      <c r="AC418" s="8">
        <f>IF(OR(F418 = "NULL", H418 = "NULL"), "NULL", (F418+H418)/2)</f>
        <v>25.515000000000001</v>
      </c>
      <c r="AD418" s="15">
        <v>17000000247</v>
      </c>
      <c r="AE418" s="8">
        <f>IF(H418 = "NULL", "NULL", AF418/28.35)</f>
        <v>3.0000000000000004</v>
      </c>
      <c r="AF418" s="8">
        <f>IF(H418 = "NULL", "NULL", J418*2)</f>
        <v>85.050000000000011</v>
      </c>
      <c r="AG418" s="15">
        <v>19000000247</v>
      </c>
      <c r="AH418" s="8">
        <f>IF(AB418 = "NULL", "NULL", AB418*2)</f>
        <v>1.7999999999999998</v>
      </c>
      <c r="AI418" s="8">
        <f>IF(AC418 = "NULL", "NULL", AC418*2)</f>
        <v>51.03</v>
      </c>
      <c r="AJ418" s="15">
        <v>21000000247</v>
      </c>
      <c r="AK418" s="13"/>
      <c r="AL418" s="11" t="str">
        <f>SUBSTITUTE(D418,CHAR(10)&amp;"• Packed in a facility and/or equipment that produces products containing peanuts, tree nuts, soybean, milk, dairy, eggs, fish, shellfish, wheat, sesame. •","")</f>
        <v>Pink Peppercorn Ingredients:
pink peppercorns that have a sweet and spicy flavor with hints of citrus</v>
      </c>
    </row>
    <row r="419" spans="1:38" ht="135" x14ac:dyDescent="0.3">
      <c r="A419" s="10" t="s">
        <v>1692</v>
      </c>
      <c r="B419" s="10" t="s">
        <v>1693</v>
      </c>
      <c r="C419" s="10" t="s">
        <v>1694</v>
      </c>
      <c r="D419" s="11" t="s">
        <v>1695</v>
      </c>
      <c r="E419" s="8">
        <f>IF(F419 = "NULL", "NULL", F419/28.35)</f>
        <v>1.9</v>
      </c>
      <c r="F419" s="8">
        <v>53.865000000000002</v>
      </c>
      <c r="G419" s="8">
        <f>IF(H419 = "NULL", "NULL", H419/28.35)</f>
        <v>3.8</v>
      </c>
      <c r="H419" s="8">
        <v>107.73</v>
      </c>
      <c r="I419" s="8">
        <f>IF(G419 = "NULL", "NULL", G419*1.25)</f>
        <v>4.75</v>
      </c>
      <c r="J419" s="8">
        <f>IF(G419 = "NULL", "NULL", H419*1.25)</f>
        <v>134.66249999999999</v>
      </c>
      <c r="K419" s="8">
        <f>IF(G419 = "NULL", "NULL", G419*2)</f>
        <v>7.6</v>
      </c>
      <c r="L419" s="8">
        <f>IF(G419 = "NULL", "NULL", H419*2)</f>
        <v>215.46</v>
      </c>
      <c r="M419" s="11" t="str">
        <f>CONCATENATE(D419, CHAR(10), " - NET WT. ", TEXT(E419, "0.00"), " oz (", F419, " grams)")</f>
        <v>Pizza Popcorn Seasoning Ingredients:
tomato, salt, sugar, dehydrated cheeses (cheddar, parmesan, romano, whey, buttermilk, salt, soybean oil, maltodextrin, disodium phosphate, citric acid, sodium caseinate, lactic acid, &gt;2% silicon dioxide (prevent caking)), onion, basil, oregano, garlic
• Packed in a facility and/or equipment that produces products containing peanuts, tree nuts, soybean, milk, dairy, eggs, fish, shellfish, wheat, sesame. •
 - NET WT. 1.90 oz (53.865 grams)</v>
      </c>
      <c r="N419" s="12">
        <v>10000000248</v>
      </c>
      <c r="O419" s="12">
        <v>30000000248</v>
      </c>
      <c r="P419" s="12">
        <v>50000000248</v>
      </c>
      <c r="Q419" s="12">
        <v>70000000248</v>
      </c>
      <c r="R419" s="12">
        <v>90000000248</v>
      </c>
      <c r="S419" s="12">
        <v>11000000248</v>
      </c>
      <c r="T419" s="12">
        <v>13000000248</v>
      </c>
      <c r="U419" s="10" t="s">
        <v>52</v>
      </c>
      <c r="V419" s="11" t="s">
        <v>149</v>
      </c>
      <c r="W419" s="8">
        <f>IF(G419 = "NULL", "NULL", G419/4)</f>
        <v>0.95</v>
      </c>
      <c r="X419" s="8">
        <f>IF(W419 = "NULL", "NULL", W419*28.35)</f>
        <v>26.932500000000001</v>
      </c>
      <c r="Y419" s="8">
        <f>IF(G419 = "NULL", "NULL", G419*4)</f>
        <v>15.2</v>
      </c>
      <c r="Z419" s="8">
        <f>IF(G419 = "NULL", "NULL", H419*4)</f>
        <v>430.92</v>
      </c>
      <c r="AA419" s="15">
        <v>15000000248</v>
      </c>
      <c r="AB419" s="8">
        <f>IF(OR(E419 = "NULL", G419 = "NULL"), "NULL", (E419+G419)/2)</f>
        <v>2.8499999999999996</v>
      </c>
      <c r="AC419" s="8">
        <f>IF(OR(F419 = "NULL", H419 = "NULL"), "NULL", (F419+H419)/2)</f>
        <v>80.797499999999999</v>
      </c>
      <c r="AD419" s="15">
        <v>17000000248</v>
      </c>
      <c r="AE419" s="8">
        <f>IF(H419 = "NULL", "NULL", AF419/28.35)</f>
        <v>9.5</v>
      </c>
      <c r="AF419" s="8">
        <f>IF(H419 = "NULL", "NULL", J419*2)</f>
        <v>269.32499999999999</v>
      </c>
      <c r="AG419" s="15">
        <v>19000000248</v>
      </c>
      <c r="AH419" s="8">
        <f>IF(AB419 = "NULL", "NULL", AB419*2)</f>
        <v>5.6999999999999993</v>
      </c>
      <c r="AI419" s="8">
        <f>IF(AC419 = "NULL", "NULL", AC419*2)</f>
        <v>161.595</v>
      </c>
      <c r="AJ419" s="15">
        <v>21000000248</v>
      </c>
      <c r="AK419" s="13"/>
      <c r="AL419" s="11" t="str">
        <f>SUBSTITUTE(D419,CHAR(10)&amp;"• Packed in a facility and/or equipment that produces products containing peanuts, tree nuts, soybean, milk, dairy, eggs, fish, shellfish, wheat, sesame. •","")</f>
        <v>Pizza Popcorn Seasoning Ingredients:
tomato, salt, sugar, dehydrated cheeses (cheddar, parmesan, romano, whey, buttermilk, salt, soybean oil, maltodextrin, disodium phosphate, citric acid, sodium caseinate, lactic acid, &gt;2% silicon dioxide (prevent caking)), onion, basil, oregano, garlic</v>
      </c>
    </row>
    <row r="420" spans="1:38" ht="90" x14ac:dyDescent="0.3">
      <c r="A420" s="40" t="s">
        <v>1696</v>
      </c>
      <c r="B420" s="10" t="s">
        <v>1697</v>
      </c>
      <c r="C420" s="10" t="s">
        <v>1697</v>
      </c>
      <c r="D420" s="11" t="s">
        <v>1698</v>
      </c>
      <c r="E420" s="8">
        <f>IF(F420 = "NULL", "NULL", F420/28.35)</f>
        <v>1.85</v>
      </c>
      <c r="F420" s="8">
        <v>52.447500000000005</v>
      </c>
      <c r="G420" s="8">
        <f>IF(H420 = "NULL", "NULL", H420/28.35)</f>
        <v>3.7</v>
      </c>
      <c r="H420" s="8">
        <v>104.89500000000001</v>
      </c>
      <c r="I420" s="8">
        <f>IF(G420 = "NULL", "NULL", G420*1.25)</f>
        <v>4.625</v>
      </c>
      <c r="J420" s="8">
        <f>IF(G420 = "NULL", "NULL", H420*1.25)</f>
        <v>131.11875000000001</v>
      </c>
      <c r="K420" s="8">
        <f>IF(G420 = "NULL", "NULL", G420*2)</f>
        <v>7.4</v>
      </c>
      <c r="L420" s="8">
        <f>IF(G420 = "NULL", "NULL", H420*2)</f>
        <v>209.79000000000002</v>
      </c>
      <c r="M420" s="11" t="str">
        <f>CONCATENATE(D420, CHAR(10), " - NET WT. ", TEXT(E420, "0.00"), " oz (", F420, " grams)")</f>
        <v>Plow Boy Rub Ingredients:
salt, spices, dehydrated garlic, oleoresin paprika, natural flavor, &lt;2% soybean oil as a processing acid
• Packed in a facility and/or equipment that produces products containing peanuts, tree nuts, soybean, milk, dairy, eggs, fish, shellfish, wheat, sesame. •
 - NET WT. 1.85 oz (52.4475 grams)</v>
      </c>
      <c r="N420" s="12">
        <v>10000000488</v>
      </c>
      <c r="O420" s="12">
        <v>30000000488</v>
      </c>
      <c r="P420" s="12">
        <v>50000000488</v>
      </c>
      <c r="Q420" s="12">
        <v>70000000488</v>
      </c>
      <c r="R420" s="12">
        <v>90000000488</v>
      </c>
      <c r="S420" s="12">
        <v>11000000488</v>
      </c>
      <c r="T420" s="12">
        <v>13000000488</v>
      </c>
      <c r="U420" s="11"/>
      <c r="V420" s="11"/>
      <c r="W420" s="8">
        <f>IF(G420 = "NULL", "NULL", G420/4)</f>
        <v>0.92500000000000004</v>
      </c>
      <c r="X420" s="8">
        <f>IF(W420 = "NULL", "NULL", W420*28.35)</f>
        <v>26.223750000000003</v>
      </c>
      <c r="Y420" s="8">
        <f>IF(G420 = "NULL", "NULL", G420*4)</f>
        <v>14.8</v>
      </c>
      <c r="Z420" s="8">
        <f>IF(G420 = "NULL", "NULL", H420*4)</f>
        <v>419.58000000000004</v>
      </c>
      <c r="AA420" s="15">
        <v>15000000488</v>
      </c>
      <c r="AB420" s="8">
        <f>IF(OR(E420 = "NULL", G420 = "NULL"), "NULL", (E420+G420)/2)</f>
        <v>2.7750000000000004</v>
      </c>
      <c r="AC420" s="8">
        <f>IF(OR(F420 = "NULL", H420 = "NULL"), "NULL", (F420+H420)/2)</f>
        <v>78.671250000000015</v>
      </c>
      <c r="AD420" s="15">
        <v>17000000488</v>
      </c>
      <c r="AE420" s="8">
        <f>IF(H420 = "NULL", "NULL", AF420/28.35)</f>
        <v>9.25</v>
      </c>
      <c r="AF420" s="8">
        <f>IF(H420 = "NULL", "NULL", J420*2)</f>
        <v>262.23750000000001</v>
      </c>
      <c r="AG420" s="15">
        <v>19000000488</v>
      </c>
      <c r="AH420" s="8">
        <f>IF(AB420 = "NULL", "NULL", AB420*2)</f>
        <v>5.5500000000000007</v>
      </c>
      <c r="AI420" s="8">
        <f>IF(AC420 = "NULL", "NULL", AC420*2)</f>
        <v>157.34250000000003</v>
      </c>
      <c r="AJ420" s="15">
        <v>21000000488</v>
      </c>
      <c r="AK420" s="13" t="s">
        <v>1699</v>
      </c>
      <c r="AL420" s="11" t="str">
        <f>SUBSTITUTE(D420,CHAR(10)&amp;"• Packed in a facility and/or equipment that produces products containing peanuts, tree nuts, soybean, milk, dairy, eggs, fish, shellfish, wheat, sesame. •","")</f>
        <v>Plow Boy Rub Ingredients:
salt, spices, dehydrated garlic, oleoresin paprika, natural flavor, &lt;2% soybean oil as a processing acid</v>
      </c>
    </row>
    <row r="421" spans="1:38" ht="90" x14ac:dyDescent="0.3">
      <c r="A421" s="10" t="s">
        <v>1700</v>
      </c>
      <c r="B421" s="10" t="s">
        <v>1701</v>
      </c>
      <c r="C421" s="10" t="s">
        <v>1702</v>
      </c>
      <c r="D421" s="11" t="s">
        <v>1703</v>
      </c>
      <c r="E421" s="8">
        <f>IF(F421 = "NULL", "NULL", F421/28.35)</f>
        <v>0.8</v>
      </c>
      <c r="F421" s="8">
        <v>22.680000000000003</v>
      </c>
      <c r="G421" s="8">
        <f>IF(H421 = "NULL", "NULL", H421/28.35)</f>
        <v>1.6</v>
      </c>
      <c r="H421" s="8">
        <v>45.360000000000007</v>
      </c>
      <c r="I421" s="8">
        <f>IF(G421 = "NULL", "NULL", G421*1.25)</f>
        <v>2</v>
      </c>
      <c r="J421" s="8">
        <f>IF(G421 = "NULL", "NULL", H421*1.25)</f>
        <v>56.70000000000001</v>
      </c>
      <c r="K421" s="8">
        <f>IF(G421 = "NULL", "NULL", G421*2)</f>
        <v>3.2</v>
      </c>
      <c r="L421" s="8">
        <f>IF(G421 = "NULL", "NULL", H421*2)</f>
        <v>90.720000000000013</v>
      </c>
      <c r="M421" s="11" t="str">
        <f>CONCATENATE(D421, CHAR(10), " - NET WT. ", TEXT(E421, "0.00"), " oz (", F421, " grams)")</f>
        <v>Pomegranate Tea Ingredients:
sencha green tea, pink rose petals, artificial pomegranate flavor
• Packed in a facility and/or equipment that produces products containing peanuts, tree nuts, soybean, milk, dairy, eggs, fish, shellfish, wheat, sesame. •
 - NET WT. 0.80 oz (22.68 grams)</v>
      </c>
      <c r="N421" s="12">
        <v>10000000250</v>
      </c>
      <c r="O421" s="12">
        <v>30000000250</v>
      </c>
      <c r="P421" s="12">
        <v>50000000250</v>
      </c>
      <c r="Q421" s="12">
        <v>70000000250</v>
      </c>
      <c r="R421" s="12">
        <v>90000000250</v>
      </c>
      <c r="S421" s="12">
        <v>11000000250</v>
      </c>
      <c r="T421" s="12">
        <v>13000000250</v>
      </c>
      <c r="U421" s="10" t="s">
        <v>52</v>
      </c>
      <c r="V421" s="11" t="s">
        <v>130</v>
      </c>
      <c r="W421" s="8">
        <f>IF(G421 = "NULL", "NULL", G421/4)</f>
        <v>0.4</v>
      </c>
      <c r="X421" s="8">
        <f>IF(W421 = "NULL", "NULL", W421*28.35)</f>
        <v>11.340000000000002</v>
      </c>
      <c r="Y421" s="8">
        <f>IF(G421 = "NULL", "NULL", G421*4)</f>
        <v>6.4</v>
      </c>
      <c r="Z421" s="8">
        <f>IF(G421 = "NULL", "NULL", H421*4)</f>
        <v>181.44000000000003</v>
      </c>
      <c r="AA421" s="15">
        <v>15000000250</v>
      </c>
      <c r="AB421" s="8">
        <f>IF(OR(E421 = "NULL", G421 = "NULL"), "NULL", (E421+G421)/2)</f>
        <v>1.2000000000000002</v>
      </c>
      <c r="AC421" s="8">
        <f>IF(OR(F421 = "NULL", H421 = "NULL"), "NULL", (F421+H421)/2)</f>
        <v>34.020000000000003</v>
      </c>
      <c r="AD421" s="15">
        <v>17000000250</v>
      </c>
      <c r="AE421" s="8">
        <f>IF(H421 = "NULL", "NULL", AF421/28.35)</f>
        <v>4.0000000000000009</v>
      </c>
      <c r="AF421" s="8">
        <f>IF(H421 = "NULL", "NULL", J421*2)</f>
        <v>113.40000000000002</v>
      </c>
      <c r="AG421" s="15">
        <v>19000000250</v>
      </c>
      <c r="AH421" s="8">
        <f>IF(AB421 = "NULL", "NULL", AB421*2)</f>
        <v>2.4000000000000004</v>
      </c>
      <c r="AI421" s="8">
        <f>IF(AC421 = "NULL", "NULL", AC421*2)</f>
        <v>68.040000000000006</v>
      </c>
      <c r="AJ421" s="15">
        <v>21000000250</v>
      </c>
      <c r="AK421" s="13"/>
      <c r="AL421" s="11" t="str">
        <f>SUBSTITUTE(D421,CHAR(10)&amp;"• Packed in a facility and/or equipment that produces products containing peanuts, tree nuts, soybean, milk, dairy, eggs, fish, shellfish, wheat, sesame. •","")</f>
        <v>Pomegranate Tea Ingredients:
sencha green tea, pink rose petals, artificial pomegranate flavor</v>
      </c>
    </row>
    <row r="422" spans="1:38" ht="195" x14ac:dyDescent="0.3">
      <c r="A422" s="10" t="s">
        <v>1704</v>
      </c>
      <c r="B422" s="10" t="s">
        <v>1705</v>
      </c>
      <c r="C422" s="10" t="s">
        <v>1706</v>
      </c>
      <c r="D422" s="11" t="s">
        <v>1707</v>
      </c>
      <c r="E422" s="8">
        <f>IF(F422 = "NULL", "NULL", F422/28.35)</f>
        <v>1.6875</v>
      </c>
      <c r="F422" s="8">
        <v>47.840625000000003</v>
      </c>
      <c r="G422" s="8">
        <f>IF(H422 = "NULL", "NULL", H422/28.35)</f>
        <v>3.375</v>
      </c>
      <c r="H422" s="8">
        <v>95.681250000000006</v>
      </c>
      <c r="I422" s="8">
        <f>IF(G422 = "NULL", "NULL", G422*1.25)</f>
        <v>4.21875</v>
      </c>
      <c r="J422" s="8">
        <f>IF(G422 = "NULL", "NULL", H422*1.25)</f>
        <v>119.6015625</v>
      </c>
      <c r="K422" s="8">
        <f>IF(G422 = "NULL", "NULL", G422*2)</f>
        <v>6.75</v>
      </c>
      <c r="L422" s="8">
        <f>IF(G422 = "NULL", "NULL", H422*2)</f>
        <v>191.36250000000001</v>
      </c>
      <c r="M422" s="11" t="str">
        <f>CONCATENATE(D422, CHAR(10), " - NET WT. ", TEXT(E422, "0.00"), " oz (", F422, " grams)")</f>
        <v>Pomegranate Wine Slush Ingredients:
cane sugar, &lt;2% of the following: citric acid, color/flavor powder (sugar, red #40, artificial flavor) pomegranate flavoring (propylene glycol, alcohol, artificial flavors, water, fd&amp;c red #49, blue #1)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
 - NET WT. 1.69 oz (47.840625 grams)</v>
      </c>
      <c r="N422" s="12">
        <v>10000000251</v>
      </c>
      <c r="O422" s="12">
        <v>30000000251</v>
      </c>
      <c r="P422" s="12">
        <v>50000000251</v>
      </c>
      <c r="Q422" s="12">
        <v>70000000251</v>
      </c>
      <c r="R422" s="12">
        <v>90000000251</v>
      </c>
      <c r="S422" s="12">
        <v>11000000251</v>
      </c>
      <c r="T422" s="12">
        <v>13000000251</v>
      </c>
      <c r="U422" s="10"/>
      <c r="V422" s="11" t="s">
        <v>189</v>
      </c>
      <c r="W422" s="8">
        <f>IF(G422 = "NULL", "NULL", G422/4)</f>
        <v>0.84375</v>
      </c>
      <c r="X422" s="8">
        <f>IF(W422 = "NULL", "NULL", W422*28.35)</f>
        <v>23.920312500000001</v>
      </c>
      <c r="Y422" s="8">
        <f>IF(G422 = "NULL", "NULL", G422*4)</f>
        <v>13.5</v>
      </c>
      <c r="Z422" s="8">
        <f>IF(G422 = "NULL", "NULL", H422*4)</f>
        <v>382.72500000000002</v>
      </c>
      <c r="AA422" s="15">
        <v>15000000251</v>
      </c>
      <c r="AB422" s="8">
        <f>IF(OR(E422 = "NULL", G422 = "NULL"), "NULL", (E422+G422)/2)</f>
        <v>2.53125</v>
      </c>
      <c r="AC422" s="8">
        <f>IF(OR(F422 = "NULL", H422 = "NULL"), "NULL", (F422+H422)/2)</f>
        <v>71.760937500000011</v>
      </c>
      <c r="AD422" s="15">
        <v>17000000251</v>
      </c>
      <c r="AE422" s="8">
        <f>IF(H422 = "NULL", "NULL", AF422/28.35)</f>
        <v>8.4375</v>
      </c>
      <c r="AF422" s="8">
        <f>IF(H422 = "NULL", "NULL", J422*2)</f>
        <v>239.203125</v>
      </c>
      <c r="AG422" s="15">
        <v>19000000251</v>
      </c>
      <c r="AH422" s="8">
        <f>IF(AB422 = "NULL", "NULL", AB422*2)</f>
        <v>5.0625</v>
      </c>
      <c r="AI422" s="8">
        <f>IF(AC422 = "NULL", "NULL", AC422*2)</f>
        <v>143.52187500000002</v>
      </c>
      <c r="AJ422" s="15">
        <v>21000000251</v>
      </c>
      <c r="AK422" s="13"/>
      <c r="AL422" s="11" t="str">
        <f>SUBSTITUTE(D422,CHAR(10)&amp;"• Packed in a facility and/or equipment that produces products containing peanuts, tree nuts, soybean, milk, dairy, eggs, fish, shellfish, wheat, sesame. •","")</f>
        <v>Pomegranate Wine Slush Ingredients:
cane sugar, &lt;2% of the following: citric acid, color/flavor powder (sugar, red #40, artificial flavor) pomegranate flavoring (propylene glycol, alcohol, artificial flavors, water, fd&amp;c red #49, blue #1)
• DIRECTIONS: Just add ice, bottle of wine and pouch to a blender and mix - 10-12 drinks. Add in fresh fruit or rim your glass with fresh fruit to match the flavor. Don't drink wine? Add ice - mix and either fruit juice, 7up or sprite to blender. •</v>
      </c>
    </row>
    <row r="423" spans="1:38" ht="30" x14ac:dyDescent="0.3">
      <c r="A423" s="10" t="s">
        <v>1708</v>
      </c>
      <c r="B423" s="10" t="s">
        <v>1709</v>
      </c>
      <c r="C423" s="10" t="s">
        <v>1709</v>
      </c>
      <c r="D423" s="11" t="s">
        <v>45</v>
      </c>
      <c r="E423" s="8">
        <f>IF(F423 = "NULL", "NULL", F423/28.35)</f>
        <v>2.0499999999999998</v>
      </c>
      <c r="F423" s="8">
        <v>58.1175</v>
      </c>
      <c r="G423" s="8">
        <f>IF(H423 = "NULL", "NULL", H423/28.35)</f>
        <v>4.0999999999999996</v>
      </c>
      <c r="H423" s="8">
        <v>116.235</v>
      </c>
      <c r="I423" s="8">
        <f>IF(G423 = "NULL", "NULL", G423*1.25)</f>
        <v>5.125</v>
      </c>
      <c r="J423" s="8">
        <f>IF(G423 = "NULL", "NULL", H423*1.25)</f>
        <v>145.29374999999999</v>
      </c>
      <c r="K423" s="8">
        <f>IF(G423 = "NULL", "NULL", G423*2)</f>
        <v>8.1999999999999993</v>
      </c>
      <c r="L423" s="8">
        <f>IF(G423 = "NULL", "NULL", H423*2)</f>
        <v>232.47</v>
      </c>
      <c r="M423" s="11" t="str">
        <f>CONCATENATE(D423, CHAR(10), " - NET WT. ", TEXT(E423, "0.00"), " oz (", F423, " grams)")</f>
        <v>NULL
 - NET WT. 2.05 oz (58.1175 grams)</v>
      </c>
      <c r="N423" s="12">
        <v>10000000252</v>
      </c>
      <c r="O423" s="12">
        <v>30000000252</v>
      </c>
      <c r="P423" s="12">
        <v>50000000252</v>
      </c>
      <c r="Q423" s="12">
        <v>70000000252</v>
      </c>
      <c r="R423" s="12">
        <v>90000000252</v>
      </c>
      <c r="S423" s="12">
        <v>11000000252</v>
      </c>
      <c r="T423" s="12">
        <v>13000000252</v>
      </c>
      <c r="U423" s="10"/>
      <c r="V423" s="11"/>
      <c r="W423" s="8">
        <f>IF(G423 = "NULL", "NULL", G423/4)</f>
        <v>1.0249999999999999</v>
      </c>
      <c r="X423" s="8">
        <f>IF(W423 = "NULL", "NULL", W423*28.35)</f>
        <v>29.05875</v>
      </c>
      <c r="Y423" s="8">
        <f>IF(G423 = "NULL", "NULL", G423*4)</f>
        <v>16.399999999999999</v>
      </c>
      <c r="Z423" s="8">
        <f>IF(G423 = "NULL", "NULL", H423*4)</f>
        <v>464.94</v>
      </c>
      <c r="AA423" s="15">
        <v>15000000252</v>
      </c>
      <c r="AB423" s="8">
        <f>IF(OR(E423 = "NULL", G423 = "NULL"), "NULL", (E423+G423)/2)</f>
        <v>3.0749999999999997</v>
      </c>
      <c r="AC423" s="8">
        <f>IF(OR(F423 = "NULL", H423 = "NULL"), "NULL", (F423+H423)/2)</f>
        <v>87.176249999999996</v>
      </c>
      <c r="AD423" s="15">
        <v>17000000252</v>
      </c>
      <c r="AE423" s="8">
        <f>IF(H423 = "NULL", "NULL", AF423/28.35)</f>
        <v>10.249999999999998</v>
      </c>
      <c r="AF423" s="8">
        <f>IF(H423 = "NULL", "NULL", J423*2)</f>
        <v>290.58749999999998</v>
      </c>
      <c r="AG423" s="15">
        <v>19000000252</v>
      </c>
      <c r="AH423" s="8">
        <f>IF(AB423 = "NULL", "NULL", AB423*2)</f>
        <v>6.1499999999999995</v>
      </c>
      <c r="AI423" s="8">
        <f>IF(AC423 = "NULL", "NULL", AC423*2)</f>
        <v>174.35249999999999</v>
      </c>
      <c r="AJ423" s="15">
        <v>21000000252</v>
      </c>
      <c r="AK423" s="13"/>
      <c r="AL423" s="11" t="str">
        <f>SUBSTITUTE(D423,CHAR(10)&amp;"• Packed in a facility and/or equipment that produces products containing peanuts, tree nuts, soybean, milk, dairy, eggs, fish, shellfish, wheat, sesame. •","")</f>
        <v>NULL</v>
      </c>
    </row>
    <row r="424" spans="1:38" ht="75" x14ac:dyDescent="0.3">
      <c r="A424" s="10" t="s">
        <v>2854</v>
      </c>
      <c r="B424" s="10" t="s">
        <v>2855</v>
      </c>
      <c r="C424" s="10" t="s">
        <v>2855</v>
      </c>
      <c r="D424" s="11" t="s">
        <v>2911</v>
      </c>
      <c r="E424" s="8">
        <f>IF(F424 = "NULL", "NULL", F424/28.35)</f>
        <v>1.3968253968253967</v>
      </c>
      <c r="F424" s="8">
        <v>39.6</v>
      </c>
      <c r="G424" s="8">
        <f>IF(H424 = "NULL", "NULL", H424/28.35)</f>
        <v>2.7936507936507935</v>
      </c>
      <c r="H424" s="8">
        <v>79.2</v>
      </c>
      <c r="I424" s="8">
        <f>IF(G424 = "NULL", "NULL", G424*1.25)</f>
        <v>3.4920634920634921</v>
      </c>
      <c r="J424" s="8">
        <f>IF(G424 = "NULL", "NULL", H424*1.25)</f>
        <v>99</v>
      </c>
      <c r="K424" s="8">
        <f>IF(G424 = "NULL", "NULL", G424*2)</f>
        <v>5.587301587301587</v>
      </c>
      <c r="L424" s="8">
        <f>IF(G424 = "NULL", "NULL", H424*2)</f>
        <v>158.4</v>
      </c>
      <c r="M424" s="11" t="str">
        <f>CONCATENATE(D424, CHAR(10), " - NET WT. ", TEXT(E424, "0.00"), " oz (", F424, " grams)")</f>
        <v>Poppy Seeds Ingredients:
poppy seeds
• Packed in a facility and/or equipment that produces products containing peanuts, tree nuts, soybean, milk, dairy, eggs, fish, shellfish, wheat, sesame. •
 - NET WT. 1.40 oz (39.6 grams)</v>
      </c>
      <c r="N424" s="12">
        <v>10000000634</v>
      </c>
      <c r="O424" s="12">
        <v>30000000634</v>
      </c>
      <c r="P424" s="12">
        <v>50000000634</v>
      </c>
      <c r="Q424" s="12">
        <v>70000000634</v>
      </c>
      <c r="R424" s="12">
        <v>90000000634</v>
      </c>
      <c r="S424" s="12">
        <v>11000000634</v>
      </c>
      <c r="T424" s="12">
        <v>13000000634</v>
      </c>
      <c r="U424" s="24"/>
      <c r="W424" s="8">
        <f>IF(G424 = "NULL", "NULL", G424/4)</f>
        <v>0.69841269841269837</v>
      </c>
      <c r="X424" s="8">
        <f>IF(W424 = "NULL", "NULL", W424*28.35)</f>
        <v>19.8</v>
      </c>
      <c r="Y424" s="8">
        <f>IF(G424 = "NULL", "NULL", G424*4)</f>
        <v>11.174603174603174</v>
      </c>
      <c r="Z424" s="8">
        <f>IF(G424 = "NULL", "NULL", H424*4)</f>
        <v>316.8</v>
      </c>
      <c r="AA424" s="15">
        <v>15000000634</v>
      </c>
      <c r="AB424" s="8">
        <f>IF(OR(E424 = "NULL", G424 = "NULL"), "NULL", (E424+G424)/2)</f>
        <v>2.0952380952380949</v>
      </c>
      <c r="AC424" s="8">
        <f>IF(OR(F424 = "NULL", H424 = "NULL"), "NULL", (F424+H424)/2)</f>
        <v>59.400000000000006</v>
      </c>
      <c r="AD424" s="15">
        <v>17000000634</v>
      </c>
      <c r="AE424" s="15">
        <f>IF(H424 = "NULL", "NULL", AF424/28.35)</f>
        <v>6.9841269841269842</v>
      </c>
      <c r="AF424" s="15">
        <f>IF(H424 = "NULL", "NULL", J424*2)</f>
        <v>198</v>
      </c>
      <c r="AG424" s="15">
        <v>19000000634</v>
      </c>
      <c r="AH424" s="8">
        <f>IF(AB424 = "NULL", "NULL", AB424*2)</f>
        <v>4.1904761904761898</v>
      </c>
      <c r="AI424" s="8">
        <f>IF(AC424 = "NULL", "NULL", AC424*2)</f>
        <v>118.80000000000001</v>
      </c>
      <c r="AJ424" s="15">
        <v>21000000634</v>
      </c>
      <c r="AK424" s="13"/>
      <c r="AL424" s="11" t="str">
        <f>SUBSTITUTE(D424,CHAR(10)&amp;"• Packed in a facility and/or equipment that produces products containing peanuts, tree nuts, soybean, milk, dairy, eggs, fish, shellfish, wheat, sesame •","")</f>
        <v>Poppy Seeds Ingredients:
poppy seeds
• Packed in a facility and/or equipment that produces products containing peanuts, tree nuts, soybean, milk, dairy, eggs, fish, shellfish, wheat, sesame. •</v>
      </c>
    </row>
    <row r="425" spans="1:38" ht="225" x14ac:dyDescent="0.3">
      <c r="A425" s="10" t="s">
        <v>1710</v>
      </c>
      <c r="B425" s="10" t="s">
        <v>1711</v>
      </c>
      <c r="C425" s="10" t="s">
        <v>1711</v>
      </c>
      <c r="D425" s="11" t="s">
        <v>1712</v>
      </c>
      <c r="E425" s="8">
        <f>IF(F425 = "NULL", "NULL", F425/28.35)</f>
        <v>1.3500000000000003</v>
      </c>
      <c r="F425" s="8">
        <v>38.272500000000008</v>
      </c>
      <c r="G425" s="8">
        <f>IF(H425 = "NULL", "NULL", H425/28.35)</f>
        <v>2.7000000000000006</v>
      </c>
      <c r="H425" s="8">
        <v>76.545000000000016</v>
      </c>
      <c r="I425" s="8">
        <f>IF(G425 = "NULL", "NULL", G425*1.25)</f>
        <v>3.3750000000000009</v>
      </c>
      <c r="J425" s="8">
        <f>IF(G425 = "NULL", "NULL", H425*1.25)</f>
        <v>95.68125000000002</v>
      </c>
      <c r="K425" s="8">
        <f>IF(G425 = "NULL", "NULL", G425*2)</f>
        <v>5.4000000000000012</v>
      </c>
      <c r="L425" s="8">
        <f>IF(G425 = "NULL", "NULL", H425*2)</f>
        <v>153.09000000000003</v>
      </c>
      <c r="M425" s="11" t="str">
        <f>CONCATENATE(D425, CHAR(10), " - NET WT. ", TEXT(E425, "0.00"), " oz (", F425, " grams)")</f>
        <v>Porcini &amp; Truffle Polenta Ingredients:
corn meal, mushroom, parmesan cheese buds (maltodextrin, whey solids, natural parmesan cheese flavor, salt), salt, black truffle salt (salt, black truffle, natural &amp; artificial flavors), contains 2% or less of spices, onion, garlic, black truffles
• ALLERGY ALERT: contains milk •
• DIRECTIONS: Bring 4 cups water or stock to boil. Very slowly whisk in 1 cup polenta. Whisk while simmering for 3 minutes, until very thick. To make polenta cakes, pour in greased loaf pan, and chill 2 hours. Slice and prepare as desired. •
• Packed in a facility and/or equipment that produces products containing peanuts, tree nuts, soybean, milk, dairy, eggs, fish, shellfish, wheat, sesame. •
 - NET WT. 1.35 oz (38.2725 grams)</v>
      </c>
      <c r="N425" s="12">
        <v>10000000459</v>
      </c>
      <c r="O425" s="12">
        <v>30000000459</v>
      </c>
      <c r="P425" s="12">
        <v>50000000459</v>
      </c>
      <c r="Q425" s="12">
        <v>70000000459</v>
      </c>
      <c r="R425" s="12">
        <v>90000000459</v>
      </c>
      <c r="S425" s="12">
        <v>11000000459</v>
      </c>
      <c r="T425" s="12">
        <v>13000000459</v>
      </c>
      <c r="U425" s="10" t="s">
        <v>52</v>
      </c>
      <c r="V425" s="11"/>
      <c r="W425" s="8">
        <f>IF(G425 = "NULL", "NULL", G425/4)</f>
        <v>0.67500000000000016</v>
      </c>
      <c r="X425" s="8">
        <f>IF(W425 = "NULL", "NULL", W425*28.35)</f>
        <v>19.136250000000004</v>
      </c>
      <c r="Y425" s="8">
        <f>IF(G425 = "NULL", "NULL", G425*4)</f>
        <v>10.800000000000002</v>
      </c>
      <c r="Z425" s="8">
        <f>IF(G425 = "NULL", "NULL", H425*4)</f>
        <v>306.18000000000006</v>
      </c>
      <c r="AA425" s="15">
        <v>15000000459</v>
      </c>
      <c r="AB425" s="8">
        <f>IF(OR(E425 = "NULL", G425 = "NULL"), "NULL", (E425+G425)/2)</f>
        <v>2.0250000000000004</v>
      </c>
      <c r="AC425" s="8">
        <f>IF(OR(F425 = "NULL", H425 = "NULL"), "NULL", (F425+H425)/2)</f>
        <v>57.408750000000012</v>
      </c>
      <c r="AD425" s="15">
        <v>17000000459</v>
      </c>
      <c r="AE425" s="8">
        <f>IF(H425 = "NULL", "NULL", AF425/28.35)</f>
        <v>6.7500000000000009</v>
      </c>
      <c r="AF425" s="8">
        <f>IF(H425 = "NULL", "NULL", J425*2)</f>
        <v>191.36250000000004</v>
      </c>
      <c r="AG425" s="15">
        <v>19000000459</v>
      </c>
      <c r="AH425" s="8">
        <f>IF(AB425 = "NULL", "NULL", AB425*2)</f>
        <v>4.0500000000000007</v>
      </c>
      <c r="AI425" s="8">
        <f>IF(AC425 = "NULL", "NULL", AC425*2)</f>
        <v>114.81750000000002</v>
      </c>
      <c r="AJ425" s="15">
        <v>21000000459</v>
      </c>
      <c r="AK425" s="13"/>
      <c r="AL425" s="11" t="str">
        <f>SUBSTITUTE(D425,CHAR(10)&amp;"• Packed in a facility and/or equipment that produces products containing peanuts, tree nuts, soybean, milk, dairy, eggs, fish, shellfish, wheat, sesame. •","")</f>
        <v>Porcini &amp; Truffle Polenta Ingredients:
corn meal, mushroom, parmesan cheese buds (maltodextrin, whey solids, natural parmesan cheese flavor, salt), salt, black truffle salt (salt, black truffle, natural &amp; artificial flavors), contains 2% or less of spices, onion, garlic, black truffles
• ALLERGY ALERT: contains milk •
• DIRECTIONS: Bring 4 cups water or stock to boil. Very slowly whisk in 1 cup polenta. Whisk while simmering for 3 minutes, until very thick. To make polenta cakes, pour in greased loaf pan, and chill 2 hours. Slice and prepare as desired. •</v>
      </c>
    </row>
    <row r="426" spans="1:38" ht="90" x14ac:dyDescent="0.3">
      <c r="A426" s="10" t="s">
        <v>1713</v>
      </c>
      <c r="B426" s="10" t="s">
        <v>1714</v>
      </c>
      <c r="C426" s="10" t="s">
        <v>1715</v>
      </c>
      <c r="D426" s="11" t="s">
        <v>1716</v>
      </c>
      <c r="E426" s="8">
        <f>IF(F426 = "NULL", "NULL", F426/28.35)</f>
        <v>1.3403880070546736</v>
      </c>
      <c r="F426" s="8">
        <v>38</v>
      </c>
      <c r="G426" s="8">
        <f>IF(H426 = "NULL", "NULL", H426/28.35)</f>
        <v>2.7513227513227512</v>
      </c>
      <c r="H426" s="8">
        <v>78</v>
      </c>
      <c r="I426" s="8">
        <f>IF(G426 = "NULL", "NULL", G426*1.25)</f>
        <v>3.4391534391534391</v>
      </c>
      <c r="J426" s="8">
        <f>IF(G426 = "NULL", "NULL", H426*1.25)</f>
        <v>97.5</v>
      </c>
      <c r="K426" s="8">
        <f>IF(G426 = "NULL", "NULL", G426*2)</f>
        <v>5.5026455026455023</v>
      </c>
      <c r="L426" s="8">
        <f>IF(G426 = "NULL", "NULL", H426*2)</f>
        <v>156</v>
      </c>
      <c r="M426" s="11" t="str">
        <f>CONCATENATE(D426, CHAR(10), " - NET WT. ", TEXT(E426, "0.00"), " oz (", F426, " grams)")</f>
        <v>Porcini Champignon Sea Salt Ingredients:
salt, mushroom powder, natural flavor, onion, garlic, porcini mushrooms, bolete mushrooms
• Packed in a facility and/or equipment that produces products containing peanuts, tree nuts, soybean, milk, dairy, eggs, fish, shellfish, wheat, sesame. •
 - NET WT. 1.34 oz (38 grams)</v>
      </c>
      <c r="N426" s="12">
        <v>10000000253</v>
      </c>
      <c r="O426" s="12">
        <v>30000000253</v>
      </c>
      <c r="P426" s="12">
        <v>50000000253</v>
      </c>
      <c r="Q426" s="12">
        <v>70000000253</v>
      </c>
      <c r="R426" s="12">
        <v>90000000253</v>
      </c>
      <c r="S426" s="12">
        <v>11000000253</v>
      </c>
      <c r="T426" s="12">
        <v>13000000253</v>
      </c>
      <c r="U426" s="10" t="s">
        <v>52</v>
      </c>
      <c r="V426" s="11" t="s">
        <v>327</v>
      </c>
      <c r="W426" s="8">
        <f>IF(G426 = "NULL", "NULL", G426/4)</f>
        <v>0.68783068783068779</v>
      </c>
      <c r="X426" s="8">
        <f>IF(W426 = "NULL", "NULL", W426*28.35)</f>
        <v>19.5</v>
      </c>
      <c r="Y426" s="8">
        <f>IF(G426 = "NULL", "NULL", G426*4)</f>
        <v>11.005291005291005</v>
      </c>
      <c r="Z426" s="8">
        <f>IF(G426 = "NULL", "NULL", H426*4)</f>
        <v>312</v>
      </c>
      <c r="AA426" s="15">
        <v>15000000253</v>
      </c>
      <c r="AB426" s="8">
        <f>IF(OR(E426 = "NULL", G426 = "NULL"), "NULL", (E426+G426)/2)</f>
        <v>2.0458553791887124</v>
      </c>
      <c r="AC426" s="8">
        <f>IF(OR(F426 = "NULL", H426 = "NULL"), "NULL", (F426+H426)/2)</f>
        <v>58</v>
      </c>
      <c r="AD426" s="15">
        <v>17000000253</v>
      </c>
      <c r="AE426" s="8">
        <f>IF(H426 = "NULL", "NULL", AF426/28.35)</f>
        <v>6.8783068783068781</v>
      </c>
      <c r="AF426" s="8">
        <f>IF(H426 = "NULL", "NULL", J426*2)</f>
        <v>195</v>
      </c>
      <c r="AG426" s="15">
        <v>19000000253</v>
      </c>
      <c r="AH426" s="8">
        <f>IF(AB426 = "NULL", "NULL", AB426*2)</f>
        <v>4.0917107583774248</v>
      </c>
      <c r="AI426" s="8">
        <f>IF(AC426 = "NULL", "NULL", AC426*2)</f>
        <v>116</v>
      </c>
      <c r="AJ426" s="15">
        <v>21000000253</v>
      </c>
      <c r="AK426" s="13"/>
      <c r="AL426" s="11" t="str">
        <f>SUBSTITUTE(D426,CHAR(10)&amp;"• Packed in a facility and/or equipment that produces products containing peanuts, tree nuts, soybean, milk, dairy, eggs, fish, shellfish, wheat, sesame. •","")</f>
        <v>Porcini Champignon Sea Salt Ingredients:
salt, mushroom powder, natural flavor, onion, garlic, porcini mushrooms, bolete mushrooms</v>
      </c>
    </row>
    <row r="427" spans="1:38" ht="135" x14ac:dyDescent="0.3">
      <c r="A427" s="10" t="s">
        <v>1717</v>
      </c>
      <c r="B427" s="10" t="s">
        <v>1718</v>
      </c>
      <c r="C427" s="10" t="s">
        <v>1718</v>
      </c>
      <c r="D427" s="11" t="s">
        <v>1719</v>
      </c>
      <c r="E427" s="8">
        <f>IF(F427 = "NULL", "NULL", F427/28.35)</f>
        <v>1.1992945326278659</v>
      </c>
      <c r="F427" s="8">
        <v>34</v>
      </c>
      <c r="G427" s="8">
        <f>IF(H427 = "NULL", "NULL", H427/28.35)</f>
        <v>2.6102292768959434</v>
      </c>
      <c r="H427" s="8">
        <v>74</v>
      </c>
      <c r="I427" s="8">
        <f>IF(G427 = "NULL", "NULL", G427*1.25)</f>
        <v>3.2627865961199292</v>
      </c>
      <c r="J427" s="8">
        <f>IF(G427 = "NULL", "NULL", H427*1.25)</f>
        <v>92.5</v>
      </c>
      <c r="K427" s="8">
        <f>IF(G427 = "NULL", "NULL", G427*2)</f>
        <v>5.2204585537918868</v>
      </c>
      <c r="L427" s="8">
        <f>IF(G427 = "NULL", "NULL", H427*2)</f>
        <v>148</v>
      </c>
      <c r="M427" s="11" t="str">
        <f>CONCATENATE(D427, CHAR(10), " - NET WT. ", TEXT(E427, "0.00"), " oz (", F427, " grams)")</f>
        <v>Potato Passion Seasoning Ingredients:
salt, dehydrated garlic, dehydrated onion, chicken and beef fat w/ broth (powdered chicken &amp; beef fats, chicken broth, corn syrup solids, sodium caseinate, mono &amp; diglyceride, tbhq (to prevent flavor loss) spices, modified food starch, msg, dehydrated lime)
• Packed in a facility and/or equipment that produces products containing peanuts, tree nuts, soybean, milk, dairy, eggs, fish, shellfish, wheat, sesame. •
 - NET WT. 1.20 oz (34 grams)</v>
      </c>
      <c r="N427" s="12">
        <v>10000000502</v>
      </c>
      <c r="O427" s="12">
        <v>30000000502</v>
      </c>
      <c r="P427" s="12">
        <v>50000000502</v>
      </c>
      <c r="Q427" s="12">
        <v>70000000502</v>
      </c>
      <c r="R427" s="12">
        <v>90000000502</v>
      </c>
      <c r="S427" s="12">
        <v>11000000502</v>
      </c>
      <c r="T427" s="12">
        <v>13000000502</v>
      </c>
      <c r="U427" s="10" t="s">
        <v>52</v>
      </c>
      <c r="V427" s="11" t="s">
        <v>268</v>
      </c>
      <c r="W427" s="8">
        <f>IF(G427 = "NULL", "NULL", G427/4)</f>
        <v>0.65255731922398585</v>
      </c>
      <c r="X427" s="8">
        <f>IF(W427 = "NULL", "NULL", W427*28.35)</f>
        <v>18.5</v>
      </c>
      <c r="Y427" s="8">
        <f>IF(G427 = "NULL", "NULL", G427*4)</f>
        <v>10.440917107583774</v>
      </c>
      <c r="Z427" s="8">
        <f>IF(G427 = "NULL", "NULL", H427*4)</f>
        <v>296</v>
      </c>
      <c r="AA427" s="15">
        <v>15000000502</v>
      </c>
      <c r="AB427" s="8">
        <f>IF(OR(E427 = "NULL", G427 = "NULL"), "NULL", (E427+G427)/2)</f>
        <v>1.9047619047619047</v>
      </c>
      <c r="AC427" s="8">
        <f>IF(OR(F427 = "NULL", H427 = "NULL"), "NULL", (F427+H427)/2)</f>
        <v>54</v>
      </c>
      <c r="AD427" s="15">
        <v>17000000502</v>
      </c>
      <c r="AE427" s="8">
        <f>IF(H427 = "NULL", "NULL", AF427/28.35)</f>
        <v>6.5255731922398583</v>
      </c>
      <c r="AF427" s="8">
        <f>IF(H427 = "NULL", "NULL", J427*2)</f>
        <v>185</v>
      </c>
      <c r="AG427" s="15">
        <v>19000000502</v>
      </c>
      <c r="AH427" s="8">
        <f>IF(AB427 = "NULL", "NULL", AB427*2)</f>
        <v>3.8095238095238093</v>
      </c>
      <c r="AI427" s="8">
        <f>IF(AC427 = "NULL", "NULL", AC427*2)</f>
        <v>108</v>
      </c>
      <c r="AJ427" s="15">
        <v>21000000502</v>
      </c>
      <c r="AK427" s="13" t="s">
        <v>1720</v>
      </c>
      <c r="AL427" s="11" t="str">
        <f>SUBSTITUTE(D427,CHAR(10)&amp;"• Packed in a facility and/or equipment that produces products containing peanuts, tree nuts, soybean, milk, dairy, eggs, fish, shellfish, wheat, sesame. •","")</f>
        <v>Potato Passion Seasoning Ingredients:
salt, dehydrated garlic, dehydrated onion, chicken and beef fat w/ broth (powdered chicken &amp; beef fats, chicken broth, corn syrup solids, sodium caseinate, mono &amp; diglyceride, tbhq (to prevent flavor loss) spices, modified food starch, msg, dehydrated lime)</v>
      </c>
    </row>
    <row r="428" spans="1:38" ht="75" x14ac:dyDescent="0.3">
      <c r="A428" s="10" t="s">
        <v>1721</v>
      </c>
      <c r="B428" s="10" t="s">
        <v>1722</v>
      </c>
      <c r="C428" s="10" t="s">
        <v>1722</v>
      </c>
      <c r="D428" s="11" t="s">
        <v>1723</v>
      </c>
      <c r="E428" s="8">
        <f>IF(F428 = "NULL", "NULL", F428/28.35)</f>
        <v>2.6</v>
      </c>
      <c r="F428" s="8">
        <v>73.710000000000008</v>
      </c>
      <c r="G428" s="8">
        <f>IF(H428 = "NULL", "NULL", H428/28.35)</f>
        <v>5.2</v>
      </c>
      <c r="H428" s="8">
        <v>147.42000000000002</v>
      </c>
      <c r="I428" s="8">
        <f>IF(G428 = "NULL", "NULL", G428*1.25)</f>
        <v>6.5</v>
      </c>
      <c r="J428" s="8">
        <f>IF(G428 = "NULL", "NULL", H428*1.25)</f>
        <v>184.27500000000003</v>
      </c>
      <c r="K428" s="8">
        <f>IF(G428 = "NULL", "NULL", G428*2)</f>
        <v>10.4</v>
      </c>
      <c r="L428" s="8">
        <f>IF(G428 = "NULL", "NULL", H428*2)</f>
        <v>294.84000000000003</v>
      </c>
      <c r="M428" s="11" t="str">
        <f>CONCATENATE(D428, CHAR(10), " - NET WT. ", TEXT(E428, "0.00"), " oz (", F428, " grams)")</f>
        <v>Pretzel Salt Ingredients:
pure white uniodized pretzel salt kosher certified
• Packed in a facility and/or equipment that produces products containing peanuts, tree nuts, soybean, milk, dairy, eggs, fish, shellfish, wheat, sesame. •
 - NET WT. 2.60 oz (73.71 grams)</v>
      </c>
      <c r="N428" s="12">
        <v>10000000254</v>
      </c>
      <c r="O428" s="12">
        <v>30000000254</v>
      </c>
      <c r="P428" s="12">
        <v>50000000254</v>
      </c>
      <c r="Q428" s="12">
        <v>70000000254</v>
      </c>
      <c r="R428" s="12">
        <v>90000000254</v>
      </c>
      <c r="S428" s="12">
        <v>11000000254</v>
      </c>
      <c r="T428" s="12">
        <v>13000000254</v>
      </c>
      <c r="U428" s="10"/>
      <c r="V428" s="11"/>
      <c r="W428" s="8">
        <f>IF(G428 = "NULL", "NULL", G428/4)</f>
        <v>1.3</v>
      </c>
      <c r="X428" s="8">
        <f>IF(W428 = "NULL", "NULL", W428*28.35)</f>
        <v>36.855000000000004</v>
      </c>
      <c r="Y428" s="8">
        <f>IF(G428 = "NULL", "NULL", G428*4)</f>
        <v>20.8</v>
      </c>
      <c r="Z428" s="8">
        <f>IF(G428 = "NULL", "NULL", H428*4)</f>
        <v>589.68000000000006</v>
      </c>
      <c r="AA428" s="15">
        <v>15000000254</v>
      </c>
      <c r="AB428" s="8">
        <f>IF(OR(E428 = "NULL", G428 = "NULL"), "NULL", (E428+G428)/2)</f>
        <v>3.9000000000000004</v>
      </c>
      <c r="AC428" s="8">
        <f>IF(OR(F428 = "NULL", H428 = "NULL"), "NULL", (F428+H428)/2)</f>
        <v>110.56500000000001</v>
      </c>
      <c r="AD428" s="15">
        <v>17000000254</v>
      </c>
      <c r="AE428" s="8">
        <f>IF(H428 = "NULL", "NULL", AF428/28.35)</f>
        <v>13.000000000000002</v>
      </c>
      <c r="AF428" s="8">
        <f>IF(H428 = "NULL", "NULL", J428*2)</f>
        <v>368.55000000000007</v>
      </c>
      <c r="AG428" s="15">
        <v>19000000254</v>
      </c>
      <c r="AH428" s="8">
        <f>IF(AB428 = "NULL", "NULL", AB428*2)</f>
        <v>7.8000000000000007</v>
      </c>
      <c r="AI428" s="8">
        <f>IF(AC428 = "NULL", "NULL", AC428*2)</f>
        <v>221.13000000000002</v>
      </c>
      <c r="AJ428" s="15">
        <v>21000000254</v>
      </c>
      <c r="AK428" s="13"/>
      <c r="AL428" s="11" t="str">
        <f>SUBSTITUTE(D428,CHAR(10)&amp;"• Packed in a facility and/or equipment that produces products containing peanuts, tree nuts, soybean, milk, dairy, eggs, fish, shellfish, wheat, sesame. •","")</f>
        <v>Pretzel Salt Ingredients:
pure white uniodized pretzel salt kosher certified</v>
      </c>
    </row>
    <row r="429" spans="1:38" ht="31.2" x14ac:dyDescent="0.3">
      <c r="A429" s="10" t="s">
        <v>1724</v>
      </c>
      <c r="B429" s="10" t="s">
        <v>1725</v>
      </c>
      <c r="C429" s="10" t="s">
        <v>1726</v>
      </c>
      <c r="D429" s="11" t="s">
        <v>45</v>
      </c>
      <c r="E429" s="8">
        <f>IF(F429 = "NULL", "NULL", F429/28.35)</f>
        <v>2.9</v>
      </c>
      <c r="F429" s="8">
        <v>82.215000000000003</v>
      </c>
      <c r="G429" s="8">
        <f>IF(H429 = "NULL", "NULL", H429/28.35)</f>
        <v>5.8</v>
      </c>
      <c r="H429" s="8">
        <v>164.43</v>
      </c>
      <c r="I429" s="8">
        <f>IF(G429 = "NULL", "NULL", G429*1.25)</f>
        <v>7.25</v>
      </c>
      <c r="J429" s="8">
        <f>IF(G429 = "NULL", "NULL", H429*1.25)</f>
        <v>205.53750000000002</v>
      </c>
      <c r="K429" s="8">
        <f>IF(G429 = "NULL", "NULL", G429*2)</f>
        <v>11.6</v>
      </c>
      <c r="L429" s="8">
        <f>IF(G429 = "NULL", "NULL", H429*2)</f>
        <v>328.86</v>
      </c>
      <c r="M429" s="11" t="str">
        <f>CONCATENATE(D429, CHAR(10), " - NET WT. ", TEXT(E429, "0.00"), " oz (", F429, " grams)")</f>
        <v>NULL
 - NET WT. 2.90 oz (82.215 grams)</v>
      </c>
      <c r="N429" s="12">
        <v>10000000255</v>
      </c>
      <c r="O429" s="12">
        <v>30000000255</v>
      </c>
      <c r="P429" s="12">
        <v>50000000255</v>
      </c>
      <c r="Q429" s="12">
        <v>70000000255</v>
      </c>
      <c r="R429" s="12">
        <v>90000000255</v>
      </c>
      <c r="S429" s="12">
        <v>11000000255</v>
      </c>
      <c r="T429" s="12">
        <v>13000000255</v>
      </c>
      <c r="U429" s="10"/>
      <c r="V429" s="11"/>
      <c r="W429" s="8">
        <f>IF(G429 = "NULL", "NULL", G429/4)</f>
        <v>1.45</v>
      </c>
      <c r="X429" s="8">
        <f>IF(W429 = "NULL", "NULL", W429*28.35)</f>
        <v>41.107500000000002</v>
      </c>
      <c r="Y429" s="8">
        <f>IF(G429 = "NULL", "NULL", G429*4)</f>
        <v>23.2</v>
      </c>
      <c r="Z429" s="8">
        <f>IF(G429 = "NULL", "NULL", H429*4)</f>
        <v>657.72</v>
      </c>
      <c r="AA429" s="15">
        <v>15000000255</v>
      </c>
      <c r="AB429" s="8">
        <f>IF(OR(E429 = "NULL", G429 = "NULL"), "NULL", (E429+G429)/2)</f>
        <v>4.3499999999999996</v>
      </c>
      <c r="AC429" s="8">
        <f>IF(OR(F429 = "NULL", H429 = "NULL"), "NULL", (F429+H429)/2)</f>
        <v>123.32250000000001</v>
      </c>
      <c r="AD429" s="15">
        <v>17000000255</v>
      </c>
      <c r="AE429" s="8">
        <f>IF(H429 = "NULL", "NULL", AF429/28.35)</f>
        <v>14.5</v>
      </c>
      <c r="AF429" s="8">
        <f>IF(H429 = "NULL", "NULL", J429*2)</f>
        <v>411.07500000000005</v>
      </c>
      <c r="AG429" s="15">
        <v>19000000255</v>
      </c>
      <c r="AH429" s="8">
        <f>IF(AB429 = "NULL", "NULL", AB429*2)</f>
        <v>8.6999999999999993</v>
      </c>
      <c r="AI429" s="8">
        <f>IF(AC429 = "NULL", "NULL", AC429*2)</f>
        <v>246.64500000000001</v>
      </c>
      <c r="AJ429" s="15">
        <v>21000000255</v>
      </c>
      <c r="AK429" s="13"/>
      <c r="AL429" s="11" t="str">
        <f>SUBSTITUTE(D429,CHAR(10)&amp;"• Packed in a facility and/or equipment that produces products containing peanuts, tree nuts, soybean, milk, dairy, eggs, fish, shellfish, wheat, sesame. •","")</f>
        <v>NULL</v>
      </c>
    </row>
    <row r="430" spans="1:38" ht="31.2" x14ac:dyDescent="0.3">
      <c r="A430" s="10" t="s">
        <v>1727</v>
      </c>
      <c r="B430" s="10" t="s">
        <v>1728</v>
      </c>
      <c r="C430" s="10" t="s">
        <v>1729</v>
      </c>
      <c r="D430" s="11" t="s">
        <v>45</v>
      </c>
      <c r="E430" s="8">
        <f>IF(F430 = "NULL", "NULL", F430/28.35)</f>
        <v>0.8</v>
      </c>
      <c r="F430" s="8">
        <v>22.680000000000003</v>
      </c>
      <c r="G430" s="8">
        <f>IF(H430 = "NULL", "NULL", H430/28.35)</f>
        <v>1.6</v>
      </c>
      <c r="H430" s="8">
        <v>45.360000000000007</v>
      </c>
      <c r="I430" s="8">
        <f>IF(G430 = "NULL", "NULL", G430*1.25)</f>
        <v>2</v>
      </c>
      <c r="J430" s="8">
        <f>IF(G430 = "NULL", "NULL", H430*1.25)</f>
        <v>56.70000000000001</v>
      </c>
      <c r="K430" s="8">
        <f>IF(G430 = "NULL", "NULL", G430*2)</f>
        <v>3.2</v>
      </c>
      <c r="L430" s="8">
        <f>IF(G430 = "NULL", "NULL", H430*2)</f>
        <v>90.720000000000013</v>
      </c>
      <c r="M430" s="11" t="str">
        <f>CONCATENATE(D430, CHAR(10), " - NET WT. ", TEXT(E430, "0.00"), " oz (", F430, " grams)")</f>
        <v>NULL
 - NET WT. 0.80 oz (22.68 grams)</v>
      </c>
      <c r="N430" s="12">
        <v>10000000256</v>
      </c>
      <c r="O430" s="12">
        <v>30000000256</v>
      </c>
      <c r="P430" s="12">
        <v>50000000256</v>
      </c>
      <c r="Q430" s="12">
        <v>70000000256</v>
      </c>
      <c r="R430" s="12">
        <v>90000000256</v>
      </c>
      <c r="S430" s="12">
        <v>11000000256</v>
      </c>
      <c r="T430" s="12">
        <v>13000000256</v>
      </c>
      <c r="U430" s="10"/>
      <c r="V430" s="11"/>
      <c r="W430" s="8">
        <f>IF(G430 = "NULL", "NULL", G430/4)</f>
        <v>0.4</v>
      </c>
      <c r="X430" s="8">
        <f>IF(W430 = "NULL", "NULL", W430*28.35)</f>
        <v>11.340000000000002</v>
      </c>
      <c r="Y430" s="8">
        <f>IF(G430 = "NULL", "NULL", G430*4)</f>
        <v>6.4</v>
      </c>
      <c r="Z430" s="8">
        <f>IF(G430 = "NULL", "NULL", H430*4)</f>
        <v>181.44000000000003</v>
      </c>
      <c r="AA430" s="15">
        <v>15000000256</v>
      </c>
      <c r="AB430" s="8">
        <f>IF(OR(E430 = "NULL", G430 = "NULL"), "NULL", (E430+G430)/2)</f>
        <v>1.2000000000000002</v>
      </c>
      <c r="AC430" s="8">
        <f>IF(OR(F430 = "NULL", H430 = "NULL"), "NULL", (F430+H430)/2)</f>
        <v>34.020000000000003</v>
      </c>
      <c r="AD430" s="15">
        <v>17000000256</v>
      </c>
      <c r="AE430" s="8">
        <f>IF(H430 = "NULL", "NULL", AF430/28.35)</f>
        <v>4.0000000000000009</v>
      </c>
      <c r="AF430" s="8">
        <f>IF(H430 = "NULL", "NULL", J430*2)</f>
        <v>113.40000000000002</v>
      </c>
      <c r="AG430" s="15">
        <v>19000000256</v>
      </c>
      <c r="AH430" s="8">
        <f>IF(AB430 = "NULL", "NULL", AB430*2)</f>
        <v>2.4000000000000004</v>
      </c>
      <c r="AI430" s="8">
        <f>IF(AC430 = "NULL", "NULL", AC430*2)</f>
        <v>68.040000000000006</v>
      </c>
      <c r="AJ430" s="15">
        <v>21000000256</v>
      </c>
      <c r="AK430" s="13"/>
      <c r="AL430" s="11" t="str">
        <f>SUBSTITUTE(D430,CHAR(10)&amp;"• Packed in a facility and/or equipment that produces products containing peanuts, tree nuts, soybean, milk, dairy, eggs, fish, shellfish, wheat, sesame. •","")</f>
        <v>NULL</v>
      </c>
    </row>
    <row r="431" spans="1:38" ht="75" x14ac:dyDescent="0.3">
      <c r="A431" s="10" t="s">
        <v>1730</v>
      </c>
      <c r="B431" s="10" t="s">
        <v>1731</v>
      </c>
      <c r="C431" s="10" t="s">
        <v>1732</v>
      </c>
      <c r="D431" s="11" t="s">
        <v>1733</v>
      </c>
      <c r="E431" s="8">
        <f>IF(F431 = "NULL", "NULL", F431/28.35)</f>
        <v>1</v>
      </c>
      <c r="F431" s="8">
        <v>28.35</v>
      </c>
      <c r="G431" s="8">
        <f>IF(H431 = "NULL", "NULL", H431/28.35)</f>
        <v>2</v>
      </c>
      <c r="H431" s="8">
        <v>56.7</v>
      </c>
      <c r="I431" s="8">
        <f>IF(G431 = "NULL", "NULL", G431*1.25)</f>
        <v>2.5</v>
      </c>
      <c r="J431" s="8">
        <f>IF(G431 = "NULL", "NULL", H431*1.25)</f>
        <v>70.875</v>
      </c>
      <c r="K431" s="8">
        <f>IF(G431 = "NULL", "NULL", G431*2)</f>
        <v>4</v>
      </c>
      <c r="L431" s="8">
        <f>IF(G431 = "NULL", "NULL", H431*2)</f>
        <v>113.4</v>
      </c>
      <c r="M431" s="11" t="str">
        <f>CONCATENATE(D431, CHAR(10), " - NET WT. ", TEXT(E431, "0.00"), " oz (", F431, " grams)")</f>
        <v>Pumpkin Pie Spice Ingredients:
natural spices
• Packed in a facility and/or equipment that produces products containing peanuts, tree nuts, soybean, milk, dairy, eggs, fish, shellfish, wheat, sesame. •
 - NET WT. 1.00 oz (28.35 grams)</v>
      </c>
      <c r="N431" s="12">
        <v>10000000258</v>
      </c>
      <c r="O431" s="12">
        <v>30000000258</v>
      </c>
      <c r="P431" s="12">
        <v>50000000258</v>
      </c>
      <c r="Q431" s="12">
        <v>70000000258</v>
      </c>
      <c r="R431" s="12">
        <v>90000000258</v>
      </c>
      <c r="S431" s="12">
        <v>11000000258</v>
      </c>
      <c r="T431" s="12">
        <v>13000000258</v>
      </c>
      <c r="U431" s="10" t="s">
        <v>52</v>
      </c>
      <c r="V431" s="11"/>
      <c r="W431" s="8">
        <f>IF(G431 = "NULL", "NULL", G431/4)</f>
        <v>0.5</v>
      </c>
      <c r="X431" s="8">
        <f>IF(W431 = "NULL", "NULL", W431*28.35)</f>
        <v>14.175000000000001</v>
      </c>
      <c r="Y431" s="8">
        <f>IF(G431 = "NULL", "NULL", G431*4)</f>
        <v>8</v>
      </c>
      <c r="Z431" s="8">
        <f>IF(G431 = "NULL", "NULL", H431*4)</f>
        <v>226.8</v>
      </c>
      <c r="AA431" s="15">
        <v>15000000258</v>
      </c>
      <c r="AB431" s="8">
        <f>IF(OR(E431 = "NULL", G431 = "NULL"), "NULL", (E431+G431)/2)</f>
        <v>1.5</v>
      </c>
      <c r="AC431" s="8">
        <f>IF(OR(F431 = "NULL", H431 = "NULL"), "NULL", (F431+H431)/2)</f>
        <v>42.525000000000006</v>
      </c>
      <c r="AD431" s="15">
        <v>17000000258</v>
      </c>
      <c r="AE431" s="8">
        <f>IF(H431 = "NULL", "NULL", AF431/28.35)</f>
        <v>5</v>
      </c>
      <c r="AF431" s="8">
        <f>IF(H431 = "NULL", "NULL", J431*2)</f>
        <v>141.75</v>
      </c>
      <c r="AG431" s="15">
        <v>19000000258</v>
      </c>
      <c r="AH431" s="8">
        <f>IF(AB431 = "NULL", "NULL", AB431*2)</f>
        <v>3</v>
      </c>
      <c r="AI431" s="8">
        <f>IF(AC431 = "NULL", "NULL", AC431*2)</f>
        <v>85.050000000000011</v>
      </c>
      <c r="AJ431" s="15">
        <v>21000000258</v>
      </c>
      <c r="AK431" s="13"/>
      <c r="AL431" s="11" t="str">
        <f>SUBSTITUTE(D431,CHAR(10)&amp;"• Packed in a facility and/or equipment that produces products containing peanuts, tree nuts, soybean, milk, dairy, eggs, fish, shellfish, wheat, sesame. •","")</f>
        <v>Pumpkin Pie Spice Ingredients:
natural spices</v>
      </c>
    </row>
    <row r="432" spans="1:38" ht="75" x14ac:dyDescent="0.3">
      <c r="A432" s="38" t="s">
        <v>1734</v>
      </c>
      <c r="B432" s="10" t="s">
        <v>1735</v>
      </c>
      <c r="C432" s="10" t="s">
        <v>1736</v>
      </c>
      <c r="D432" s="11" t="s">
        <v>1737</v>
      </c>
      <c r="E432" s="8">
        <f>IF(F432 = "NULL", "NULL", F432/28.35)</f>
        <v>1.85</v>
      </c>
      <c r="F432" s="8">
        <v>52.447500000000005</v>
      </c>
      <c r="G432" s="8">
        <f>IF(H432 = "NULL", "NULL", H432/28.35)</f>
        <v>3.7</v>
      </c>
      <c r="H432" s="8">
        <v>104.89500000000001</v>
      </c>
      <c r="I432" s="8">
        <f>IF(G432 = "NULL", "NULL", G432*1.25)</f>
        <v>4.625</v>
      </c>
      <c r="J432" s="8">
        <f>IF(G432 = "NULL", "NULL", H432*1.25)</f>
        <v>131.11875000000001</v>
      </c>
      <c r="K432" s="8">
        <f>IF(G432 = "NULL", "NULL", G432*2)</f>
        <v>7.4</v>
      </c>
      <c r="L432" s="8">
        <f>IF(G432 = "NULL", "NULL", H432*2)</f>
        <v>209.79000000000002</v>
      </c>
      <c r="M432" s="11" t="str">
        <f>CONCATENATE(D432, CHAR(10), " - NET WT. ", TEXT(E432, "0.00"), " oz (", F432, " grams)")</f>
        <v>Pumpkin Spice Popcorn Seasoning Ingredients:
sugar, cinnamon, salt, spices
• Packed in a facility and/or equipment that produces products containing peanuts, tree nuts, soybean, milk, dairy, eggs, fish, shellfish, wheat, sesame. •
 - NET WT. 1.85 oz (52.4475 grams)</v>
      </c>
      <c r="N432" s="12">
        <v>10000000259</v>
      </c>
      <c r="O432" s="12">
        <v>30000000259</v>
      </c>
      <c r="P432" s="12">
        <v>50000000259</v>
      </c>
      <c r="Q432" s="12">
        <v>70000000259</v>
      </c>
      <c r="R432" s="12">
        <v>90000000259</v>
      </c>
      <c r="S432" s="12">
        <v>11000000259</v>
      </c>
      <c r="T432" s="12">
        <v>13000000259</v>
      </c>
      <c r="U432" s="10" t="s">
        <v>52</v>
      </c>
      <c r="V432" s="11"/>
      <c r="W432" s="8">
        <f>IF(G432 = "NULL", "NULL", G432/4)</f>
        <v>0.92500000000000004</v>
      </c>
      <c r="X432" s="8">
        <f>IF(W432 = "NULL", "NULL", W432*28.35)</f>
        <v>26.223750000000003</v>
      </c>
      <c r="Y432" s="8">
        <f>IF(G432 = "NULL", "NULL", G432*4)</f>
        <v>14.8</v>
      </c>
      <c r="Z432" s="8">
        <f>IF(G432 = "NULL", "NULL", H432*4)</f>
        <v>419.58000000000004</v>
      </c>
      <c r="AA432" s="15">
        <v>15000000259</v>
      </c>
      <c r="AB432" s="8">
        <f>IF(OR(E432 = "NULL", G432 = "NULL"), "NULL", (E432+G432)/2)</f>
        <v>2.7750000000000004</v>
      </c>
      <c r="AC432" s="8">
        <f>IF(OR(F432 = "NULL", H432 = "NULL"), "NULL", (F432+H432)/2)</f>
        <v>78.671250000000015</v>
      </c>
      <c r="AD432" s="15">
        <v>17000000259</v>
      </c>
      <c r="AE432" s="8">
        <f>IF(H432 = "NULL", "NULL", AF432/28.35)</f>
        <v>9.25</v>
      </c>
      <c r="AF432" s="8">
        <f>IF(H432 = "NULL", "NULL", J432*2)</f>
        <v>262.23750000000001</v>
      </c>
      <c r="AG432" s="15">
        <v>19000000259</v>
      </c>
      <c r="AH432" s="8">
        <f>IF(AB432 = "NULL", "NULL", AB432*2)</f>
        <v>5.5500000000000007</v>
      </c>
      <c r="AI432" s="8">
        <f>IF(AC432 = "NULL", "NULL", AC432*2)</f>
        <v>157.34250000000003</v>
      </c>
      <c r="AJ432" s="15">
        <v>21000000259</v>
      </c>
      <c r="AK432" s="13"/>
      <c r="AL432" s="11" t="str">
        <f>SUBSTITUTE(D432,CHAR(10)&amp;"• Packed in a facility and/or equipment that produces products containing peanuts, tree nuts, soybean, milk, dairy, eggs, fish, shellfish, wheat, sesame. •","")</f>
        <v>Pumpkin Spice Popcorn Seasoning Ingredients:
sugar, cinnamon, salt, spices</v>
      </c>
    </row>
    <row r="433" spans="1:38" ht="75" x14ac:dyDescent="0.3">
      <c r="A433" s="40" t="s">
        <v>1738</v>
      </c>
      <c r="B433" s="10" t="s">
        <v>1739</v>
      </c>
      <c r="C433" s="10" t="s">
        <v>1739</v>
      </c>
      <c r="D433" s="11" t="s">
        <v>1740</v>
      </c>
      <c r="E433" s="8">
        <f>IF(F433 = "NULL", "NULL", F433/28.35)</f>
        <v>1.9</v>
      </c>
      <c r="F433" s="8">
        <v>53.865000000000002</v>
      </c>
      <c r="G433" s="8">
        <f>IF(H433 = "NULL", "NULL", H433/28.35)</f>
        <v>3.8</v>
      </c>
      <c r="H433" s="8">
        <v>107.73</v>
      </c>
      <c r="I433" s="8">
        <f>IF(G433 = "NULL", "NULL", G433*1.25)</f>
        <v>4.75</v>
      </c>
      <c r="J433" s="8">
        <f>IF(G433 = "NULL", "NULL", H433*1.25)</f>
        <v>134.66249999999999</v>
      </c>
      <c r="K433" s="8">
        <f>IF(G433 = "NULL", "NULL", G433*2)</f>
        <v>7.6</v>
      </c>
      <c r="L433" s="8">
        <f>IF(G433 = "NULL", "NULL", H433*2)</f>
        <v>215.46</v>
      </c>
      <c r="M433" s="11" t="str">
        <f>CONCATENATE(D433, CHAR(10), " - NET WT. ", TEXT(E433, "0.00"), " oz (", F433, " grams)")</f>
        <v>Pure Spanish Saffron Ingredients:
saffron
• Packed in a facility and/or equipment that produces products containing peanuts, tree nuts, soybean, milk, dairy, eggs, fish, shellfish, wheat, sesame. •
 - NET WT. 1.90 oz (53.865 grams)</v>
      </c>
      <c r="N433" s="12">
        <v>10000000464</v>
      </c>
      <c r="O433" s="12">
        <v>30000000464</v>
      </c>
      <c r="P433" s="12">
        <v>50000000464</v>
      </c>
      <c r="Q433" s="12">
        <v>70000000464</v>
      </c>
      <c r="R433" s="12">
        <v>90000000464</v>
      </c>
      <c r="S433" s="12">
        <v>11000000464</v>
      </c>
      <c r="T433" s="12">
        <v>13000000464</v>
      </c>
      <c r="U433" s="11"/>
      <c r="V433" s="11"/>
      <c r="W433" s="8">
        <f>IF(G433 = "NULL", "NULL", G433/4)</f>
        <v>0.95</v>
      </c>
      <c r="X433" s="8">
        <f>IF(W433 = "NULL", "NULL", W433*28.35)</f>
        <v>26.932500000000001</v>
      </c>
      <c r="Y433" s="8">
        <f>IF(G433 = "NULL", "NULL", G433*4)</f>
        <v>15.2</v>
      </c>
      <c r="Z433" s="8">
        <f>IF(G433 = "NULL", "NULL", H433*4)</f>
        <v>430.92</v>
      </c>
      <c r="AA433" s="15">
        <v>15000000464</v>
      </c>
      <c r="AB433" s="8">
        <f>IF(OR(E433 = "NULL", G433 = "NULL"), "NULL", (E433+G433)/2)</f>
        <v>2.8499999999999996</v>
      </c>
      <c r="AC433" s="8">
        <f>IF(OR(F433 = "NULL", H433 = "NULL"), "NULL", (F433+H433)/2)</f>
        <v>80.797499999999999</v>
      </c>
      <c r="AD433" s="15">
        <v>17000000464</v>
      </c>
      <c r="AE433" s="8">
        <f>IF(H433 = "NULL", "NULL", AF433/28.35)</f>
        <v>9.5</v>
      </c>
      <c r="AF433" s="8">
        <f>IF(H433 = "NULL", "NULL", J433*2)</f>
        <v>269.32499999999999</v>
      </c>
      <c r="AG433" s="15">
        <v>19000000464</v>
      </c>
      <c r="AH433" s="8">
        <f>IF(AB433 = "NULL", "NULL", AB433*2)</f>
        <v>5.6999999999999993</v>
      </c>
      <c r="AI433" s="8">
        <f>IF(AC433 = "NULL", "NULL", AC433*2)</f>
        <v>161.595</v>
      </c>
      <c r="AJ433" s="15">
        <v>21000000464</v>
      </c>
      <c r="AK433" s="13" t="s">
        <v>1741</v>
      </c>
      <c r="AL433" s="11" t="str">
        <f>SUBSTITUTE(D433,CHAR(10)&amp;"• Packed in a facility and/or equipment that produces products containing peanuts, tree nuts, soybean, milk, dairy, eggs, fish, shellfish, wheat, sesame. •","")</f>
        <v>Pure Spanish Saffron Ingredients:
saffron</v>
      </c>
    </row>
    <row r="434" spans="1:38" ht="300" x14ac:dyDescent="0.3">
      <c r="A434" s="10" t="s">
        <v>1742</v>
      </c>
      <c r="B434" s="10" t="s">
        <v>1743</v>
      </c>
      <c r="C434" s="10" t="s">
        <v>1743</v>
      </c>
      <c r="D434" s="11" t="s">
        <v>1744</v>
      </c>
      <c r="E434" s="8">
        <f>IF(F434 = "NULL", "NULL", F434/28.35)</f>
        <v>1.95</v>
      </c>
      <c r="F434" s="8">
        <v>55.282499999999999</v>
      </c>
      <c r="G434" s="8">
        <f>IF(H434 = "NULL", "NULL", H434/28.35)</f>
        <v>3.9</v>
      </c>
      <c r="H434" s="8">
        <v>110.565</v>
      </c>
      <c r="I434" s="8">
        <f>IF(G434 = "NULL", "NULL", G434*1.25)</f>
        <v>4.875</v>
      </c>
      <c r="J434" s="8">
        <f>IF(G434 = "NULL", "NULL", H434*1.25)</f>
        <v>138.20625000000001</v>
      </c>
      <c r="K434" s="8">
        <f>IF(G434 = "NULL", "NULL", G434*2)</f>
        <v>7.8</v>
      </c>
      <c r="L434" s="8">
        <f>IF(G434 = "NULL", "NULL", H434*2)</f>
        <v>221.13</v>
      </c>
      <c r="M434" s="11" t="str">
        <f>CONCATENATE(D434, CHAR(10), " - NET WT. ", TEXT(E434, "0.00"), " oz (", F434, " grams)")</f>
        <v>Ranch Dressing Mix Ingredients:
buttermilk solids (whey solids, buttermilk powder, nonfat dry milk), cane sugar, whole milk, sea salt, dried onion, maltodextrin, salt, msg, citric acid (acidifier), dried garlic, whey, chicken flavoring (dextrose, salt, msg, lactose (milk), potato flour, pure vegetable oil (sunflower oil), celery, turmeric (color), onion powder, sunflower lecithin, parsley, and herbs), dextrose, dried sour cream powder (sour cream (cultured cream, nonfat milk)), parsley, corn starch, dried roasted garlic, non-fat dry milk, silicon dioxide (flow agent), lactic acid powder, lswiss cheese flavor (maltodextrin, whey solids, natural swiss cheese flavor, salt), butter powder (butter (cream, salt), dry buttermilk), ascorbic acid (preservative), natural and artificial sour cream flavor, natural and artificial sour cream &amp; onion flavor (soy), natural butter flavor, beta carotene (color), canola oil. contains milk, soy
• Packed in a facility and/or equipment that produces products containing peanuts, tree nuts, soybean, milk, dairy, eggs, fish, shellfish, wheat, sesame. •
 - NET WT. 1.95 oz (55.2825 grams)</v>
      </c>
      <c r="N434" s="12">
        <v>10000000261</v>
      </c>
      <c r="O434" s="12">
        <v>30000000261</v>
      </c>
      <c r="P434" s="12">
        <v>50000000261</v>
      </c>
      <c r="Q434" s="12">
        <v>70000000261</v>
      </c>
      <c r="R434" s="12">
        <v>90000000261</v>
      </c>
      <c r="S434" s="12">
        <v>11000000261</v>
      </c>
      <c r="T434" s="12">
        <v>13000000261</v>
      </c>
      <c r="U434" s="10"/>
      <c r="V434" s="11"/>
      <c r="W434" s="8">
        <f>IF(G434 = "NULL", "NULL", G434/4)</f>
        <v>0.97499999999999998</v>
      </c>
      <c r="X434" s="8">
        <f>IF(W434 = "NULL", "NULL", W434*28.35)</f>
        <v>27.641249999999999</v>
      </c>
      <c r="Y434" s="8">
        <f>IF(G434 = "NULL", "NULL", G434*4)</f>
        <v>15.6</v>
      </c>
      <c r="Z434" s="8">
        <f>IF(G434 = "NULL", "NULL", H434*4)</f>
        <v>442.26</v>
      </c>
      <c r="AA434" s="15">
        <v>15000000261</v>
      </c>
      <c r="AB434" s="8">
        <f>IF(OR(E434 = "NULL", G434 = "NULL"), "NULL", (E434+G434)/2)</f>
        <v>2.9249999999999998</v>
      </c>
      <c r="AC434" s="8">
        <f>IF(OR(F434 = "NULL", H434 = "NULL"), "NULL", (F434+H434)/2)</f>
        <v>82.923749999999998</v>
      </c>
      <c r="AD434" s="15">
        <v>17000000261</v>
      </c>
      <c r="AE434" s="8">
        <f>IF(H434 = "NULL", "NULL", AF434/28.35)</f>
        <v>9.75</v>
      </c>
      <c r="AF434" s="8">
        <f>IF(H434 = "NULL", "NULL", J434*2)</f>
        <v>276.41250000000002</v>
      </c>
      <c r="AG434" s="15">
        <v>19000000261</v>
      </c>
      <c r="AH434" s="8">
        <f>IF(AB434 = "NULL", "NULL", AB434*2)</f>
        <v>5.85</v>
      </c>
      <c r="AI434" s="8">
        <f>IF(AC434 = "NULL", "NULL", AC434*2)</f>
        <v>165.8475</v>
      </c>
      <c r="AJ434" s="15">
        <v>21000000261</v>
      </c>
      <c r="AK434" s="13"/>
      <c r="AL434" s="11" t="str">
        <f>SUBSTITUTE(D434,CHAR(10)&amp;"• Packed in a facility and/or equipment that produces products containing peanuts, tree nuts, soybean, milk, dairy, eggs, fish, shellfish, wheat, sesame. •","")</f>
        <v>Ranch Dressing Mix Ingredients:
buttermilk solids (whey solids, buttermilk powder, nonfat dry milk), cane sugar, whole milk, sea salt, dried onion, maltodextrin, salt, msg, citric acid (acidifier), dried garlic, whey, chicken flavoring (dextrose, salt, msg, lactose (milk), potato flour, pure vegetable oil (sunflower oil), celery, turmeric (color), onion powder, sunflower lecithin, parsley, and herbs), dextrose, dried sour cream powder (sour cream (cultured cream, nonfat milk)), parsley, corn starch, dried roasted garlic, non-fat dry milk, silicon dioxide (flow agent), lactic acid powder, lswiss cheese flavor (maltodextrin, whey solids, natural swiss cheese flavor, salt), butter powder (butter (cream, salt), dry buttermilk), ascorbic acid (preservative), natural and artificial sour cream flavor, natural and artificial sour cream &amp; onion flavor (soy), natural butter flavor, beta carotene (color), canola oil. contains milk, soy</v>
      </c>
    </row>
    <row r="435" spans="1:38" ht="150" x14ac:dyDescent="0.3">
      <c r="A435" s="38" t="s">
        <v>1745</v>
      </c>
      <c r="B435" s="10" t="s">
        <v>1746</v>
      </c>
      <c r="C435" s="10" t="s">
        <v>1747</v>
      </c>
      <c r="D435" s="11" t="s">
        <v>1748</v>
      </c>
      <c r="E435" s="8">
        <f>IF(F435 = "NULL", "NULL", F435/28.35)</f>
        <v>1.5873015873015872</v>
      </c>
      <c r="F435" s="8">
        <v>45</v>
      </c>
      <c r="G435" s="8">
        <f>IF(H435 = "NULL", "NULL", H435/28.35)</f>
        <v>3.1746031746031744</v>
      </c>
      <c r="H435" s="8">
        <v>90</v>
      </c>
      <c r="I435" s="8">
        <f>IF(G435 = "NULL", "NULL", G435*1.25)</f>
        <v>3.9682539682539679</v>
      </c>
      <c r="J435" s="8">
        <f>IF(G435 = "NULL", "NULL", H435*1.25)</f>
        <v>112.5</v>
      </c>
      <c r="K435" s="8">
        <f>IF(G435 = "NULL", "NULL", G435*2)</f>
        <v>6.3492063492063489</v>
      </c>
      <c r="L435" s="8">
        <f>IF(G435 = "NULL", "NULL", H435*2)</f>
        <v>180</v>
      </c>
      <c r="M435" s="11" t="str">
        <f>CONCATENATE(D435, CHAR(10), " - NET WT. ", TEXT(E435, "0.00"), " oz (", F435, " grams)")</f>
        <v>Ranch Popcorn Seasoning Ingredients:
whey, buttermilk, natural and artificial flavors (msg, autolyzed yeast extract, disodium inosinate and guanylate), salt, onion, garlic, parsley, dextrose, citric acid, soybean oil, lactic acid, sodium diacetate, less than 2% silicon dioxide added to prevent caking
• ALLERGY ALERT: contains milk •
• Packed in a facility and/or equipment that produces products containing peanuts, tree nuts, soybean, milk, dairy, eggs, fish, shellfish, wheat, sesame. •
 - NET WT. 1.59 oz (45 grams)</v>
      </c>
      <c r="N435" s="12">
        <v>10000000262</v>
      </c>
      <c r="O435" s="12">
        <v>30000000262</v>
      </c>
      <c r="P435" s="12">
        <v>50000000262</v>
      </c>
      <c r="Q435" s="12">
        <v>70000000262</v>
      </c>
      <c r="R435" s="12">
        <v>90000000262</v>
      </c>
      <c r="S435" s="12">
        <v>11000000262</v>
      </c>
      <c r="T435" s="12">
        <v>13000000262</v>
      </c>
      <c r="U435" s="10" t="s">
        <v>52</v>
      </c>
      <c r="V435" s="11" t="s">
        <v>957</v>
      </c>
      <c r="W435" s="8">
        <f>IF(G435 = "NULL", "NULL", G435/4)</f>
        <v>0.79365079365079361</v>
      </c>
      <c r="X435" s="8">
        <f>IF(W435 = "NULL", "NULL", W435*28.35)</f>
        <v>22.5</v>
      </c>
      <c r="Y435" s="8">
        <f>IF(G435 = "NULL", "NULL", G435*4)</f>
        <v>12.698412698412698</v>
      </c>
      <c r="Z435" s="8">
        <f>IF(G435 = "NULL", "NULL", H435*4)</f>
        <v>360</v>
      </c>
      <c r="AA435" s="15">
        <v>15000000262</v>
      </c>
      <c r="AB435" s="8">
        <f>IF(OR(E435 = "NULL", G435 = "NULL"), "NULL", (E435+G435)/2)</f>
        <v>2.3809523809523809</v>
      </c>
      <c r="AC435" s="8">
        <f>IF(OR(F435 = "NULL", H435 = "NULL"), "NULL", (F435+H435)/2)</f>
        <v>67.5</v>
      </c>
      <c r="AD435" s="15">
        <v>17000000262</v>
      </c>
      <c r="AE435" s="8">
        <f>IF(H435 = "NULL", "NULL", AF435/28.35)</f>
        <v>7.9365079365079358</v>
      </c>
      <c r="AF435" s="8">
        <f>IF(H435 = "NULL", "NULL", J435*2)</f>
        <v>225</v>
      </c>
      <c r="AG435" s="15">
        <v>19000000262</v>
      </c>
      <c r="AH435" s="8">
        <f>IF(AB435 = "NULL", "NULL", AB435*2)</f>
        <v>4.7619047619047619</v>
      </c>
      <c r="AI435" s="8">
        <f>IF(AC435 = "NULL", "NULL", AC435*2)</f>
        <v>135</v>
      </c>
      <c r="AJ435" s="15">
        <v>21000000262</v>
      </c>
      <c r="AK435" s="13"/>
      <c r="AL435" s="11" t="str">
        <f>SUBSTITUTE(D435,CHAR(10)&amp;"• Packed in a facility and/or equipment that produces products containing peanuts, tree nuts, soybean, milk, dairy, eggs, fish, shellfish, wheat, sesame. •","")</f>
        <v>Ranch Popcorn Seasoning Ingredients:
whey, buttermilk, natural and artificial flavors (msg, autolyzed yeast extract, disodium inosinate and guanylate), salt, onion, garlic, parsley, dextrose, citric acid, soybean oil, lactic acid, sodium diacetate, less than 2% silicon dioxide added to prevent caking
• ALLERGY ALERT: contains milk •</v>
      </c>
    </row>
    <row r="436" spans="1:38" ht="150" x14ac:dyDescent="0.3">
      <c r="A436" s="40" t="s">
        <v>1749</v>
      </c>
      <c r="B436" s="10" t="s">
        <v>1750</v>
      </c>
      <c r="C436" s="10" t="s">
        <v>1750</v>
      </c>
      <c r="D436" s="11" t="s">
        <v>1751</v>
      </c>
      <c r="E436" s="8">
        <f>IF(F436 = "NULL", "NULL", F436/28.35)</f>
        <v>1.5873015873015872</v>
      </c>
      <c r="F436" s="8">
        <v>45</v>
      </c>
      <c r="G436" s="8">
        <f>IF(H436 = "NULL", "NULL", H436/28.35)</f>
        <v>3.1746031746031744</v>
      </c>
      <c r="H436" s="8">
        <v>90</v>
      </c>
      <c r="I436" s="8">
        <f>IF(G436 = "NULL", "NULL", G436*1.25)</f>
        <v>3.9682539682539679</v>
      </c>
      <c r="J436" s="8">
        <f>IF(G436 = "NULL", "NULL", H436*1.25)</f>
        <v>112.5</v>
      </c>
      <c r="K436" s="8">
        <f>IF(G436 = "NULL", "NULL", G436*2)</f>
        <v>6.3492063492063489</v>
      </c>
      <c r="L436" s="8">
        <f>IF(G436 = "NULL", "NULL", H436*2)</f>
        <v>180</v>
      </c>
      <c r="M436" s="11" t="str">
        <f>CONCATENATE(D436, CHAR(10), " - NET WT. ", TEXT(E436, "0.00"), " oz (", F436, " grams)")</f>
        <v>Ranch Seasoning Ingredients:
whey, buttermilk, natural and artificial flavors (msg, autolyzed yeast extract, disodium inosinate and guanylate), salt, onion, garlic, parsley, dextrose, citric acid, soybean oil, lactic acid, sodium diacetate, less than 2% silicon dioxide added to prevent caking
• ALLERGY ALERT: contains milk •
• Packed in a facility and/or equipment that produces products containing peanuts, tree nuts, soybean, milk, dairy, eggs, fish, shellfish, wheat, sesame. •
 - NET WT. 1.59 oz (45 grams)</v>
      </c>
      <c r="N436" s="12">
        <v>10000000513</v>
      </c>
      <c r="O436" s="12">
        <v>30000000513</v>
      </c>
      <c r="P436" s="12">
        <v>50000000513</v>
      </c>
      <c r="Q436" s="12">
        <v>70000000513</v>
      </c>
      <c r="R436" s="12">
        <v>90000000513</v>
      </c>
      <c r="S436" s="12">
        <v>11000000513</v>
      </c>
      <c r="T436" s="12">
        <v>13000000513</v>
      </c>
      <c r="U436" s="24"/>
      <c r="W436" s="8">
        <f>IF(G436 = "NULL", "NULL", G436/4)</f>
        <v>0.79365079365079361</v>
      </c>
      <c r="X436" s="8">
        <f>IF(W436 = "NULL", "NULL", W436*28.35)</f>
        <v>22.5</v>
      </c>
      <c r="Y436" s="8">
        <f>IF(G436 = "NULL", "NULL", G436*4)</f>
        <v>12.698412698412698</v>
      </c>
      <c r="Z436" s="8">
        <f>IF(G436 = "NULL", "NULL", H436*4)</f>
        <v>360</v>
      </c>
      <c r="AA436" s="15">
        <v>15000000513</v>
      </c>
      <c r="AB436" s="8">
        <f>IF(OR(E436 = "NULL", G436 = "NULL"), "NULL", (E436+G436)/2)</f>
        <v>2.3809523809523809</v>
      </c>
      <c r="AC436" s="8">
        <f>IF(OR(F436 = "NULL", H436 = "NULL"), "NULL", (F436+H436)/2)</f>
        <v>67.5</v>
      </c>
      <c r="AD436" s="15">
        <v>17000000513</v>
      </c>
      <c r="AE436" s="8">
        <f>IF(H436 = "NULL", "NULL", AF436/28.35)</f>
        <v>7.9365079365079358</v>
      </c>
      <c r="AF436" s="8">
        <f>IF(H436 = "NULL", "NULL", J436*2)</f>
        <v>225</v>
      </c>
      <c r="AG436" s="15">
        <v>19000000513</v>
      </c>
      <c r="AH436" s="8">
        <f>IF(AB436 = "NULL", "NULL", AB436*2)</f>
        <v>4.7619047619047619</v>
      </c>
      <c r="AI436" s="8">
        <f>IF(AC436 = "NULL", "NULL", AC436*2)</f>
        <v>135</v>
      </c>
      <c r="AJ436" s="15">
        <v>21000000513</v>
      </c>
      <c r="AK436" s="13" t="s">
        <v>1752</v>
      </c>
      <c r="AL436" s="11" t="str">
        <f>SUBSTITUTE(D436,CHAR(10)&amp;"• Packed in a facility and/or equipment that produces products containing peanuts, tree nuts, soybean, milk, dairy, eggs, fish, shellfish, wheat, sesame. •","")</f>
        <v>Ranch Seasoning Ingredients:
whey, buttermilk, natural and artificial flavors (msg, autolyzed yeast extract, disodium inosinate and guanylate), salt, onion, garlic, parsley, dextrose, citric acid, soybean oil, lactic acid, sodium diacetate, less than 2% silicon dioxide added to prevent caking
• ALLERGY ALERT: contains milk •</v>
      </c>
    </row>
    <row r="437" spans="1:38" ht="90" x14ac:dyDescent="0.3">
      <c r="A437" s="10" t="s">
        <v>1753</v>
      </c>
      <c r="B437" s="10" t="s">
        <v>1754</v>
      </c>
      <c r="C437" s="10" t="s">
        <v>1754</v>
      </c>
      <c r="D437" s="11" t="s">
        <v>1755</v>
      </c>
      <c r="E437" s="8">
        <f>IF(F437 = "NULL", "NULL", F437/28.35)</f>
        <v>1.3</v>
      </c>
      <c r="F437" s="8">
        <v>36.855000000000004</v>
      </c>
      <c r="G437" s="8">
        <f>IF(H437 = "NULL", "NULL", H437/28.35)</f>
        <v>2.6</v>
      </c>
      <c r="H437" s="8">
        <v>73.710000000000008</v>
      </c>
      <c r="I437" s="8">
        <f>IF(G437 = "NULL", "NULL", G437*1.25)</f>
        <v>3.25</v>
      </c>
      <c r="J437" s="8">
        <f>IF(G437 = "NULL", "NULL", H437*1.25)</f>
        <v>92.137500000000017</v>
      </c>
      <c r="K437" s="8">
        <f>IF(G437 = "NULL", "NULL", G437*2)</f>
        <v>5.2</v>
      </c>
      <c r="L437" s="8">
        <f>IF(G437 = "NULL", "NULL", H437*2)</f>
        <v>147.42000000000002</v>
      </c>
      <c r="M437" s="11" t="str">
        <f>CONCATENATE(D437, CHAR(10), " - NET WT. ", TEXT(E437, "0.00"), " oz (", F437, " grams)")</f>
        <v>Ras El Hanout Ingredients:
coriander, cumin, nutmeg, ginger, paprika, turmeric, black pepper, cardamom, red pepper, allspice, cloves
• Packed in a facility and/or equipment that produces products containing peanuts, tree nuts, soybean, milk, dairy, eggs, fish, shellfish, wheat, sesame. •
 - NET WT. 1.30 oz (36.855 grams)</v>
      </c>
      <c r="N437" s="12">
        <v>10000000263</v>
      </c>
      <c r="O437" s="12">
        <v>30000000263</v>
      </c>
      <c r="P437" s="12">
        <v>50000000263</v>
      </c>
      <c r="Q437" s="12">
        <v>70000000263</v>
      </c>
      <c r="R437" s="12">
        <v>90000000263</v>
      </c>
      <c r="S437" s="12">
        <v>11000000263</v>
      </c>
      <c r="T437" s="12">
        <v>13000000263</v>
      </c>
      <c r="U437" s="10"/>
      <c r="V437" s="11"/>
      <c r="W437" s="8">
        <f>IF(G437 = "NULL", "NULL", G437/4)</f>
        <v>0.65</v>
      </c>
      <c r="X437" s="8">
        <f>IF(W437 = "NULL", "NULL", W437*28.35)</f>
        <v>18.427500000000002</v>
      </c>
      <c r="Y437" s="8">
        <f>IF(G437 = "NULL", "NULL", G437*4)</f>
        <v>10.4</v>
      </c>
      <c r="Z437" s="8">
        <f>IF(G437 = "NULL", "NULL", H437*4)</f>
        <v>294.84000000000003</v>
      </c>
      <c r="AA437" s="15">
        <v>15000000263</v>
      </c>
      <c r="AB437" s="8">
        <f>IF(OR(E437 = "NULL", G437 = "NULL"), "NULL", (E437+G437)/2)</f>
        <v>1.9500000000000002</v>
      </c>
      <c r="AC437" s="8">
        <f>IF(OR(F437 = "NULL", H437 = "NULL"), "NULL", (F437+H437)/2)</f>
        <v>55.282500000000006</v>
      </c>
      <c r="AD437" s="15">
        <v>17000000263</v>
      </c>
      <c r="AE437" s="8">
        <f>IF(H437 = "NULL", "NULL", AF437/28.35)</f>
        <v>6.5000000000000009</v>
      </c>
      <c r="AF437" s="8">
        <f>IF(H437 = "NULL", "NULL", J437*2)</f>
        <v>184.27500000000003</v>
      </c>
      <c r="AG437" s="15">
        <v>19000000263</v>
      </c>
      <c r="AH437" s="8">
        <f>IF(AB437 = "NULL", "NULL", AB437*2)</f>
        <v>3.9000000000000004</v>
      </c>
      <c r="AI437" s="8">
        <f>IF(AC437 = "NULL", "NULL", AC437*2)</f>
        <v>110.56500000000001</v>
      </c>
      <c r="AJ437" s="15">
        <v>21000000263</v>
      </c>
      <c r="AK437" s="13"/>
      <c r="AL437" s="11" t="str">
        <f>SUBSTITUTE(D437,CHAR(10)&amp;"• Packed in a facility and/or equipment that produces products containing peanuts, tree nuts, soybean, milk, dairy, eggs, fish, shellfish, wheat, sesame. •","")</f>
        <v>Ras El Hanout Ingredients:
coriander, cumin, nutmeg, ginger, paprika, turmeric, black pepper, cardamom, red pepper, allspice, cloves</v>
      </c>
    </row>
    <row r="438" spans="1:38" ht="75" x14ac:dyDescent="0.3">
      <c r="A438" s="10" t="s">
        <v>1756</v>
      </c>
      <c r="B438" s="10" t="s">
        <v>1757</v>
      </c>
      <c r="C438" s="10" t="s">
        <v>1757</v>
      </c>
      <c r="D438" s="11" t="s">
        <v>1758</v>
      </c>
      <c r="E438" s="8">
        <f>IF(F438 = "NULL", "NULL", F438/28.35)</f>
        <v>0.8</v>
      </c>
      <c r="F438" s="8">
        <v>22.680000000000003</v>
      </c>
      <c r="G438" s="8">
        <f>IF(H438 = "NULL", "NULL", H438/28.35)</f>
        <v>1.6</v>
      </c>
      <c r="H438" s="8">
        <v>45.360000000000007</v>
      </c>
      <c r="I438" s="8">
        <f>IF(G438 = "NULL", "NULL", G438*1.25)</f>
        <v>2</v>
      </c>
      <c r="J438" s="8">
        <f>IF(G438 = "NULL", "NULL", H438*1.25)</f>
        <v>56.70000000000001</v>
      </c>
      <c r="K438" s="8">
        <f>IF(G438 = "NULL", "NULL", G438*2)</f>
        <v>3.2</v>
      </c>
      <c r="L438" s="8">
        <f>IF(G438 = "NULL", "NULL", H438*2)</f>
        <v>90.720000000000013</v>
      </c>
      <c r="M438" s="11" t="str">
        <f>CONCATENATE(D438, CHAR(10), " - NET WT. ", TEXT(E438, "0.00"), " oz (", F438, " grams)")</f>
        <v>Raspberry Tea Ingredients:
black tea, blackberry leaf, artificial flavor
• Packed in a facility and/or equipment that produces products containing peanuts, tree nuts, soybean, milk, dairy, eggs, fish, shellfish, wheat, sesame. •
 - NET WT. 0.80 oz (22.68 grams)</v>
      </c>
      <c r="N438" s="12">
        <v>10000000264</v>
      </c>
      <c r="O438" s="12">
        <v>30000000264</v>
      </c>
      <c r="P438" s="12">
        <v>50000000264</v>
      </c>
      <c r="Q438" s="12">
        <v>70000000264</v>
      </c>
      <c r="R438" s="12">
        <v>90000000264</v>
      </c>
      <c r="S438" s="12">
        <v>11000000264</v>
      </c>
      <c r="T438" s="12">
        <v>13000000264</v>
      </c>
      <c r="U438" s="10" t="s">
        <v>52</v>
      </c>
      <c r="V438" s="11" t="s">
        <v>130</v>
      </c>
      <c r="W438" s="8">
        <f>IF(G438 = "NULL", "NULL", G438/4)</f>
        <v>0.4</v>
      </c>
      <c r="X438" s="8">
        <f>IF(W438 = "NULL", "NULL", W438*28.35)</f>
        <v>11.340000000000002</v>
      </c>
      <c r="Y438" s="8">
        <f>IF(G438 = "NULL", "NULL", G438*4)</f>
        <v>6.4</v>
      </c>
      <c r="Z438" s="8">
        <f>IF(G438 = "NULL", "NULL", H438*4)</f>
        <v>181.44000000000003</v>
      </c>
      <c r="AA438" s="15">
        <v>15000000264</v>
      </c>
      <c r="AB438" s="8">
        <f>IF(OR(E438 = "NULL", G438 = "NULL"), "NULL", (E438+G438)/2)</f>
        <v>1.2000000000000002</v>
      </c>
      <c r="AC438" s="8">
        <f>IF(OR(F438 = "NULL", H438 = "NULL"), "NULL", (F438+H438)/2)</f>
        <v>34.020000000000003</v>
      </c>
      <c r="AD438" s="15">
        <v>17000000264</v>
      </c>
      <c r="AE438" s="8">
        <f>IF(H438 = "NULL", "NULL", AF438/28.35)</f>
        <v>4.0000000000000009</v>
      </c>
      <c r="AF438" s="8">
        <f>IF(H438 = "NULL", "NULL", J438*2)</f>
        <v>113.40000000000002</v>
      </c>
      <c r="AG438" s="15">
        <v>19000000264</v>
      </c>
      <c r="AH438" s="8">
        <f>IF(AB438 = "NULL", "NULL", AB438*2)</f>
        <v>2.4000000000000004</v>
      </c>
      <c r="AI438" s="8">
        <f>IF(AC438 = "NULL", "NULL", AC438*2)</f>
        <v>68.040000000000006</v>
      </c>
      <c r="AJ438" s="15">
        <v>21000000264</v>
      </c>
      <c r="AK438" s="13"/>
      <c r="AL438" s="11" t="str">
        <f>SUBSTITUTE(D438,CHAR(10)&amp;"• Packed in a facility and/or equipment that produces products containing peanuts, tree nuts, soybean, milk, dairy, eggs, fish, shellfish, wheat, sesame. •","")</f>
        <v>Raspberry Tea Ingredients:
black tea, blackberry leaf, artificial flavor</v>
      </c>
    </row>
    <row r="439" spans="1:38" ht="90" x14ac:dyDescent="0.3">
      <c r="A439" s="10" t="s">
        <v>1759</v>
      </c>
      <c r="B439" s="10" t="s">
        <v>1760</v>
      </c>
      <c r="C439" s="10" t="s">
        <v>1761</v>
      </c>
      <c r="D439" s="11" t="s">
        <v>1762</v>
      </c>
      <c r="E439" s="8">
        <f>IF(F439 = "NULL", "NULL", F439/28.35)</f>
        <v>0.8</v>
      </c>
      <c r="F439" s="8">
        <v>22.680000000000003</v>
      </c>
      <c r="G439" s="8">
        <f>IF(H439 = "NULL", "NULL", H439/28.35)</f>
        <v>1.6</v>
      </c>
      <c r="H439" s="8">
        <v>45.360000000000007</v>
      </c>
      <c r="I439" s="8">
        <f>IF(G439 = "NULL", "NULL", G439*1.25)</f>
        <v>2</v>
      </c>
      <c r="J439" s="8">
        <f>IF(G439 = "NULL", "NULL", H439*1.25)</f>
        <v>56.70000000000001</v>
      </c>
      <c r="K439" s="8">
        <f>IF(G439 = "NULL", "NULL", G439*2)</f>
        <v>3.2</v>
      </c>
      <c r="L439" s="8">
        <f>IF(G439 = "NULL", "NULL", H439*2)</f>
        <v>90.720000000000013</v>
      </c>
      <c r="M439" s="11" t="str">
        <f>CONCATENATE(D439, CHAR(10), " - NET WT. ", TEXT(E439, "0.00"), " oz (", F439, " grams)")</f>
        <v>Red Fruit Cocktail Tea Ingredients:
hibiscus petals, elderberries, black currants, currants, flavoring
• Packed in a facility and/or equipment that produces products containing peanuts, tree nuts, soybean, milk, dairy, eggs, fish, shellfish, wheat, sesame. •
 - NET WT. 0.80 oz (22.68 grams)</v>
      </c>
      <c r="N439" s="12">
        <v>10000000266</v>
      </c>
      <c r="O439" s="12">
        <v>30000000266</v>
      </c>
      <c r="P439" s="12">
        <v>50000000266</v>
      </c>
      <c r="Q439" s="12">
        <v>70000000266</v>
      </c>
      <c r="R439" s="12">
        <v>90000000266</v>
      </c>
      <c r="S439" s="12">
        <v>11000000266</v>
      </c>
      <c r="T439" s="12">
        <v>13000000266</v>
      </c>
      <c r="U439" s="10"/>
      <c r="V439" s="11"/>
      <c r="W439" s="8">
        <f>IF(G439 = "NULL", "NULL", G439/4)</f>
        <v>0.4</v>
      </c>
      <c r="X439" s="8">
        <f>IF(W439 = "NULL", "NULL", W439*28.35)</f>
        <v>11.340000000000002</v>
      </c>
      <c r="Y439" s="8">
        <f>IF(G439 = "NULL", "NULL", G439*4)</f>
        <v>6.4</v>
      </c>
      <c r="Z439" s="8">
        <f>IF(G439 = "NULL", "NULL", H439*4)</f>
        <v>181.44000000000003</v>
      </c>
      <c r="AA439" s="15">
        <v>15000000266</v>
      </c>
      <c r="AB439" s="8">
        <f>IF(OR(E439 = "NULL", G439 = "NULL"), "NULL", (E439+G439)/2)</f>
        <v>1.2000000000000002</v>
      </c>
      <c r="AC439" s="8">
        <f>IF(OR(F439 = "NULL", H439 = "NULL"), "NULL", (F439+H439)/2)</f>
        <v>34.020000000000003</v>
      </c>
      <c r="AD439" s="15">
        <v>17000000266</v>
      </c>
      <c r="AE439" s="8">
        <f>IF(H439 = "NULL", "NULL", AF439/28.35)</f>
        <v>4.0000000000000009</v>
      </c>
      <c r="AF439" s="8">
        <f>IF(H439 = "NULL", "NULL", J439*2)</f>
        <v>113.40000000000002</v>
      </c>
      <c r="AG439" s="15">
        <v>19000000266</v>
      </c>
      <c r="AH439" s="8">
        <f>IF(AB439 = "NULL", "NULL", AB439*2)</f>
        <v>2.4000000000000004</v>
      </c>
      <c r="AI439" s="8">
        <f>IF(AC439 = "NULL", "NULL", AC439*2)</f>
        <v>68.040000000000006</v>
      </c>
      <c r="AJ439" s="15">
        <v>21000000266</v>
      </c>
      <c r="AK439" s="13"/>
      <c r="AL439" s="11" t="str">
        <f>SUBSTITUTE(D439,CHAR(10)&amp;"• Packed in a facility and/or equipment that produces products containing peanuts, tree nuts, soybean, milk, dairy, eggs, fish, shellfish, wheat, sesame. •","")</f>
        <v>Red Fruit Cocktail Tea Ingredients:
hibiscus petals, elderberries, black currants, currants, flavoring</v>
      </c>
    </row>
    <row r="440" spans="1:38" ht="90" x14ac:dyDescent="0.3">
      <c r="A440" s="10" t="s">
        <v>1763</v>
      </c>
      <c r="B440" s="10" t="s">
        <v>1764</v>
      </c>
      <c r="C440" s="10" t="s">
        <v>1765</v>
      </c>
      <c r="D440" s="11" t="s">
        <v>1766</v>
      </c>
      <c r="E440" s="8">
        <f>IF(F440 = "NULL", "NULL", F440/28.35)</f>
        <v>1</v>
      </c>
      <c r="F440" s="8">
        <v>28.35</v>
      </c>
      <c r="G440" s="8">
        <f>IF(H440 = "NULL", "NULL", H440/28.35)</f>
        <v>2</v>
      </c>
      <c r="H440" s="8">
        <v>56.7</v>
      </c>
      <c r="I440" s="8">
        <f>IF(G440 = "NULL", "NULL", G440*1.25)</f>
        <v>2.5</v>
      </c>
      <c r="J440" s="8">
        <f>IF(G440 = "NULL", "NULL", H440*1.25)</f>
        <v>70.875</v>
      </c>
      <c r="K440" s="8">
        <f>IF(G440 = "NULL", "NULL", G440*2)</f>
        <v>4</v>
      </c>
      <c r="L440" s="8">
        <f>IF(G440 = "NULL", "NULL", H440*2)</f>
        <v>113.4</v>
      </c>
      <c r="M440" s="11" t="str">
        <f>CONCATENATE(D440, CHAR(10), " - NET WT. ", TEXT(E440, "0.00"), " oz (", F440, " grams)")</f>
        <v>Red Hot Heat Grill Seasoning Ingredients:
salt, pepper, coriander, cumin, fennel, paprika, chipotle, crushed red pepper, habanero
• Packed in a facility and/or equipment that produces products containing peanuts, tree nuts, soybean, milk, dairy, eggs, fish, shellfish, wheat, sesame. •
 - NET WT. 1.00 oz (28.35 grams)</v>
      </c>
      <c r="N440" s="12">
        <v>10000000568</v>
      </c>
      <c r="O440" s="12">
        <v>30000000568</v>
      </c>
      <c r="P440" s="12">
        <v>50000000568</v>
      </c>
      <c r="Q440" s="12">
        <v>70000000568</v>
      </c>
      <c r="R440" s="12">
        <v>90000000568</v>
      </c>
      <c r="S440" s="12">
        <v>11000000568</v>
      </c>
      <c r="T440" s="12">
        <v>13000000568</v>
      </c>
      <c r="U440" s="24"/>
      <c r="W440" s="8">
        <f>IF(G440 = "NULL", "NULL", G440/4)</f>
        <v>0.5</v>
      </c>
      <c r="X440" s="8">
        <f>IF(W440 = "NULL", "NULL", W440*28.35)</f>
        <v>14.175000000000001</v>
      </c>
      <c r="Y440" s="8">
        <f>IF(G440 = "NULL", "NULL", G440*4)</f>
        <v>8</v>
      </c>
      <c r="Z440" s="8">
        <f>IF(G440 = "NULL", "NULL", H440*4)</f>
        <v>226.8</v>
      </c>
      <c r="AA440" s="15">
        <v>15000000568</v>
      </c>
      <c r="AB440" s="8">
        <f>IF(OR(E440 = "NULL", G440 = "NULL"), "NULL", (E440+G440)/2)</f>
        <v>1.5</v>
      </c>
      <c r="AC440" s="8">
        <f>IF(OR(F440 = "NULL", H440 = "NULL"), "NULL", (F440+H440)/2)</f>
        <v>42.525000000000006</v>
      </c>
      <c r="AD440" s="15">
        <v>17000000568</v>
      </c>
      <c r="AE440" s="15">
        <f>IF(H440 = "NULL", "NULL", AF440/28.35)</f>
        <v>5</v>
      </c>
      <c r="AF440" s="15">
        <f>IF(H440 = "NULL", "NULL", J440*2)</f>
        <v>141.75</v>
      </c>
      <c r="AG440" s="15">
        <v>19000000568</v>
      </c>
      <c r="AH440" s="8">
        <f>IF(AB440 = "NULL", "NULL", AB440*2)</f>
        <v>3</v>
      </c>
      <c r="AI440" s="8">
        <f>IF(AC440 = "NULL", "NULL", AC440*2)</f>
        <v>85.050000000000011</v>
      </c>
      <c r="AJ440" s="15">
        <v>21000000568</v>
      </c>
      <c r="AK440" s="13" t="s">
        <v>1767</v>
      </c>
      <c r="AL440" s="11" t="str">
        <f>SUBSTITUTE(D440,CHAR(10)&amp;"• Packed in a facility and/or equipment that produces products containing peanuts, tree nuts, soybean, milk, dairy, eggs, fish, shellfish, wheat, sesame. •","")</f>
        <v>Red Hot Heat Grill Seasoning Ingredients:
salt, pepper, coriander, cumin, fennel, paprika, chipotle, crushed red pepper, habanero</v>
      </c>
    </row>
    <row r="441" spans="1:38" ht="90" x14ac:dyDescent="0.3">
      <c r="A441" s="10" t="s">
        <v>1768</v>
      </c>
      <c r="B441" s="10" t="s">
        <v>1769</v>
      </c>
      <c r="C441" s="10" t="s">
        <v>1769</v>
      </c>
      <c r="D441" s="11" t="s">
        <v>1770</v>
      </c>
      <c r="E441" s="8">
        <f>IF(F441 = "NULL", "NULL", F441/28.35)</f>
        <v>0.70546737213403876</v>
      </c>
      <c r="F441" s="8">
        <v>20</v>
      </c>
      <c r="G441" s="8">
        <f>IF(H441 = "NULL", "NULL", H441/28.35)</f>
        <v>1.4109347442680775</v>
      </c>
      <c r="H441" s="8">
        <v>40</v>
      </c>
      <c r="I441" s="8">
        <f>IF(G441 = "NULL", "NULL", G441*1.25)</f>
        <v>1.7636684303350969</v>
      </c>
      <c r="J441" s="8">
        <f>IF(G441 = "NULL", "NULL", H441*1.25)</f>
        <v>50</v>
      </c>
      <c r="K441" s="8">
        <f>IF(G441 = "NULL", "NULL", G441*2)</f>
        <v>2.821869488536155</v>
      </c>
      <c r="L441" s="8">
        <f>IF(G441 = "NULL", "NULL", H441*2)</f>
        <v>80</v>
      </c>
      <c r="M441" s="11" t="str">
        <f>CONCATENATE(D441, CHAR(10), " - NET WT. ", TEXT(E441, "0.00"), " oz (", F441, " grams)")</f>
        <v>Red Hot Pepper Flakes Ingredients:
dehydrated crushed red pepper skin and seeds (pepper plant is in the cayenne pepper family)
• Packed in a facility and/or equipment that produces products containing peanuts, tree nuts, soybean, milk, dairy, eggs, fish, shellfish, wheat, sesame. •
 - NET WT. 0.71 oz (20 grams)</v>
      </c>
      <c r="N441" s="12">
        <v>10000000500</v>
      </c>
      <c r="O441" s="12">
        <v>30000000500</v>
      </c>
      <c r="P441" s="12">
        <v>50000000500</v>
      </c>
      <c r="Q441" s="12">
        <v>70000000500</v>
      </c>
      <c r="R441" s="12">
        <v>90000000500</v>
      </c>
      <c r="S441" s="12">
        <v>11000000500</v>
      </c>
      <c r="T441" s="12">
        <v>13000000500</v>
      </c>
      <c r="U441" s="10" t="s">
        <v>52</v>
      </c>
      <c r="V441" s="11" t="s">
        <v>243</v>
      </c>
      <c r="W441" s="8">
        <f>IF(G441 = "NULL", "NULL", G441/4)</f>
        <v>0.35273368606701938</v>
      </c>
      <c r="X441" s="8">
        <f>IF(W441 = "NULL", "NULL", W441*28.35)</f>
        <v>10</v>
      </c>
      <c r="Y441" s="8">
        <f>IF(G441 = "NULL", "NULL", G441*4)</f>
        <v>5.6437389770723101</v>
      </c>
      <c r="Z441" s="8">
        <f>IF(G441 = "NULL", "NULL", H441*4)</f>
        <v>160</v>
      </c>
      <c r="AA441" s="15">
        <v>15000000500</v>
      </c>
      <c r="AB441" s="8">
        <f>IF(OR(E441 = "NULL", G441 = "NULL"), "NULL", (E441+G441)/2)</f>
        <v>1.0582010582010581</v>
      </c>
      <c r="AC441" s="8">
        <f>IF(OR(F441 = "NULL", H441 = "NULL"), "NULL", (F441+H441)/2)</f>
        <v>30</v>
      </c>
      <c r="AD441" s="15">
        <v>17000000500</v>
      </c>
      <c r="AE441" s="8">
        <f>IF(H441 = "NULL", "NULL", AF441/28.35)</f>
        <v>3.5273368606701938</v>
      </c>
      <c r="AF441" s="8">
        <f>IF(H441 = "NULL", "NULL", J441*2)</f>
        <v>100</v>
      </c>
      <c r="AG441" s="15">
        <v>19000000500</v>
      </c>
      <c r="AH441" s="8">
        <f>IF(AB441 = "NULL", "NULL", AB441*2)</f>
        <v>2.1164021164021163</v>
      </c>
      <c r="AI441" s="8">
        <f>IF(AC441 = "NULL", "NULL", AC441*2)</f>
        <v>60</v>
      </c>
      <c r="AJ441" s="15">
        <v>21000000500</v>
      </c>
      <c r="AK441" s="13" t="s">
        <v>1771</v>
      </c>
      <c r="AL441" s="11" t="str">
        <f>SUBSTITUTE(D441,CHAR(10)&amp;"• Packed in a facility and/or equipment that produces products containing peanuts, tree nuts, soybean, milk, dairy, eggs, fish, shellfish, wheat, sesame. •","")</f>
        <v>Red Hot Pepper Flakes Ingredients:
dehydrated crushed red pepper skin and seeds (pepper plant is in the cayenne pepper family)</v>
      </c>
    </row>
    <row r="442" spans="1:38" ht="135" x14ac:dyDescent="0.3">
      <c r="A442" s="10" t="s">
        <v>1772</v>
      </c>
      <c r="B442" s="10" t="s">
        <v>1773</v>
      </c>
      <c r="C442" s="10" t="s">
        <v>1774</v>
      </c>
      <c r="D442" s="11" t="s">
        <v>1775</v>
      </c>
      <c r="E442" s="8">
        <f>IF(F442 = "NULL", "NULL", F442/28.35)</f>
        <v>2</v>
      </c>
      <c r="F442" s="8">
        <v>56.7</v>
      </c>
      <c r="G442" s="8">
        <f>IF(H442 = "NULL", "NULL", H442/28.35)</f>
        <v>4</v>
      </c>
      <c r="H442" s="8">
        <v>113.4</v>
      </c>
      <c r="I442" s="8">
        <f>IF(G442 = "NULL", "NULL", G442*1.25)</f>
        <v>5</v>
      </c>
      <c r="J442" s="8">
        <f>IF(G442 = "NULL", "NULL", H442*1.25)</f>
        <v>141.75</v>
      </c>
      <c r="K442" s="8">
        <f>IF(G442 = "NULL", "NULL", G442*2)</f>
        <v>8</v>
      </c>
      <c r="L442" s="8">
        <f>IF(G442 = "NULL", "NULL", H442*2)</f>
        <v>226.8</v>
      </c>
      <c r="M442" s="11" t="str">
        <f>CONCATENATE(D442, CHAR(10), " - NET WT. ", TEXT(E442, "0.00"), " oz (", F442, " grams)")</f>
        <v>Relax Mode Mojito Infusion Ingredients:
cane sugar, cranberries, sunflower oil, lemon peel, orange peel, hop flowers
• DIRECTIONS: Take off lid and add your favorite alcohol - return lid and place in fridge overnight. Strain spices and enjoy your infused alcohol. Drink right out of the mug jar. •
• Packed in a facility and/or equipment that produces products containing peanuts, tree nuts, soybean, milk, dairy, eggs, fish, shellfish, wheat, sesame. •
 - NET WT. 2.00 oz (56.7 grams)</v>
      </c>
      <c r="N442" s="12">
        <v>10000000267</v>
      </c>
      <c r="O442" s="12">
        <v>30000000267</v>
      </c>
      <c r="P442" s="12">
        <v>50000000267</v>
      </c>
      <c r="Q442" s="12">
        <v>70000000267</v>
      </c>
      <c r="R442" s="12">
        <v>90000000267</v>
      </c>
      <c r="S442" s="12">
        <v>11000000267</v>
      </c>
      <c r="T442" s="12">
        <v>13000000267</v>
      </c>
      <c r="U442" s="10"/>
      <c r="V442" s="11"/>
      <c r="W442" s="8">
        <f>IF(G442 = "NULL", "NULL", G442/4)</f>
        <v>1</v>
      </c>
      <c r="X442" s="8">
        <f>IF(W442 = "NULL", "NULL", W442*28.35)</f>
        <v>28.35</v>
      </c>
      <c r="Y442" s="8">
        <f>IF(G442 = "NULL", "NULL", G442*4)</f>
        <v>16</v>
      </c>
      <c r="Z442" s="8">
        <f>IF(G442 = "NULL", "NULL", H442*4)</f>
        <v>453.6</v>
      </c>
      <c r="AA442" s="15">
        <v>15000000267</v>
      </c>
      <c r="AB442" s="8">
        <f>IF(OR(E442 = "NULL", G442 = "NULL"), "NULL", (E442+G442)/2)</f>
        <v>3</v>
      </c>
      <c r="AC442" s="8">
        <f>IF(OR(F442 = "NULL", H442 = "NULL"), "NULL", (F442+H442)/2)</f>
        <v>85.050000000000011</v>
      </c>
      <c r="AD442" s="15">
        <v>17000000267</v>
      </c>
      <c r="AE442" s="8">
        <f>IF(H442 = "NULL", "NULL", AF442/28.35)</f>
        <v>10</v>
      </c>
      <c r="AF442" s="8">
        <f>IF(H442 = "NULL", "NULL", J442*2)</f>
        <v>283.5</v>
      </c>
      <c r="AG442" s="15">
        <v>19000000267</v>
      </c>
      <c r="AH442" s="8">
        <f>IF(AB442 = "NULL", "NULL", AB442*2)</f>
        <v>6</v>
      </c>
      <c r="AI442" s="8">
        <f>IF(AC442 = "NULL", "NULL", AC442*2)</f>
        <v>170.10000000000002</v>
      </c>
      <c r="AJ442" s="15">
        <v>21000000267</v>
      </c>
      <c r="AK442" s="13"/>
      <c r="AL442" s="11" t="str">
        <f>SUBSTITUTE(D442,CHAR(10)&amp;"• Packed in a facility and/or equipment that produces products containing peanuts, tree nuts, soybean, milk, dairy, eggs, fish, shellfish, wheat, sesame. •","")</f>
        <v>Relax Mode Mojito Infusion Ingredients:
cane sugar, cranberries, sunflower oil, lemon peel, orange peel, hop flowers
• DIRECTIONS: Take off lid and add your favorite alcohol - return lid and place in fridge overnight. Strain spices and enjoy your infused alcohol. Drink right out of the mug jar. •</v>
      </c>
    </row>
    <row r="443" spans="1:38" ht="105" x14ac:dyDescent="0.3">
      <c r="A443" s="10" t="s">
        <v>1776</v>
      </c>
      <c r="B443" s="10" t="s">
        <v>1777</v>
      </c>
      <c r="C443" s="10" t="s">
        <v>1777</v>
      </c>
      <c r="D443" s="11" t="s">
        <v>1778</v>
      </c>
      <c r="E443" s="8">
        <f>IF(F443 = "NULL", "NULL", F443/28.35)</f>
        <v>1.6</v>
      </c>
      <c r="F443" s="8">
        <v>45.360000000000007</v>
      </c>
      <c r="G443" s="8">
        <f>IF(H443 = "NULL", "NULL", H443/28.35)</f>
        <v>3.2</v>
      </c>
      <c r="H443" s="8">
        <v>90.720000000000013</v>
      </c>
      <c r="I443" s="8">
        <f>IF(G443 = "NULL", "NULL", G443*1.25)</f>
        <v>4</v>
      </c>
      <c r="J443" s="8">
        <f>IF(G443 = "NULL", "NULL", H443*1.25)</f>
        <v>113.40000000000002</v>
      </c>
      <c r="K443" s="8">
        <f>IF(G443 = "NULL", "NULL", G443*2)</f>
        <v>6.4</v>
      </c>
      <c r="L443" s="8">
        <f>IF(G443 = "NULL", "NULL", H443*2)</f>
        <v>181.44000000000003</v>
      </c>
      <c r="M443" s="11" t="str">
        <f>CONCATENATE(D443, CHAR(10), " - NET WT. ", TEXT(E443, "0.00"), " oz (", F443, " grams)")</f>
        <v>River City Blend Ingredients:
onion powder, garlic powder, coriander, black pepper, crushed chili flakes, minced onion, minced garlic, cut &amp; sifted rosemary, crushed red pepper, parsley
• Packed in a facility and/or equipment that produces products containing peanuts, tree nuts, soybean, milk, dairy, eggs, fish, shellfish, wheat, sesame. •
 - NET WT. 1.60 oz (45.36 grams)</v>
      </c>
      <c r="N443" s="12">
        <v>10000000456</v>
      </c>
      <c r="O443" s="12">
        <v>30000000456</v>
      </c>
      <c r="P443" s="12">
        <v>50000000456</v>
      </c>
      <c r="Q443" s="12">
        <v>70000000456</v>
      </c>
      <c r="R443" s="12">
        <v>90000000456</v>
      </c>
      <c r="S443" s="12">
        <v>11000000456</v>
      </c>
      <c r="T443" s="12">
        <v>13000000456</v>
      </c>
      <c r="U443" s="10"/>
      <c r="V443" s="11"/>
      <c r="W443" s="8">
        <f>IF(G443 = "NULL", "NULL", G443/4)</f>
        <v>0.8</v>
      </c>
      <c r="X443" s="8">
        <f>IF(W443 = "NULL", "NULL", W443*28.35)</f>
        <v>22.680000000000003</v>
      </c>
      <c r="Y443" s="8">
        <f>IF(G443 = "NULL", "NULL", G443*4)</f>
        <v>12.8</v>
      </c>
      <c r="Z443" s="8">
        <f>IF(G443 = "NULL", "NULL", H443*4)</f>
        <v>362.88000000000005</v>
      </c>
      <c r="AA443" s="15">
        <v>15000000456</v>
      </c>
      <c r="AB443" s="8">
        <f>IF(OR(E443 = "NULL", G443 = "NULL"), "NULL", (E443+G443)/2)</f>
        <v>2.4000000000000004</v>
      </c>
      <c r="AC443" s="8">
        <f>IF(OR(F443 = "NULL", H443 = "NULL"), "NULL", (F443+H443)/2)</f>
        <v>68.040000000000006</v>
      </c>
      <c r="AD443" s="15">
        <v>17000000456</v>
      </c>
      <c r="AE443" s="8">
        <f>IF(H443 = "NULL", "NULL", AF443/28.35)</f>
        <v>8.0000000000000018</v>
      </c>
      <c r="AF443" s="8">
        <f>IF(H443 = "NULL", "NULL", J443*2)</f>
        <v>226.80000000000004</v>
      </c>
      <c r="AG443" s="15">
        <v>19000000456</v>
      </c>
      <c r="AH443" s="8">
        <f>IF(AB443 = "NULL", "NULL", AB443*2)</f>
        <v>4.8000000000000007</v>
      </c>
      <c r="AI443" s="8">
        <f>IF(AC443 = "NULL", "NULL", AC443*2)</f>
        <v>136.08000000000001</v>
      </c>
      <c r="AJ443" s="15">
        <v>21000000456</v>
      </c>
      <c r="AK443" s="13" t="s">
        <v>1779</v>
      </c>
      <c r="AL443" s="11" t="str">
        <f>SUBSTITUTE(D443,CHAR(10)&amp;"• Packed in a facility and/or equipment that produces products containing peanuts, tree nuts, soybean, milk, dairy, eggs, fish, shellfish, wheat, sesame. •","")</f>
        <v>River City Blend Ingredients:
onion powder, garlic powder, coriander, black pepper, crushed chili flakes, minced onion, minced garlic, cut &amp; sifted rosemary, crushed red pepper, parsley</v>
      </c>
    </row>
    <row r="444" spans="1:38" ht="75" x14ac:dyDescent="0.3">
      <c r="A444" s="10" t="s">
        <v>1780</v>
      </c>
      <c r="B444" s="10" t="s">
        <v>1781</v>
      </c>
      <c r="C444" s="10" t="s">
        <v>1781</v>
      </c>
      <c r="D444" s="11" t="s">
        <v>1782</v>
      </c>
      <c r="E444" s="8">
        <f>IF(F444 = "NULL", "NULL", F444/28.35)</f>
        <v>2.0499999999999998</v>
      </c>
      <c r="F444" s="8">
        <v>58.1175</v>
      </c>
      <c r="G444" s="8">
        <f>IF(H444 = "NULL", "NULL", H444/28.35)</f>
        <v>4.0999999999999996</v>
      </c>
      <c r="H444" s="8">
        <v>116.235</v>
      </c>
      <c r="I444" s="8">
        <f>IF(G444 = "NULL", "NULL", G444*1.25)</f>
        <v>5.125</v>
      </c>
      <c r="J444" s="8">
        <f>IF(G444 = "NULL", "NULL", H444*1.25)</f>
        <v>145.29374999999999</v>
      </c>
      <c r="K444" s="8">
        <f>IF(G444 = "NULL", "NULL", G444*2)</f>
        <v>8.1999999999999993</v>
      </c>
      <c r="L444" s="8">
        <f>IF(G444 = "NULL", "NULL", H444*2)</f>
        <v>232.47</v>
      </c>
      <c r="M444" s="11" t="str">
        <f>CONCATENATE(D444, CHAR(10), " - NET WT. ", TEXT(E444, "0.00"), " oz (", F444, " grams)")</f>
        <v>Roast Beef Seasoning Ingredients:
onion, garlic, salt, black pepper
• Packed in a facility and/or equipment that produces products containing peanuts, tree nuts, soybean, milk, dairy, eggs, fish, shellfish, wheat, sesame. •
 - NET WT. 2.05 oz (58.1175 grams)</v>
      </c>
      <c r="N444" s="12">
        <v>10000000268</v>
      </c>
      <c r="O444" s="12">
        <v>30000000268</v>
      </c>
      <c r="P444" s="12">
        <v>50000000268</v>
      </c>
      <c r="Q444" s="12">
        <v>70000000268</v>
      </c>
      <c r="R444" s="12">
        <v>90000000268</v>
      </c>
      <c r="S444" s="12">
        <v>11000000268</v>
      </c>
      <c r="T444" s="12">
        <v>13000000268</v>
      </c>
      <c r="U444" s="10"/>
      <c r="V444" s="11"/>
      <c r="W444" s="8">
        <f>IF(G444 = "NULL", "NULL", G444/4)</f>
        <v>1.0249999999999999</v>
      </c>
      <c r="X444" s="8">
        <f>IF(W444 = "NULL", "NULL", W444*28.35)</f>
        <v>29.05875</v>
      </c>
      <c r="Y444" s="8">
        <f>IF(G444 = "NULL", "NULL", G444*4)</f>
        <v>16.399999999999999</v>
      </c>
      <c r="Z444" s="8">
        <f>IF(G444 = "NULL", "NULL", H444*4)</f>
        <v>464.94</v>
      </c>
      <c r="AA444" s="15">
        <v>15000000268</v>
      </c>
      <c r="AB444" s="8">
        <f>IF(OR(E444 = "NULL", G444 = "NULL"), "NULL", (E444+G444)/2)</f>
        <v>3.0749999999999997</v>
      </c>
      <c r="AC444" s="8">
        <f>IF(OR(F444 = "NULL", H444 = "NULL"), "NULL", (F444+H444)/2)</f>
        <v>87.176249999999996</v>
      </c>
      <c r="AD444" s="15">
        <v>17000000268</v>
      </c>
      <c r="AE444" s="8">
        <f>IF(H444 = "NULL", "NULL", AF444/28.35)</f>
        <v>10.249999999999998</v>
      </c>
      <c r="AF444" s="8">
        <f>IF(H444 = "NULL", "NULL", J444*2)</f>
        <v>290.58749999999998</v>
      </c>
      <c r="AG444" s="15">
        <v>19000000268</v>
      </c>
      <c r="AH444" s="8">
        <f>IF(AB444 = "NULL", "NULL", AB444*2)</f>
        <v>6.1499999999999995</v>
      </c>
      <c r="AI444" s="8">
        <f>IF(AC444 = "NULL", "NULL", AC444*2)</f>
        <v>174.35249999999999</v>
      </c>
      <c r="AJ444" s="15">
        <v>21000000268</v>
      </c>
      <c r="AK444" s="13"/>
      <c r="AL444" s="11" t="str">
        <f>SUBSTITUTE(D444,CHAR(10)&amp;"• Packed in a facility and/or equipment that produces products containing peanuts, tree nuts, soybean, milk, dairy, eggs, fish, shellfish, wheat, sesame. •","")</f>
        <v>Roast Beef Seasoning Ingredients:
onion, garlic, salt, black pepper</v>
      </c>
    </row>
    <row r="445" spans="1:38" ht="105" x14ac:dyDescent="0.3">
      <c r="A445" s="10" t="s">
        <v>1783</v>
      </c>
      <c r="B445" s="10" t="s">
        <v>1784</v>
      </c>
      <c r="C445" s="10" t="s">
        <v>1785</v>
      </c>
      <c r="D445" s="11" t="s">
        <v>1786</v>
      </c>
      <c r="E445" s="8">
        <f>IF(F445 = "NULL", "NULL", F445/28.35)</f>
        <v>1.7</v>
      </c>
      <c r="F445" s="8">
        <v>48.195</v>
      </c>
      <c r="G445" s="8">
        <f>IF(H445 = "NULL", "NULL", H445/28.35)</f>
        <v>3.4</v>
      </c>
      <c r="H445" s="8">
        <v>96.39</v>
      </c>
      <c r="I445" s="8">
        <f>IF(G445 = "NULL", "NULL", G445*1.25)</f>
        <v>4.25</v>
      </c>
      <c r="J445" s="8">
        <f>IF(G445 = "NULL", "NULL", H445*1.25)</f>
        <v>120.4875</v>
      </c>
      <c r="K445" s="8">
        <f>IF(G445 = "NULL", "NULL", G445*2)</f>
        <v>6.8</v>
      </c>
      <c r="L445" s="8">
        <f>IF(G445 = "NULL", "NULL", H445*2)</f>
        <v>192.78</v>
      </c>
      <c r="M445" s="11" t="str">
        <f>CONCATENATE(D445, CHAR(10), " - NET WT. ", TEXT(E445, "0.00"), " oz (", F445, " grams)")</f>
        <v>Roasted Chicken Dinner Seasoning Ingredients:
garlic, basil, oregano, pepper, salt, coriander, ginger, paprika, thyme, citric acid, soybean oil, &lt;2% calcium stearate as anti caking agent, spices
• Packed in a facility and/or equipment that produces products containing peanuts, tree nuts, soybean, milk, dairy, eggs, fish, shellfish, wheat, sesame. •
 - NET WT. 1.70 oz (48.195 grams)</v>
      </c>
      <c r="N445" s="12">
        <v>10000000269</v>
      </c>
      <c r="O445" s="12">
        <v>30000000269</v>
      </c>
      <c r="P445" s="12">
        <v>50000000269</v>
      </c>
      <c r="Q445" s="12">
        <v>70000000269</v>
      </c>
      <c r="R445" s="12">
        <v>90000000269</v>
      </c>
      <c r="S445" s="12">
        <v>11000000269</v>
      </c>
      <c r="T445" s="12">
        <v>13000000269</v>
      </c>
      <c r="U445" s="10"/>
      <c r="V445" s="11"/>
      <c r="W445" s="8">
        <f>IF(G445 = "NULL", "NULL", G445/4)</f>
        <v>0.85</v>
      </c>
      <c r="X445" s="8">
        <f>IF(W445 = "NULL", "NULL", W445*28.35)</f>
        <v>24.0975</v>
      </c>
      <c r="Y445" s="8">
        <f>IF(G445 = "NULL", "NULL", G445*4)</f>
        <v>13.6</v>
      </c>
      <c r="Z445" s="8">
        <f>IF(G445 = "NULL", "NULL", H445*4)</f>
        <v>385.56</v>
      </c>
      <c r="AA445" s="15">
        <v>15000000269</v>
      </c>
      <c r="AB445" s="8">
        <f>IF(OR(E445 = "NULL", G445 = "NULL"), "NULL", (E445+G445)/2)</f>
        <v>2.5499999999999998</v>
      </c>
      <c r="AC445" s="8">
        <f>IF(OR(F445 = "NULL", H445 = "NULL"), "NULL", (F445+H445)/2)</f>
        <v>72.292500000000004</v>
      </c>
      <c r="AD445" s="15">
        <v>17000000269</v>
      </c>
      <c r="AE445" s="8">
        <f>IF(H445 = "NULL", "NULL", AF445/28.35)</f>
        <v>8.5</v>
      </c>
      <c r="AF445" s="8">
        <f>IF(H445 = "NULL", "NULL", J445*2)</f>
        <v>240.97499999999999</v>
      </c>
      <c r="AG445" s="15">
        <v>19000000269</v>
      </c>
      <c r="AH445" s="8">
        <f>IF(AB445 = "NULL", "NULL", AB445*2)</f>
        <v>5.0999999999999996</v>
      </c>
      <c r="AI445" s="8">
        <f>IF(AC445 = "NULL", "NULL", AC445*2)</f>
        <v>144.58500000000001</v>
      </c>
      <c r="AJ445" s="15">
        <v>21000000269</v>
      </c>
      <c r="AK445" s="13"/>
      <c r="AL445" s="11" t="str">
        <f>SUBSTITUTE(D445,CHAR(10)&amp;"• Packed in a facility and/or equipment that produces products containing peanuts, tree nuts, soybean, milk, dairy, eggs, fish, shellfish, wheat, sesame. •","")</f>
        <v>Roasted Chicken Dinner Seasoning Ingredients:
garlic, basil, oregano, pepper, salt, coriander, ginger, paprika, thyme, citric acid, soybean oil, &lt;2% calcium stearate as anti caking agent, spices</v>
      </c>
    </row>
    <row r="446" spans="1:38" ht="75" x14ac:dyDescent="0.3">
      <c r="A446" s="10" t="s">
        <v>1787</v>
      </c>
      <c r="B446" s="10" t="s">
        <v>1788</v>
      </c>
      <c r="C446" s="10" t="s">
        <v>1789</v>
      </c>
      <c r="D446" s="11" t="s">
        <v>1790</v>
      </c>
      <c r="E446" s="8">
        <f>IF(F446 = "NULL", "NULL", F446/28.35)</f>
        <v>1.3</v>
      </c>
      <c r="F446" s="8">
        <v>36.855000000000004</v>
      </c>
      <c r="G446" s="8">
        <f>IF(H446 = "NULL", "NULL", H446/28.35)</f>
        <v>2.6</v>
      </c>
      <c r="H446" s="8">
        <v>73.710000000000008</v>
      </c>
      <c r="I446" s="8">
        <f>IF(G446 = "NULL", "NULL", G446*1.25)</f>
        <v>3.25</v>
      </c>
      <c r="J446" s="8">
        <f>IF(G446 = "NULL", "NULL", H446*1.25)</f>
        <v>92.137500000000017</v>
      </c>
      <c r="K446" s="8">
        <f>IF(G446 = "NULL", "NULL", G446*2)</f>
        <v>5.2</v>
      </c>
      <c r="L446" s="8">
        <f>IF(G446 = "NULL", "NULL", H446*2)</f>
        <v>147.42000000000002</v>
      </c>
      <c r="M446" s="11" t="str">
        <f>CONCATENATE(D446, CHAR(10), " - NET WT. ", TEXT(E446, "0.00"), " oz (", F446, " grams)")</f>
        <v>Roasted Garlic Pepper Ingredients:
black pepper, garlic, onion, and white pepper
• Packed in a facility and/or equipment that produces products containing peanuts, tree nuts, soybean, milk, dairy, eggs, fish, shellfish, wheat, sesame. •
 - NET WT. 1.30 oz (36.855 grams)</v>
      </c>
      <c r="N446" s="12">
        <v>10000000271</v>
      </c>
      <c r="O446" s="12">
        <v>30000000271</v>
      </c>
      <c r="P446" s="12">
        <v>50000000271</v>
      </c>
      <c r="Q446" s="12">
        <v>70000000271</v>
      </c>
      <c r="R446" s="12">
        <v>90000000271</v>
      </c>
      <c r="S446" s="12">
        <v>11000000271</v>
      </c>
      <c r="T446" s="12">
        <v>13000000271</v>
      </c>
      <c r="U446" s="10" t="s">
        <v>52</v>
      </c>
      <c r="V446" s="11" t="s">
        <v>259</v>
      </c>
      <c r="W446" s="8">
        <f>IF(G446 = "NULL", "NULL", G446/4)</f>
        <v>0.65</v>
      </c>
      <c r="X446" s="8">
        <f>IF(W446 = "NULL", "NULL", W446*28.35)</f>
        <v>18.427500000000002</v>
      </c>
      <c r="Y446" s="8">
        <f>IF(G446 = "NULL", "NULL", G446*4)</f>
        <v>10.4</v>
      </c>
      <c r="Z446" s="8">
        <f>IF(G446 = "NULL", "NULL", H446*4)</f>
        <v>294.84000000000003</v>
      </c>
      <c r="AA446" s="15">
        <v>15000000271</v>
      </c>
      <c r="AB446" s="8">
        <f>IF(OR(E446 = "NULL", G446 = "NULL"), "NULL", (E446+G446)/2)</f>
        <v>1.9500000000000002</v>
      </c>
      <c r="AC446" s="8">
        <f>IF(OR(F446 = "NULL", H446 = "NULL"), "NULL", (F446+H446)/2)</f>
        <v>55.282500000000006</v>
      </c>
      <c r="AD446" s="15">
        <v>17000000271</v>
      </c>
      <c r="AE446" s="8">
        <f>IF(H446 = "NULL", "NULL", AF446/28.35)</f>
        <v>6.5000000000000009</v>
      </c>
      <c r="AF446" s="8">
        <f>IF(H446 = "NULL", "NULL", J446*2)</f>
        <v>184.27500000000003</v>
      </c>
      <c r="AG446" s="15">
        <v>19000000271</v>
      </c>
      <c r="AH446" s="8">
        <f>IF(AB446 = "NULL", "NULL", AB446*2)</f>
        <v>3.9000000000000004</v>
      </c>
      <c r="AI446" s="8">
        <f>IF(AC446 = "NULL", "NULL", AC446*2)</f>
        <v>110.56500000000001</v>
      </c>
      <c r="AJ446" s="15">
        <v>21000000271</v>
      </c>
      <c r="AK446" s="13"/>
      <c r="AL446" s="11" t="str">
        <f>SUBSTITUTE(D446,CHAR(10)&amp;"• Packed in a facility and/or equipment that produces products containing peanuts, tree nuts, soybean, milk, dairy, eggs, fish, shellfish, wheat, sesame. •","")</f>
        <v>Roasted Garlic Pepper Ingredients:
black pepper, garlic, onion, and white pepper</v>
      </c>
    </row>
    <row r="447" spans="1:38" ht="105" x14ac:dyDescent="0.3">
      <c r="A447" s="10" t="s">
        <v>1791</v>
      </c>
      <c r="B447" s="10" t="s">
        <v>1792</v>
      </c>
      <c r="C447" s="10" t="s">
        <v>1793</v>
      </c>
      <c r="D447" s="11" t="s">
        <v>1794</v>
      </c>
      <c r="E447" s="8">
        <f>IF(F447 = "NULL", "NULL", F447/28.35)</f>
        <v>1.8</v>
      </c>
      <c r="F447" s="8">
        <v>51.03</v>
      </c>
      <c r="G447" s="8">
        <f>IF(H447 = "NULL", "NULL", H447/28.35)</f>
        <v>3.6</v>
      </c>
      <c r="H447" s="8">
        <v>102.06</v>
      </c>
      <c r="I447" s="8">
        <f>IF(G447 = "NULL", "NULL", G447*1.25)</f>
        <v>4.5</v>
      </c>
      <c r="J447" s="8">
        <f>IF(G447 = "NULL", "NULL", H447*1.25)</f>
        <v>127.575</v>
      </c>
      <c r="K447" s="8">
        <f>IF(G447 = "NULL", "NULL", G447*2)</f>
        <v>7.2</v>
      </c>
      <c r="L447" s="8">
        <f>IF(G447 = "NULL", "NULL", H447*2)</f>
        <v>204.12</v>
      </c>
      <c r="M447" s="11" t="str">
        <f>CONCATENATE(D447, CHAR(10), " - NET WT. ", TEXT(E447, "0.00"), " oz (", F447, " grams)")</f>
        <v>Roasted Garlic Pepper Pizza Seasoning Ingredients:
dehydrated garlic, spices, dehydrated red and green bell peppers, salt, dehydrated onion, brown sugar and natural flavor
• Packed in a facility and/or equipment that produces products containing peanuts, tree nuts, soybean, milk, dairy, eggs, fish, shellfish, wheat, sesame. •
 - NET WT. 1.80 oz (51.03 grams)</v>
      </c>
      <c r="N447" s="12">
        <v>10000000417</v>
      </c>
      <c r="O447" s="12">
        <v>30000000417</v>
      </c>
      <c r="P447" s="12">
        <v>50000000417</v>
      </c>
      <c r="Q447" s="12">
        <v>70000000417</v>
      </c>
      <c r="R447" s="12">
        <v>90000000417</v>
      </c>
      <c r="S447" s="12">
        <v>11000000417</v>
      </c>
      <c r="T447" s="12">
        <v>13000000417</v>
      </c>
      <c r="U447" s="10" t="s">
        <v>52</v>
      </c>
      <c r="V447" s="11" t="s">
        <v>268</v>
      </c>
      <c r="W447" s="8">
        <f>IF(G447 = "NULL", "NULL", G447/4)</f>
        <v>0.9</v>
      </c>
      <c r="X447" s="8">
        <f>IF(W447 = "NULL", "NULL", W447*28.35)</f>
        <v>25.515000000000001</v>
      </c>
      <c r="Y447" s="8">
        <f>IF(G447 = "NULL", "NULL", G447*4)</f>
        <v>14.4</v>
      </c>
      <c r="Z447" s="8">
        <f>IF(G447 = "NULL", "NULL", H447*4)</f>
        <v>408.24</v>
      </c>
      <c r="AA447" s="15">
        <v>15000000417</v>
      </c>
      <c r="AB447" s="8">
        <f>IF(OR(E447 = "NULL", G447 = "NULL"), "NULL", (E447+G447)/2)</f>
        <v>2.7</v>
      </c>
      <c r="AC447" s="8">
        <f>IF(OR(F447 = "NULL", H447 = "NULL"), "NULL", (F447+H447)/2)</f>
        <v>76.545000000000002</v>
      </c>
      <c r="AD447" s="15">
        <v>17000000417</v>
      </c>
      <c r="AE447" s="8">
        <f>IF(H447 = "NULL", "NULL", AF447/28.35)</f>
        <v>9</v>
      </c>
      <c r="AF447" s="8">
        <f>IF(H447 = "NULL", "NULL", J447*2)</f>
        <v>255.15</v>
      </c>
      <c r="AG447" s="15">
        <v>19000000417</v>
      </c>
      <c r="AH447" s="8">
        <f>IF(AB447 = "NULL", "NULL", AB447*2)</f>
        <v>5.4</v>
      </c>
      <c r="AI447" s="8">
        <f>IF(AC447 = "NULL", "NULL", AC447*2)</f>
        <v>153.09</v>
      </c>
      <c r="AJ447" s="15">
        <v>21000000417</v>
      </c>
      <c r="AK447" s="13"/>
      <c r="AL447" s="11" t="str">
        <f>SUBSTITUTE(D447,CHAR(10)&amp;"• Packed in a facility and/or equipment that produces products containing peanuts, tree nuts, soybean, milk, dairy, eggs, fish, shellfish, wheat, sesame. •","")</f>
        <v>Roasted Garlic Pepper Pizza Seasoning Ingredients:
dehydrated garlic, spices, dehydrated red and green bell peppers, salt, dehydrated onion, brown sugar and natural flavor</v>
      </c>
    </row>
    <row r="448" spans="1:38" ht="75" x14ac:dyDescent="0.3">
      <c r="A448" s="10" t="s">
        <v>1795</v>
      </c>
      <c r="B448" s="10" t="s">
        <v>1796</v>
      </c>
      <c r="C448" s="10" t="s">
        <v>1797</v>
      </c>
      <c r="D448" s="11" t="s">
        <v>1798</v>
      </c>
      <c r="E448" s="8">
        <f>IF(F448 = "NULL", "NULL", F448/28.35)</f>
        <v>0.8</v>
      </c>
      <c r="F448" s="8">
        <v>22.680000000000003</v>
      </c>
      <c r="G448" s="8">
        <f>IF(H448 = "NULL", "NULL", H448/28.35)</f>
        <v>1.6</v>
      </c>
      <c r="H448" s="8">
        <v>45.360000000000007</v>
      </c>
      <c r="I448" s="8">
        <f>IF(G448 = "NULL", "NULL", G448*1.25)</f>
        <v>2</v>
      </c>
      <c r="J448" s="8">
        <f>IF(G448 = "NULL", "NULL", H448*1.25)</f>
        <v>56.70000000000001</v>
      </c>
      <c r="K448" s="8">
        <f>IF(G448 = "NULL", "NULL", G448*2)</f>
        <v>3.2</v>
      </c>
      <c r="L448" s="8">
        <f>IF(G448 = "NULL", "NULL", H448*2)</f>
        <v>90.720000000000013</v>
      </c>
      <c r="M448" s="11" t="str">
        <f>CONCATENATE(D448, CHAR(10), " - NET WT. ", TEXT(E448, "0.00"), " oz (", F448, " grams)")</f>
        <v>Roasted Garlic Sea Salt Ingredients:
natural sea salt, roasted garlic powder
• Packed in a facility and/or equipment that produces products containing peanuts, tree nuts, soybean, milk, dairy, eggs, fish, shellfish, wheat, sesame. •
 - NET WT. 0.80 oz (22.68 grams)</v>
      </c>
      <c r="N448" s="12">
        <v>10000000270</v>
      </c>
      <c r="O448" s="12">
        <v>30000000270</v>
      </c>
      <c r="P448" s="12">
        <v>50000000270</v>
      </c>
      <c r="Q448" s="12">
        <v>70000000270</v>
      </c>
      <c r="R448" s="12">
        <v>90000000270</v>
      </c>
      <c r="S448" s="12">
        <v>11000000270</v>
      </c>
      <c r="T448" s="12">
        <v>13000000270</v>
      </c>
      <c r="U448" s="10"/>
      <c r="V448" s="11"/>
      <c r="W448" s="8">
        <f>IF(G448 = "NULL", "NULL", G448/4)</f>
        <v>0.4</v>
      </c>
      <c r="X448" s="8">
        <f>IF(W448 = "NULL", "NULL", W448*28.35)</f>
        <v>11.340000000000002</v>
      </c>
      <c r="Y448" s="8">
        <f>IF(G448 = "NULL", "NULL", G448*4)</f>
        <v>6.4</v>
      </c>
      <c r="Z448" s="8">
        <f>IF(G448 = "NULL", "NULL", H448*4)</f>
        <v>181.44000000000003</v>
      </c>
      <c r="AA448" s="15">
        <v>15000000270</v>
      </c>
      <c r="AB448" s="8">
        <f>IF(OR(E448 = "NULL", G448 = "NULL"), "NULL", (E448+G448)/2)</f>
        <v>1.2000000000000002</v>
      </c>
      <c r="AC448" s="8">
        <f>IF(OR(F448 = "NULL", H448 = "NULL"), "NULL", (F448+H448)/2)</f>
        <v>34.020000000000003</v>
      </c>
      <c r="AD448" s="15">
        <v>17000000270</v>
      </c>
      <c r="AE448" s="8">
        <f>IF(H448 = "NULL", "NULL", AF448/28.35)</f>
        <v>4.0000000000000009</v>
      </c>
      <c r="AF448" s="8">
        <f>IF(H448 = "NULL", "NULL", J448*2)</f>
        <v>113.40000000000002</v>
      </c>
      <c r="AG448" s="15">
        <v>19000000270</v>
      </c>
      <c r="AH448" s="8">
        <f>IF(AB448 = "NULL", "NULL", AB448*2)</f>
        <v>2.4000000000000004</v>
      </c>
      <c r="AI448" s="8">
        <f>IF(AC448 = "NULL", "NULL", AC448*2)</f>
        <v>68.040000000000006</v>
      </c>
      <c r="AJ448" s="15">
        <v>21000000270</v>
      </c>
      <c r="AK448" s="13"/>
      <c r="AL448" s="11" t="str">
        <f>SUBSTITUTE(D448,CHAR(10)&amp;"• Packed in a facility and/or equipment that produces products containing peanuts, tree nuts, soybean, milk, dairy, eggs, fish, shellfish, wheat, sesame. •","")</f>
        <v>Roasted Garlic Sea Salt Ingredients:
natural sea salt, roasted garlic powder</v>
      </c>
    </row>
    <row r="449" spans="1:38" ht="105" x14ac:dyDescent="0.3">
      <c r="A449" s="10" t="s">
        <v>1799</v>
      </c>
      <c r="B449" s="10" t="s">
        <v>1800</v>
      </c>
      <c r="C449" s="10" t="s">
        <v>1801</v>
      </c>
      <c r="D449" s="11" t="s">
        <v>1802</v>
      </c>
      <c r="E449" s="8">
        <f>IF(F449 = "NULL", "NULL", F449/28.35)</f>
        <v>1.7</v>
      </c>
      <c r="F449" s="8">
        <v>48.195</v>
      </c>
      <c r="G449" s="8">
        <f>IF(H449 = "NULL", "NULL", H449/28.35)</f>
        <v>3.4</v>
      </c>
      <c r="H449" s="8">
        <v>96.39</v>
      </c>
      <c r="I449" s="8">
        <f>IF(G449 = "NULL", "NULL", G449*1.25)</f>
        <v>4.25</v>
      </c>
      <c r="J449" s="8">
        <f>IF(G449 = "NULL", "NULL", H449*1.25)</f>
        <v>120.4875</v>
      </c>
      <c r="K449" s="8">
        <f>IF(G449 = "NULL", "NULL", G449*2)</f>
        <v>6.8</v>
      </c>
      <c r="L449" s="8">
        <f>IF(G449 = "NULL", "NULL", H449*2)</f>
        <v>192.78</v>
      </c>
      <c r="M449" s="11" t="str">
        <f>CONCATENATE(D449, CHAR(10), " - NET WT. ", TEXT(E449, "0.00"), " oz (", F449, " grams)")</f>
        <v>Roma Romano Pizza Seasoning Ingredients:
garlic pepper seasoning, tomato powder, Romano cheese powder, herbs, &lt; 1% silicon dioxide
• ALLERGY ALERT: contains milk •
• Packed in a facility and/or equipment that produces products containing peanuts, tree nuts, soybean, milk, dairy, eggs, fish, shellfish, wheat, sesame. •
 - NET WT. 1.70 oz (48.195 grams)</v>
      </c>
      <c r="N449" s="12">
        <v>10000000272</v>
      </c>
      <c r="O449" s="12">
        <v>30000000272</v>
      </c>
      <c r="P449" s="12">
        <v>50000000272</v>
      </c>
      <c r="Q449" s="12">
        <v>70000000272</v>
      </c>
      <c r="R449" s="12">
        <v>90000000272</v>
      </c>
      <c r="S449" s="12">
        <v>11000000272</v>
      </c>
      <c r="T449" s="12">
        <v>13000000272</v>
      </c>
      <c r="U449" s="10" t="s">
        <v>52</v>
      </c>
      <c r="V449" s="11" t="s">
        <v>189</v>
      </c>
      <c r="W449" s="8">
        <f>IF(G449 = "NULL", "NULL", G449/4)</f>
        <v>0.85</v>
      </c>
      <c r="X449" s="8">
        <f>IF(W449 = "NULL", "NULL", W449*28.35)</f>
        <v>24.0975</v>
      </c>
      <c r="Y449" s="8">
        <f>IF(G449 = "NULL", "NULL", G449*4)</f>
        <v>13.6</v>
      </c>
      <c r="Z449" s="8">
        <f>IF(G449 = "NULL", "NULL", H449*4)</f>
        <v>385.56</v>
      </c>
      <c r="AA449" s="15">
        <v>15000000272</v>
      </c>
      <c r="AB449" s="8">
        <f>IF(OR(E449 = "NULL", G449 = "NULL"), "NULL", (E449+G449)/2)</f>
        <v>2.5499999999999998</v>
      </c>
      <c r="AC449" s="8">
        <f>IF(OR(F449 = "NULL", H449 = "NULL"), "NULL", (F449+H449)/2)</f>
        <v>72.292500000000004</v>
      </c>
      <c r="AD449" s="15">
        <v>17000000272</v>
      </c>
      <c r="AE449" s="8">
        <f>IF(H449 = "NULL", "NULL", AF449/28.35)</f>
        <v>8.5</v>
      </c>
      <c r="AF449" s="8">
        <f>IF(H449 = "NULL", "NULL", J449*2)</f>
        <v>240.97499999999999</v>
      </c>
      <c r="AG449" s="15">
        <v>19000000272</v>
      </c>
      <c r="AH449" s="8">
        <f>IF(AB449 = "NULL", "NULL", AB449*2)</f>
        <v>5.0999999999999996</v>
      </c>
      <c r="AI449" s="8">
        <f>IF(AC449 = "NULL", "NULL", AC449*2)</f>
        <v>144.58500000000001</v>
      </c>
      <c r="AJ449" s="15">
        <v>21000000272</v>
      </c>
      <c r="AK449" s="13"/>
      <c r="AL449" s="11" t="str">
        <f>SUBSTITUTE(D449,CHAR(10)&amp;"• Packed in a facility and/or equipment that produces products containing peanuts, tree nuts, soybean, milk, dairy, eggs, fish, shellfish, wheat, sesame. •","")</f>
        <v>Roma Romano Pizza Seasoning Ingredients:
garlic pepper seasoning, tomato powder, Romano cheese powder, herbs, &lt; 1% silicon dioxide
• ALLERGY ALERT: contains milk •</v>
      </c>
    </row>
    <row r="450" spans="1:38" ht="120" x14ac:dyDescent="0.3">
      <c r="A450" s="10" t="s">
        <v>1803</v>
      </c>
      <c r="B450" s="10" t="s">
        <v>1804</v>
      </c>
      <c r="C450" s="10" t="s">
        <v>1805</v>
      </c>
      <c r="D450" s="11" t="s">
        <v>1806</v>
      </c>
      <c r="E450" s="8">
        <f>IF(F450 = "NULL", "NULL", F450/28.35)</f>
        <v>1.1000000000000001</v>
      </c>
      <c r="F450" s="8">
        <v>31.185000000000006</v>
      </c>
      <c r="G450" s="8">
        <f>IF(H450 = "NULL", "NULL", H450/28.35)</f>
        <v>2.2000000000000002</v>
      </c>
      <c r="H450" s="8">
        <v>62.370000000000012</v>
      </c>
      <c r="I450" s="8">
        <f>IF(G450 = "NULL", "NULL", G450*1.25)</f>
        <v>2.75</v>
      </c>
      <c r="J450" s="8">
        <f>IF(G450 = "NULL", "NULL", H450*1.25)</f>
        <v>77.96250000000002</v>
      </c>
      <c r="K450" s="8">
        <f>IF(G450 = "NULL", "NULL", G450*2)</f>
        <v>4.4000000000000004</v>
      </c>
      <c r="L450" s="8">
        <f>IF(G450 = "NULL", "NULL", H450*2)</f>
        <v>124.74000000000002</v>
      </c>
      <c r="M450" s="11" t="str">
        <f>CONCATENATE(D450, CHAR(10), " - NET WT. ", TEXT(E450, "0.00"), " oz (", F450, " grams)")</f>
        <v>Romano Cheese Powder Ingredients:
dehydrated blend of Romano cheese (part skim cow milk, cheese culture, salt, enzymes) sodium phosphate
• ALLERGY ALERT: contains dairy •
• No artificial flavors or colors •
• Packed in a facility and/or equipment that produces products containing peanuts, tree nuts, soybean, milk, dairy, eggs, fish, shellfish, wheat, sesame. •
 - NET WT. 1.10 oz (31.185 grams)</v>
      </c>
      <c r="N450" s="12">
        <v>10000000273</v>
      </c>
      <c r="O450" s="12">
        <v>30000000273</v>
      </c>
      <c r="P450" s="12">
        <v>50000000273</v>
      </c>
      <c r="Q450" s="12">
        <v>70000000273</v>
      </c>
      <c r="R450" s="12">
        <v>90000000273</v>
      </c>
      <c r="S450" s="12">
        <v>11000000273</v>
      </c>
      <c r="T450" s="12">
        <v>13000000273</v>
      </c>
      <c r="U450" s="10"/>
      <c r="V450" s="11"/>
      <c r="W450" s="8">
        <f>IF(G450 = "NULL", "NULL", G450/4)</f>
        <v>0.55000000000000004</v>
      </c>
      <c r="X450" s="8">
        <f>IF(W450 = "NULL", "NULL", W450*28.35)</f>
        <v>15.592500000000003</v>
      </c>
      <c r="Y450" s="8">
        <f>IF(G450 = "NULL", "NULL", G450*4)</f>
        <v>8.8000000000000007</v>
      </c>
      <c r="Z450" s="8">
        <f>IF(G450 = "NULL", "NULL", H450*4)</f>
        <v>249.48000000000005</v>
      </c>
      <c r="AA450" s="15">
        <v>15000000273</v>
      </c>
      <c r="AB450" s="8">
        <f>IF(OR(E450 = "NULL", G450 = "NULL"), "NULL", (E450+G450)/2)</f>
        <v>1.6500000000000001</v>
      </c>
      <c r="AC450" s="8">
        <f>IF(OR(F450 = "NULL", H450 = "NULL"), "NULL", (F450+H450)/2)</f>
        <v>46.777500000000011</v>
      </c>
      <c r="AD450" s="15">
        <v>17000000273</v>
      </c>
      <c r="AE450" s="8">
        <f>IF(H450 = "NULL", "NULL", AF450/28.35)</f>
        <v>5.5000000000000009</v>
      </c>
      <c r="AF450" s="8">
        <f>IF(H450 = "NULL", "NULL", J450*2)</f>
        <v>155.92500000000004</v>
      </c>
      <c r="AG450" s="15">
        <v>19000000273</v>
      </c>
      <c r="AH450" s="8">
        <f>IF(AB450 = "NULL", "NULL", AB450*2)</f>
        <v>3.3000000000000003</v>
      </c>
      <c r="AI450" s="8">
        <f>IF(AC450 = "NULL", "NULL", AC450*2)</f>
        <v>93.555000000000021</v>
      </c>
      <c r="AJ450" s="15">
        <v>21000000273</v>
      </c>
      <c r="AK450" s="13"/>
      <c r="AL450" s="11" t="str">
        <f>SUBSTITUTE(D450,CHAR(10)&amp;"• Packed in a facility and/or equipment that produces products containing peanuts, tree nuts, soybean, milk, dairy, eggs, fish, shellfish, wheat, sesame. •","")</f>
        <v>Romano Cheese Powder Ingredients:
dehydrated blend of Romano cheese (part skim cow milk, cheese culture, salt, enzymes) sodium phosphate
• ALLERGY ALERT: contains dairy •
• No artificial flavors or colors •</v>
      </c>
    </row>
    <row r="451" spans="1:38" ht="75" x14ac:dyDescent="0.3">
      <c r="A451" s="38" t="s">
        <v>1807</v>
      </c>
      <c r="B451" s="10" t="s">
        <v>1808</v>
      </c>
      <c r="C451" s="10" t="s">
        <v>1808</v>
      </c>
      <c r="D451" s="11" t="s">
        <v>1809</v>
      </c>
      <c r="E451" s="8">
        <f>IF(F451 = "NULL", "NULL", F451/28.35)</f>
        <v>0.8</v>
      </c>
      <c r="F451" s="8">
        <v>22.680000000000003</v>
      </c>
      <c r="G451" s="8">
        <f>IF(H451 = "NULL", "NULL", H451/28.35)</f>
        <v>1.6</v>
      </c>
      <c r="H451" s="8">
        <v>45.360000000000007</v>
      </c>
      <c r="I451" s="8">
        <f>IF(G451 = "NULL", "NULL", G451*1.25)</f>
        <v>2</v>
      </c>
      <c r="J451" s="8">
        <f>IF(G451 = "NULL", "NULL", H451*1.25)</f>
        <v>56.70000000000001</v>
      </c>
      <c r="K451" s="8">
        <f>IF(G451 = "NULL", "NULL", G451*2)</f>
        <v>3.2</v>
      </c>
      <c r="L451" s="8">
        <f>IF(G451 = "NULL", "NULL", H451*2)</f>
        <v>90.720000000000013</v>
      </c>
      <c r="M451" s="11" t="str">
        <f>CONCATENATE(D451, CHAR(10), " - NET WT. ", TEXT(E451, "0.00"), " oz (", F451, " grams)")</f>
        <v>Rooibos Tea Ingredients:
rooibos
• Packed in a facility and/or equipment that produces products containing peanuts, tree nuts, soybean, milk, dairy, eggs, fish, shellfish, wheat, sesame. •
 - NET WT. 0.80 oz (22.68 grams)</v>
      </c>
      <c r="N451" s="12">
        <v>10000000274</v>
      </c>
      <c r="O451" s="12">
        <v>30000000274</v>
      </c>
      <c r="P451" s="12">
        <v>50000000274</v>
      </c>
      <c r="Q451" s="12">
        <v>70000000274</v>
      </c>
      <c r="R451" s="12">
        <v>90000000274</v>
      </c>
      <c r="S451" s="12">
        <v>11000000274</v>
      </c>
      <c r="T451" s="12">
        <v>13000000274</v>
      </c>
      <c r="U451" s="10"/>
      <c r="V451" s="11"/>
      <c r="W451" s="8">
        <f>IF(G451 = "NULL", "NULL", G451/4)</f>
        <v>0.4</v>
      </c>
      <c r="X451" s="8">
        <f>IF(W451 = "NULL", "NULL", W451*28.35)</f>
        <v>11.340000000000002</v>
      </c>
      <c r="Y451" s="8">
        <f>IF(G451 = "NULL", "NULL", G451*4)</f>
        <v>6.4</v>
      </c>
      <c r="Z451" s="8">
        <f>IF(G451 = "NULL", "NULL", H451*4)</f>
        <v>181.44000000000003</v>
      </c>
      <c r="AA451" s="15">
        <v>15000000274</v>
      </c>
      <c r="AB451" s="8">
        <f>IF(OR(E451 = "NULL", G451 = "NULL"), "NULL", (E451+G451)/2)</f>
        <v>1.2000000000000002</v>
      </c>
      <c r="AC451" s="8">
        <f>IF(OR(F451 = "NULL", H451 = "NULL"), "NULL", (F451+H451)/2)</f>
        <v>34.020000000000003</v>
      </c>
      <c r="AD451" s="15">
        <v>17000000274</v>
      </c>
      <c r="AE451" s="8">
        <f>IF(H451 = "NULL", "NULL", AF451/28.35)</f>
        <v>4.0000000000000009</v>
      </c>
      <c r="AF451" s="8">
        <f>IF(H451 = "NULL", "NULL", J451*2)</f>
        <v>113.40000000000002</v>
      </c>
      <c r="AG451" s="15">
        <v>19000000274</v>
      </c>
      <c r="AH451" s="8">
        <f>IF(AB451 = "NULL", "NULL", AB451*2)</f>
        <v>2.4000000000000004</v>
      </c>
      <c r="AI451" s="8">
        <f>IF(AC451 = "NULL", "NULL", AC451*2)</f>
        <v>68.040000000000006</v>
      </c>
      <c r="AJ451" s="15">
        <v>21000000274</v>
      </c>
      <c r="AK451" s="13"/>
      <c r="AL451" s="11" t="str">
        <f>SUBSTITUTE(D451,CHAR(10)&amp;"• Packed in a facility and/or equipment that produces products containing peanuts, tree nuts, soybean, milk, dairy, eggs, fish, shellfish, wheat, sesame. •","")</f>
        <v>Rooibos Tea Ingredients:
rooibos</v>
      </c>
    </row>
    <row r="452" spans="1:38" ht="90" x14ac:dyDescent="0.3">
      <c r="A452" s="39" t="s">
        <v>1810</v>
      </c>
      <c r="B452" s="25" t="s">
        <v>1811</v>
      </c>
      <c r="C452" s="25" t="s">
        <v>1812</v>
      </c>
      <c r="D452" s="26" t="s">
        <v>1813</v>
      </c>
      <c r="E452" s="27">
        <f>IF(F452 = "NULL", "NULL", F452/28.35)</f>
        <v>0.95</v>
      </c>
      <c r="F452" s="27">
        <v>26.932500000000001</v>
      </c>
      <c r="G452" s="27">
        <f>IF(H452 = "NULL", "NULL", H452/28.35)</f>
        <v>1.9</v>
      </c>
      <c r="H452" s="27">
        <v>53.865000000000002</v>
      </c>
      <c r="I452" s="27">
        <f>IF(G452 = "NULL", "NULL", G452*1.25)</f>
        <v>2.375</v>
      </c>
      <c r="J452" s="27">
        <f>IF(G452 = "NULL", "NULL", H452*1.25)</f>
        <v>67.331249999999997</v>
      </c>
      <c r="K452" s="27">
        <f>IF(G452 = "NULL", "NULL", G452*2)</f>
        <v>3.8</v>
      </c>
      <c r="L452" s="27">
        <f>IF(G452 = "NULL", "NULL", H452*2)</f>
        <v>107.73</v>
      </c>
      <c r="M452" s="11" t="str">
        <f>CONCATENATE(D452, CHAR(10), " - NET WT. ", TEXT(E452, "0.00"), " oz (", F452, " grams)")</f>
        <v>Rosemary &amp; Garlic Bread Dip Ingredients:
salt, dehydrated garlic, basil, dehydrated tomato, green bell pepper, soybean oil, dehydrated parsley
• Packed in a facility and/or equipment that produces products containing peanuts, tree nuts, soybean, milk, dairy, eggs, fish, shellfish, wheat, sesame. •
 - NET WT. 0.95 oz (26.9325 grams)</v>
      </c>
      <c r="N452" s="12">
        <v>10000000370</v>
      </c>
      <c r="O452" s="12">
        <v>30000000370</v>
      </c>
      <c r="P452" s="12">
        <v>50000000370</v>
      </c>
      <c r="Q452" s="12">
        <v>70000000370</v>
      </c>
      <c r="R452" s="12">
        <v>90000000370</v>
      </c>
      <c r="S452" s="12">
        <v>11000000370</v>
      </c>
      <c r="T452" s="12">
        <v>13000000370</v>
      </c>
      <c r="U452" s="25"/>
      <c r="V452" s="26" t="s">
        <v>1630</v>
      </c>
      <c r="W452" s="8">
        <f>IF(G452 = "NULL", "NULL", G452/4)</f>
        <v>0.47499999999999998</v>
      </c>
      <c r="X452" s="8">
        <f>IF(W452 = "NULL", "NULL", W452*28.35)</f>
        <v>13.46625</v>
      </c>
      <c r="Y452" s="27">
        <f>IF(G452 = "NULL", "NULL", G452*4)</f>
        <v>7.6</v>
      </c>
      <c r="Z452" s="27">
        <f>IF(G452 = "NULL", "NULL", H452*4)</f>
        <v>215.46</v>
      </c>
      <c r="AA452" s="15">
        <v>15000000370</v>
      </c>
      <c r="AB452" s="27">
        <f>IF(OR(E452 = "NULL", G452 = "NULL"), "NULL", (E452+G452)/2)</f>
        <v>1.4249999999999998</v>
      </c>
      <c r="AC452" s="27">
        <f>IF(OR(F452 = "NULL", H452 = "NULL"), "NULL", (F452+H452)/2)</f>
        <v>40.39875</v>
      </c>
      <c r="AD452" s="15">
        <v>17000000370</v>
      </c>
      <c r="AE452" s="8">
        <f>IF(H452 = "NULL", "NULL", AF452/28.35)</f>
        <v>4.75</v>
      </c>
      <c r="AF452" s="8">
        <f>IF(H452 = "NULL", "NULL", J452*2)</f>
        <v>134.66249999999999</v>
      </c>
      <c r="AG452" s="15">
        <v>19000000370</v>
      </c>
      <c r="AH452" s="8">
        <f>IF(AB452 = "NULL", "NULL", AB452*2)</f>
        <v>2.8499999999999996</v>
      </c>
      <c r="AI452" s="8">
        <f>IF(AC452 = "NULL", "NULL", AC452*2)</f>
        <v>80.797499999999999</v>
      </c>
      <c r="AJ452" s="15">
        <v>21000000370</v>
      </c>
      <c r="AK452" s="13"/>
      <c r="AL452" s="11" t="str">
        <f>SUBSTITUTE(D452,CHAR(10)&amp;"• Packed in a facility and/or equipment that produces products containing peanuts, tree nuts, soybean, milk, dairy, eggs, fish, shellfish, wheat, sesame. •","")</f>
        <v>Rosemary &amp; Garlic Bread Dip Ingredients:
salt, dehydrated garlic, basil, dehydrated tomato, green bell pepper, soybean oil, dehydrated parsley</v>
      </c>
    </row>
    <row r="453" spans="1:38" ht="90" x14ac:dyDescent="0.3">
      <c r="A453" s="40" t="s">
        <v>1814</v>
      </c>
      <c r="B453" s="10" t="s">
        <v>1815</v>
      </c>
      <c r="C453" s="10" t="s">
        <v>1815</v>
      </c>
      <c r="D453" s="11" t="s">
        <v>1816</v>
      </c>
      <c r="E453" s="8">
        <f>IF(F453 = "NULL", "NULL", F453/28.35)</f>
        <v>0.95</v>
      </c>
      <c r="F453" s="8">
        <v>26.932500000000001</v>
      </c>
      <c r="G453" s="8">
        <f>IF(H453 = "NULL", "NULL", H453/28.35)</f>
        <v>1.9</v>
      </c>
      <c r="H453" s="8">
        <v>53.865000000000002</v>
      </c>
      <c r="I453" s="8">
        <f>IF(G453 = "NULL", "NULL", G453*1.25)</f>
        <v>2.375</v>
      </c>
      <c r="J453" s="8">
        <f>IF(G453 = "NULL", "NULL", H453*1.25)</f>
        <v>67.331249999999997</v>
      </c>
      <c r="K453" s="8">
        <f>IF(G453 = "NULL", "NULL", G453*2)</f>
        <v>3.8</v>
      </c>
      <c r="L453" s="8">
        <f>IF(G453 = "NULL", "NULL", H453*2)</f>
        <v>107.73</v>
      </c>
      <c r="M453" s="11" t="str">
        <f>CONCATENATE(D453, CHAR(10), " - NET WT. ", TEXT(E453, "0.00"), " oz (", F453, " grams)")</f>
        <v>Rosemary &amp; Garlic Griller Ingredients:
salt, dehydrated garlic, basil, dehydrated tomato, green bell pepper, soybean oil, dehydrated parsley
• Packed in a facility and/or equipment that produces products containing peanuts, tree nuts, soybean, milk, dairy, eggs, fish, shellfish, wheat, sesame. •
 - NET WT. 0.95 oz (26.9325 grams)</v>
      </c>
      <c r="N453" s="12">
        <v>10000000275</v>
      </c>
      <c r="O453" s="12">
        <v>30000000275</v>
      </c>
      <c r="P453" s="12">
        <v>50000000275</v>
      </c>
      <c r="Q453" s="12">
        <v>70000000275</v>
      </c>
      <c r="R453" s="12">
        <v>90000000275</v>
      </c>
      <c r="S453" s="12">
        <v>11000000275</v>
      </c>
      <c r="T453" s="12">
        <v>13000000275</v>
      </c>
      <c r="U453" s="11"/>
      <c r="V453" s="11"/>
      <c r="W453" s="8">
        <f>IF(G453 = "NULL", "NULL", G453/4)</f>
        <v>0.47499999999999998</v>
      </c>
      <c r="X453" s="8">
        <f>IF(W453 = "NULL", "NULL", W453*28.35)</f>
        <v>13.46625</v>
      </c>
      <c r="Y453" s="8">
        <f>IF(G453 = "NULL", "NULL", G453*4)</f>
        <v>7.6</v>
      </c>
      <c r="Z453" s="8">
        <f>IF(G453 = "NULL", "NULL", H453*4)</f>
        <v>215.46</v>
      </c>
      <c r="AA453" s="15">
        <v>15000000275</v>
      </c>
      <c r="AB453" s="8">
        <f>IF(OR(E453 = "NULL", G453 = "NULL"), "NULL", (E453+G453)/2)</f>
        <v>1.4249999999999998</v>
      </c>
      <c r="AC453" s="8">
        <f>IF(OR(F453 = "NULL", H453 = "NULL"), "NULL", (F453+H453)/2)</f>
        <v>40.39875</v>
      </c>
      <c r="AD453" s="15">
        <v>17000000275</v>
      </c>
      <c r="AE453" s="8">
        <f>IF(H453 = "NULL", "NULL", AF453/28.35)</f>
        <v>4.75</v>
      </c>
      <c r="AF453" s="8">
        <f>IF(H453 = "NULL", "NULL", J453*2)</f>
        <v>134.66249999999999</v>
      </c>
      <c r="AG453" s="15">
        <v>19000000275</v>
      </c>
      <c r="AH453" s="8">
        <f>IF(AB453 = "NULL", "NULL", AB453*2)</f>
        <v>2.8499999999999996</v>
      </c>
      <c r="AI453" s="8">
        <f>IF(AC453 = "NULL", "NULL", AC453*2)</f>
        <v>80.797499999999999</v>
      </c>
      <c r="AJ453" s="15">
        <v>21000000275</v>
      </c>
      <c r="AK453" s="13" t="s">
        <v>1817</v>
      </c>
      <c r="AL453" s="11" t="str">
        <f>SUBSTITUTE(D453,CHAR(10)&amp;"• Packed in a facility and/or equipment that produces products containing peanuts, tree nuts, soybean, milk, dairy, eggs, fish, shellfish, wheat, sesame. •","")</f>
        <v>Rosemary &amp; Garlic Griller Ingredients:
salt, dehydrated garlic, basil, dehydrated tomato, green bell pepper, soybean oil, dehydrated parsley</v>
      </c>
    </row>
    <row r="454" spans="1:38" ht="90" x14ac:dyDescent="0.3">
      <c r="A454" s="40" t="s">
        <v>1818</v>
      </c>
      <c r="B454" s="10" t="s">
        <v>1819</v>
      </c>
      <c r="C454" s="10" t="s">
        <v>1819</v>
      </c>
      <c r="D454" s="11" t="s">
        <v>1820</v>
      </c>
      <c r="E454" s="8">
        <f>IF(F454 = "NULL", "NULL", F454/28.35)</f>
        <v>0.95</v>
      </c>
      <c r="F454" s="8">
        <v>26.932500000000001</v>
      </c>
      <c r="G454" s="8">
        <f>IF(H454 = "NULL", "NULL", H454/28.35)</f>
        <v>1.9</v>
      </c>
      <c r="H454" s="8">
        <v>53.865000000000002</v>
      </c>
      <c r="I454" s="8">
        <f>IF(G454 = "NULL", "NULL", G454*1.25)</f>
        <v>2.375</v>
      </c>
      <c r="J454" s="8">
        <f>IF(G454 = "NULL", "NULL", H454*1.25)</f>
        <v>67.331249999999997</v>
      </c>
      <c r="K454" s="8">
        <f>IF(G454 = "NULL", "NULL", G454*2)</f>
        <v>3.8</v>
      </c>
      <c r="L454" s="8">
        <f>IF(G454 = "NULL", "NULL", H454*2)</f>
        <v>107.73</v>
      </c>
      <c r="M454" s="11" t="str">
        <f>CONCATENATE(D454, CHAR(10), " - NET WT. ", TEXT(E454, "0.00"), " oz (", F454, " grams)")</f>
        <v>Rosemary &amp; Garlic Seasoning Ingredients:
salt, dehydrated garlic, basil, dehydrated tomato, green bell pepper, soybean oil, dehydrated parsley
• Packed in a facility and/or equipment that produces products containing peanuts, tree nuts, soybean, milk, dairy, eggs, fish, shellfish, wheat, sesame. •
 - NET WT. 0.95 oz (26.9325 grams)</v>
      </c>
      <c r="N454" s="12">
        <v>10000000446</v>
      </c>
      <c r="O454" s="12">
        <v>30000000446</v>
      </c>
      <c r="P454" s="12">
        <v>50000000446</v>
      </c>
      <c r="Q454" s="12">
        <v>70000000446</v>
      </c>
      <c r="R454" s="12">
        <v>90000000446</v>
      </c>
      <c r="S454" s="12">
        <v>11000000446</v>
      </c>
      <c r="T454" s="12">
        <v>13000000446</v>
      </c>
      <c r="U454" s="11"/>
      <c r="V454" s="11"/>
      <c r="W454" s="8">
        <f>IF(G454 = "NULL", "NULL", G454/4)</f>
        <v>0.47499999999999998</v>
      </c>
      <c r="X454" s="8">
        <f>IF(W454 = "NULL", "NULL", W454*28.35)</f>
        <v>13.46625</v>
      </c>
      <c r="Y454" s="8">
        <f>IF(G454 = "NULL", "NULL", G454*4)</f>
        <v>7.6</v>
      </c>
      <c r="Z454" s="8">
        <f>IF(G454 = "NULL", "NULL", H454*4)</f>
        <v>215.46</v>
      </c>
      <c r="AA454" s="15">
        <v>15000000446</v>
      </c>
      <c r="AB454" s="8">
        <f>IF(OR(E454 = "NULL", G454 = "NULL"), "NULL", (E454+G454)/2)</f>
        <v>1.4249999999999998</v>
      </c>
      <c r="AC454" s="8">
        <f>IF(OR(F454 = "NULL", H454 = "NULL"), "NULL", (F454+H454)/2)</f>
        <v>40.39875</v>
      </c>
      <c r="AD454" s="15">
        <v>17000000446</v>
      </c>
      <c r="AE454" s="8">
        <f>IF(H454 = "NULL", "NULL", AF454/28.35)</f>
        <v>4.75</v>
      </c>
      <c r="AF454" s="8">
        <f>IF(H454 = "NULL", "NULL", J454*2)</f>
        <v>134.66249999999999</v>
      </c>
      <c r="AG454" s="15">
        <v>19000000446</v>
      </c>
      <c r="AH454" s="8">
        <f>IF(AB454 = "NULL", "NULL", AB454*2)</f>
        <v>2.8499999999999996</v>
      </c>
      <c r="AI454" s="8">
        <f>IF(AC454 = "NULL", "NULL", AC454*2)</f>
        <v>80.797499999999999</v>
      </c>
      <c r="AJ454" s="15">
        <v>21000000446</v>
      </c>
      <c r="AK454" s="13" t="s">
        <v>1821</v>
      </c>
      <c r="AL454" s="11" t="str">
        <f>SUBSTITUTE(D454,CHAR(10)&amp;"• Packed in a facility and/or equipment that produces products containing peanuts, tree nuts, soybean, milk, dairy, eggs, fish, shellfish, wheat, sesame. •","")</f>
        <v>Rosemary &amp; Garlic Seasoning Ingredients:
salt, dehydrated garlic, basil, dehydrated tomato, green bell pepper, soybean oil, dehydrated parsley</v>
      </c>
    </row>
    <row r="455" spans="1:38" ht="90" x14ac:dyDescent="0.3">
      <c r="A455" s="38" t="s">
        <v>1822</v>
      </c>
      <c r="B455" s="10" t="s">
        <v>1823</v>
      </c>
      <c r="C455" s="10" t="s">
        <v>1824</v>
      </c>
      <c r="D455" s="11" t="s">
        <v>1825</v>
      </c>
      <c r="E455" s="8">
        <f>IF(F455 = "NULL", "NULL", F455/28.35)</f>
        <v>0.84656084656084651</v>
      </c>
      <c r="F455" s="8">
        <v>24</v>
      </c>
      <c r="G455" s="8">
        <f>IF(H455 = "NULL", "NULL", H455/28.35)</f>
        <v>1.728395061728395</v>
      </c>
      <c r="H455" s="8">
        <v>49</v>
      </c>
      <c r="I455" s="8">
        <f>IF(G455 = "NULL", "NULL", G455*1.25)</f>
        <v>2.1604938271604937</v>
      </c>
      <c r="J455" s="8">
        <f>IF(G455 = "NULL", "NULL", H455*1.25)</f>
        <v>61.25</v>
      </c>
      <c r="K455" s="8">
        <f>IF(G455 = "NULL", "NULL", G455*2)</f>
        <v>3.4567901234567899</v>
      </c>
      <c r="L455" s="8">
        <f>IF(G455 = "NULL", "NULL", H455*2)</f>
        <v>98</v>
      </c>
      <c r="M455" s="11" t="str">
        <f>CONCATENATE(D455, CHAR(10), " - NET WT. ", TEXT(E455, "0.00"), " oz (", F455, " grams)")</f>
        <v>Rustic Herb Bread Dip Ingredients:
salt, garlic, black pepper, onion, red pepper flakes, rosemary, basil, mediterranean oregano, and parsley
• Packed in a facility and/or equipment that produces products containing peanuts, tree nuts, soybean, milk, dairy, eggs, fish, shellfish, wheat, sesame. •
 - NET WT. 0.85 oz (24 grams)</v>
      </c>
      <c r="N455" s="12">
        <v>10000000276</v>
      </c>
      <c r="O455" s="12">
        <v>30000000276</v>
      </c>
      <c r="P455" s="12">
        <v>50000000276</v>
      </c>
      <c r="Q455" s="12">
        <v>70000000276</v>
      </c>
      <c r="R455" s="12">
        <v>90000000276</v>
      </c>
      <c r="S455" s="12">
        <v>11000000276</v>
      </c>
      <c r="T455" s="12">
        <v>13000000276</v>
      </c>
      <c r="U455" s="10" t="s">
        <v>52</v>
      </c>
      <c r="V455" s="11" t="s">
        <v>63</v>
      </c>
      <c r="W455" s="8">
        <f>IF(G455 = "NULL", "NULL", G455/4)</f>
        <v>0.43209876543209874</v>
      </c>
      <c r="X455" s="8">
        <f>IF(W455 = "NULL", "NULL", W455*28.35)</f>
        <v>12.25</v>
      </c>
      <c r="Y455" s="8">
        <f>IF(G455 = "NULL", "NULL", G455*4)</f>
        <v>6.9135802469135799</v>
      </c>
      <c r="Z455" s="8">
        <f>IF(G455 = "NULL", "NULL", H455*4)</f>
        <v>196</v>
      </c>
      <c r="AA455" s="15">
        <v>15000000276</v>
      </c>
      <c r="AB455" s="8">
        <f>IF(OR(E455 = "NULL", G455 = "NULL"), "NULL", (E455+G455)/2)</f>
        <v>1.2874779541446206</v>
      </c>
      <c r="AC455" s="8">
        <f>IF(OR(F455 = "NULL", H455 = "NULL"), "NULL", (F455+H455)/2)</f>
        <v>36.5</v>
      </c>
      <c r="AD455" s="15">
        <v>17000000276</v>
      </c>
      <c r="AE455" s="8">
        <f>IF(H455 = "NULL", "NULL", AF455/28.35)</f>
        <v>4.3209876543209873</v>
      </c>
      <c r="AF455" s="8">
        <f>IF(H455 = "NULL", "NULL", J455*2)</f>
        <v>122.5</v>
      </c>
      <c r="AG455" s="15">
        <v>19000000276</v>
      </c>
      <c r="AH455" s="8">
        <f>IF(AB455 = "NULL", "NULL", AB455*2)</f>
        <v>2.5749559082892413</v>
      </c>
      <c r="AI455" s="8">
        <f>IF(AC455 = "NULL", "NULL", AC455*2)</f>
        <v>73</v>
      </c>
      <c r="AJ455" s="15">
        <v>21000000276</v>
      </c>
      <c r="AK455" s="13" t="s">
        <v>1826</v>
      </c>
      <c r="AL455" s="11" t="str">
        <f>SUBSTITUTE(D455,CHAR(10)&amp;"• Packed in a facility and/or equipment that produces products containing peanuts, tree nuts, soybean, milk, dairy, eggs, fish, shellfish, wheat, sesame. •","")</f>
        <v>Rustic Herb Bread Dip Ingredients:
salt, garlic, black pepper, onion, red pepper flakes, rosemary, basil, mediterranean oregano, and parsley</v>
      </c>
    </row>
    <row r="456" spans="1:38" ht="90" x14ac:dyDescent="0.3">
      <c r="A456" s="40" t="s">
        <v>1827</v>
      </c>
      <c r="B456" s="10" t="s">
        <v>1828</v>
      </c>
      <c r="C456" s="10" t="s">
        <v>1829</v>
      </c>
      <c r="D456" s="11" t="s">
        <v>1830</v>
      </c>
      <c r="E456" s="8">
        <f>IF(F456 = "NULL", "NULL", F456/28.35)</f>
        <v>0.84656084656084651</v>
      </c>
      <c r="F456" s="8">
        <v>24</v>
      </c>
      <c r="G456" s="8">
        <f>IF(H456 = "NULL", "NULL", H456/28.35)</f>
        <v>1.728395061728395</v>
      </c>
      <c r="H456" s="8">
        <v>49</v>
      </c>
      <c r="I456" s="8">
        <f>IF(G456 = "NULL", "NULL", G456*1.25)</f>
        <v>2.1604938271604937</v>
      </c>
      <c r="J456" s="8">
        <f>IF(G456 = "NULL", "NULL", H456*1.25)</f>
        <v>61.25</v>
      </c>
      <c r="K456" s="8">
        <f>IF(G456 = "NULL", "NULL", G456*2)</f>
        <v>3.4567901234567899</v>
      </c>
      <c r="L456" s="8">
        <f>IF(G456 = "NULL", "NULL", H456*2)</f>
        <v>98</v>
      </c>
      <c r="M456" s="11" t="str">
        <f>CONCATENATE(D456, CHAR(10), " - NET WT. ", TEXT(E456, "0.00"), " oz (", F456, " grams)")</f>
        <v>Rustic Herb Seasoning Ingredients:
salt, red pepper, black pepper, oregano, rosemary, parsley, garlic, basil
• Packed in a facility and/or equipment that produces products containing peanuts, tree nuts, soybean, milk, dairy, eggs, fish, shellfish, wheat, sesame. •
 - NET WT. 0.85 oz (24 grams)</v>
      </c>
      <c r="N456" s="12">
        <v>10000000447</v>
      </c>
      <c r="O456" s="12">
        <v>30000000447</v>
      </c>
      <c r="P456" s="12">
        <v>50000000447</v>
      </c>
      <c r="Q456" s="12">
        <v>70000000447</v>
      </c>
      <c r="R456" s="12">
        <v>90000000447</v>
      </c>
      <c r="S456" s="12">
        <v>11000000447</v>
      </c>
      <c r="T456" s="12">
        <v>13000000447</v>
      </c>
      <c r="U456" s="11" t="s">
        <v>52</v>
      </c>
      <c r="V456" s="11"/>
      <c r="W456" s="8">
        <f>IF(G456 = "NULL", "NULL", G456/4)</f>
        <v>0.43209876543209874</v>
      </c>
      <c r="X456" s="8">
        <f>IF(W456 = "NULL", "NULL", W456*28.35)</f>
        <v>12.25</v>
      </c>
      <c r="Y456" s="8">
        <f>IF(G456 = "NULL", "NULL", G456*4)</f>
        <v>6.9135802469135799</v>
      </c>
      <c r="Z456" s="8">
        <f>IF(G456 = "NULL", "NULL", H456*4)</f>
        <v>196</v>
      </c>
      <c r="AA456" s="15">
        <v>15000000447</v>
      </c>
      <c r="AB456" s="8">
        <f>IF(OR(E456 = "NULL", G456 = "NULL"), "NULL", (E456+G456)/2)</f>
        <v>1.2874779541446206</v>
      </c>
      <c r="AC456" s="8">
        <f>IF(OR(F456 = "NULL", H456 = "NULL"), "NULL", (F456+H456)/2)</f>
        <v>36.5</v>
      </c>
      <c r="AD456" s="15">
        <v>17000000447</v>
      </c>
      <c r="AE456" s="8">
        <f>IF(H456 = "NULL", "NULL", AF456/28.35)</f>
        <v>4.3209876543209873</v>
      </c>
      <c r="AF456" s="8">
        <f>IF(H456 = "NULL", "NULL", J456*2)</f>
        <v>122.5</v>
      </c>
      <c r="AG456" s="15">
        <v>19000000447</v>
      </c>
      <c r="AH456" s="8">
        <f>IF(AB456 = "NULL", "NULL", AB456*2)</f>
        <v>2.5749559082892413</v>
      </c>
      <c r="AI456" s="8">
        <f>IF(AC456 = "NULL", "NULL", AC456*2)</f>
        <v>73</v>
      </c>
      <c r="AJ456" s="15">
        <v>21000000447</v>
      </c>
      <c r="AK456" s="13" t="s">
        <v>1831</v>
      </c>
      <c r="AL456" s="11" t="str">
        <f>SUBSTITUTE(D456,CHAR(10)&amp;"• Packed in a facility and/or equipment that produces products containing peanuts, tree nuts, soybean, milk, dairy, eggs, fish, shellfish, wheat, sesame. •","")</f>
        <v>Rustic Herb Seasoning Ingredients:
salt, red pepper, black pepper, oregano, rosemary, parsley, garlic, basil</v>
      </c>
    </row>
    <row r="457" spans="1:38" ht="75" x14ac:dyDescent="0.3">
      <c r="A457" s="38" t="s">
        <v>1832</v>
      </c>
      <c r="B457" s="10" t="s">
        <v>1833</v>
      </c>
      <c r="C457" s="10" t="s">
        <v>1833</v>
      </c>
      <c r="D457" s="11" t="s">
        <v>1834</v>
      </c>
      <c r="E457" s="8">
        <f>IF(F457 = "NULL", "NULL", F457/28.35)</f>
        <v>1.9</v>
      </c>
      <c r="F457" s="8">
        <v>53.865000000000002</v>
      </c>
      <c r="G457" s="8">
        <f>IF(H457 = "NULL", "NULL", H457/28.35)</f>
        <v>3.8</v>
      </c>
      <c r="H457" s="8">
        <v>107.73</v>
      </c>
      <c r="I457" s="8">
        <f>IF(G457 = "NULL", "NULL", G457*1.25)</f>
        <v>4.75</v>
      </c>
      <c r="J457" s="8">
        <f>IF(G457 = "NULL", "NULL", H457*1.25)</f>
        <v>134.66249999999999</v>
      </c>
      <c r="K457" s="8">
        <f>IF(G457 = "NULL", "NULL", G457*2)</f>
        <v>7.6</v>
      </c>
      <c r="L457" s="8">
        <f>IF(G457 = "NULL", "NULL", H457*2)</f>
        <v>215.46</v>
      </c>
      <c r="M457" s="11" t="str">
        <f>CONCATENATE(D457, CHAR(10), " - NET WT. ", TEXT(E457, "0.00"), " oz (", F457, " grams)")</f>
        <v>Saffron Ingredients:
saffron
• Packed in a facility and/or equipment that produces products containing peanuts, tree nuts, soybean, milk, dairy, eggs, fish, shellfish, wheat, sesame. •
 - NET WT. 1.90 oz (53.865 grams)</v>
      </c>
      <c r="N457" s="12">
        <v>10000000371</v>
      </c>
      <c r="O457" s="12">
        <v>30000000371</v>
      </c>
      <c r="P457" s="12">
        <v>50000000371</v>
      </c>
      <c r="Q457" s="12">
        <v>70000000371</v>
      </c>
      <c r="R457" s="12">
        <v>90000000371</v>
      </c>
      <c r="S457" s="12">
        <v>11000000371</v>
      </c>
      <c r="T457" s="12">
        <v>13000000371</v>
      </c>
      <c r="U457" s="10"/>
      <c r="V457" s="11"/>
      <c r="W457" s="8">
        <f>IF(G457 = "NULL", "NULL", G457/4)</f>
        <v>0.95</v>
      </c>
      <c r="X457" s="8">
        <f>IF(W457 = "NULL", "NULL", W457*28.35)</f>
        <v>26.932500000000001</v>
      </c>
      <c r="Y457" s="8">
        <f>IF(G457 = "NULL", "NULL", G457*4)</f>
        <v>15.2</v>
      </c>
      <c r="Z457" s="8">
        <f>IF(G457 = "NULL", "NULL", H457*4)</f>
        <v>430.92</v>
      </c>
      <c r="AA457" s="15">
        <v>15000000371</v>
      </c>
      <c r="AB457" s="8">
        <f>IF(OR(E457 = "NULL", G457 = "NULL"), "NULL", (E457+G457)/2)</f>
        <v>2.8499999999999996</v>
      </c>
      <c r="AC457" s="8">
        <f>IF(OR(F457 = "NULL", H457 = "NULL"), "NULL", (F457+H457)/2)</f>
        <v>80.797499999999999</v>
      </c>
      <c r="AD457" s="15">
        <v>17000000371</v>
      </c>
      <c r="AE457" s="8">
        <f>IF(H457 = "NULL", "NULL", AF457/28.35)</f>
        <v>9.5</v>
      </c>
      <c r="AF457" s="8">
        <f>IF(H457 = "NULL", "NULL", J457*2)</f>
        <v>269.32499999999999</v>
      </c>
      <c r="AG457" s="15">
        <v>19000000371</v>
      </c>
      <c r="AH457" s="8">
        <f>IF(AB457 = "NULL", "NULL", AB457*2)</f>
        <v>5.6999999999999993</v>
      </c>
      <c r="AI457" s="8">
        <f>IF(AC457 = "NULL", "NULL", AC457*2)</f>
        <v>161.595</v>
      </c>
      <c r="AJ457" s="15">
        <v>21000000371</v>
      </c>
      <c r="AK457" s="13"/>
      <c r="AL457" s="11" t="str">
        <f>SUBSTITUTE(D457,CHAR(10)&amp;"• Packed in a facility and/or equipment that produces products containing peanuts, tree nuts, soybean, milk, dairy, eggs, fish, shellfish, wheat, sesame. •","")</f>
        <v>Saffron Ingredients:
saffron</v>
      </c>
    </row>
    <row r="458" spans="1:38" ht="75" x14ac:dyDescent="0.3">
      <c r="A458" s="10" t="s">
        <v>1835</v>
      </c>
      <c r="B458" s="10" t="s">
        <v>1836</v>
      </c>
      <c r="C458" s="10" t="s">
        <v>1837</v>
      </c>
      <c r="D458" s="11" t="s">
        <v>1838</v>
      </c>
      <c r="E458" s="8">
        <f>IF(F458 = "NULL", "NULL", F458/28.35)</f>
        <v>1.9</v>
      </c>
      <c r="F458" s="8">
        <v>53.865000000000002</v>
      </c>
      <c r="G458" s="8">
        <f>IF(H458 = "NULL", "NULL", H458/28.35)</f>
        <v>3.8</v>
      </c>
      <c r="H458" s="8">
        <v>107.73</v>
      </c>
      <c r="I458" s="8">
        <f>IF(G458 = "NULL", "NULL", G458*1.25)</f>
        <v>4.75</v>
      </c>
      <c r="J458" s="8">
        <f>IF(G458 = "NULL", "NULL", H458*1.25)</f>
        <v>134.66249999999999</v>
      </c>
      <c r="K458" s="8">
        <f>IF(G458 = "NULL", "NULL", G458*2)</f>
        <v>7.6</v>
      </c>
      <c r="L458" s="8">
        <f>IF(G458 = "NULL", "NULL", H458*2)</f>
        <v>215.46</v>
      </c>
      <c r="M458" s="11" t="str">
        <f>CONCATENATE(D458, CHAR(10), " - NET WT. ", TEXT(E458, "0.00"), " oz (", F458, " grams)")</f>
        <v>Saffron Pink Peppercorn Sea Salt Ingredients:
salt, pink peppercorns, turmeric, saffron powder
• Packed in a facility and/or equipment that produces products containing peanuts, tree nuts, soybean, milk, dairy, eggs, fish, shellfish, wheat, sesame. •
 - NET WT. 1.90 oz (53.865 grams)</v>
      </c>
      <c r="N458" s="12">
        <v>10000000277</v>
      </c>
      <c r="O458" s="12">
        <v>30000000277</v>
      </c>
      <c r="P458" s="12">
        <v>50000000277</v>
      </c>
      <c r="Q458" s="12">
        <v>70000000277</v>
      </c>
      <c r="R458" s="12">
        <v>90000000277</v>
      </c>
      <c r="S458" s="12">
        <v>11000000277</v>
      </c>
      <c r="T458" s="12">
        <v>13000000277</v>
      </c>
      <c r="U458" s="10"/>
      <c r="V458" s="11"/>
      <c r="W458" s="8">
        <f>IF(G458 = "NULL", "NULL", G458/4)</f>
        <v>0.95</v>
      </c>
      <c r="X458" s="8">
        <f>IF(W458 = "NULL", "NULL", W458*28.35)</f>
        <v>26.932500000000001</v>
      </c>
      <c r="Y458" s="8">
        <f>IF(G458 = "NULL", "NULL", G458*4)</f>
        <v>15.2</v>
      </c>
      <c r="Z458" s="8">
        <f>IF(G458 = "NULL", "NULL", H458*4)</f>
        <v>430.92</v>
      </c>
      <c r="AA458" s="15">
        <v>15000000277</v>
      </c>
      <c r="AB458" s="8">
        <f>IF(OR(E458 = "NULL", G458 = "NULL"), "NULL", (E458+G458)/2)</f>
        <v>2.8499999999999996</v>
      </c>
      <c r="AC458" s="8">
        <f>IF(OR(F458 = "NULL", H458 = "NULL"), "NULL", (F458+H458)/2)</f>
        <v>80.797499999999999</v>
      </c>
      <c r="AD458" s="15">
        <v>17000000277</v>
      </c>
      <c r="AE458" s="8">
        <f>IF(H458 = "NULL", "NULL", AF458/28.35)</f>
        <v>9.5</v>
      </c>
      <c r="AF458" s="8">
        <f>IF(H458 = "NULL", "NULL", J458*2)</f>
        <v>269.32499999999999</v>
      </c>
      <c r="AG458" s="15">
        <v>19000000277</v>
      </c>
      <c r="AH458" s="8">
        <f>IF(AB458 = "NULL", "NULL", AB458*2)</f>
        <v>5.6999999999999993</v>
      </c>
      <c r="AI458" s="8">
        <f>IF(AC458 = "NULL", "NULL", AC458*2)</f>
        <v>161.595</v>
      </c>
      <c r="AJ458" s="15">
        <v>21000000277</v>
      </c>
      <c r="AK458" s="13"/>
      <c r="AL458" s="11" t="str">
        <f>SUBSTITUTE(D458,CHAR(10)&amp;"• Packed in a facility and/or equipment that produces products containing peanuts, tree nuts, soybean, milk, dairy, eggs, fish, shellfish, wheat, sesame. •","")</f>
        <v>Saffron Pink Peppercorn Sea Salt Ingredients:
salt, pink peppercorns, turmeric, saffron powder</v>
      </c>
    </row>
    <row r="459" spans="1:38" ht="75" x14ac:dyDescent="0.3">
      <c r="A459" s="10" t="s">
        <v>1839</v>
      </c>
      <c r="B459" s="10" t="s">
        <v>1840</v>
      </c>
      <c r="C459" s="10" t="s">
        <v>1841</v>
      </c>
      <c r="D459" s="11" t="s">
        <v>1842</v>
      </c>
      <c r="E459" s="8">
        <f>IF(F459 = "NULL", "NULL", F459/28.35)</f>
        <v>2.9</v>
      </c>
      <c r="F459" s="8">
        <v>82.215000000000003</v>
      </c>
      <c r="G459" s="8">
        <f>IF(H459 = "NULL", "NULL", H459/28.35)</f>
        <v>5.8</v>
      </c>
      <c r="H459" s="8">
        <v>164.43</v>
      </c>
      <c r="I459" s="8">
        <f>IF(G459 = "NULL", "NULL", G459*1.25)</f>
        <v>7.25</v>
      </c>
      <c r="J459" s="8">
        <f>IF(G459 = "NULL", "NULL", H459*1.25)</f>
        <v>205.53750000000002</v>
      </c>
      <c r="K459" s="8">
        <f>IF(G459 = "NULL", "NULL", G459*2)</f>
        <v>11.6</v>
      </c>
      <c r="L459" s="8">
        <f>IF(G459 = "NULL", "NULL", H459*2)</f>
        <v>328.86</v>
      </c>
      <c r="M459" s="11" t="str">
        <f>CONCATENATE(D459, CHAR(10), " - NET WT. ", TEXT(E459, "0.00"), " oz (", F459, " grams)")</f>
        <v>Sal de Vino Wine Salt Ingredients:
sea salt, red  wine
• Packed in a facility and/or equipment that produces products containing peanuts, tree nuts, soybean, milk, dairy, eggs, fish, shellfish, wheat, sesame. •
 - NET WT. 2.90 oz (82.215 grams)</v>
      </c>
      <c r="N459" s="12">
        <v>10000000278</v>
      </c>
      <c r="O459" s="12">
        <v>30000000278</v>
      </c>
      <c r="P459" s="12">
        <v>50000000278</v>
      </c>
      <c r="Q459" s="12">
        <v>70000000278</v>
      </c>
      <c r="R459" s="12">
        <v>90000000278</v>
      </c>
      <c r="S459" s="12">
        <v>11000000278</v>
      </c>
      <c r="T459" s="12">
        <v>13000000278</v>
      </c>
      <c r="U459" s="10" t="s">
        <v>52</v>
      </c>
      <c r="V459" s="11"/>
      <c r="W459" s="8">
        <f>IF(G459 = "NULL", "NULL", G459/4)</f>
        <v>1.45</v>
      </c>
      <c r="X459" s="8">
        <f>IF(W459 = "NULL", "NULL", W459*28.35)</f>
        <v>41.107500000000002</v>
      </c>
      <c r="Y459" s="8">
        <f>IF(G459 = "NULL", "NULL", G459*4)</f>
        <v>23.2</v>
      </c>
      <c r="Z459" s="8">
        <f>IF(G459 = "NULL", "NULL", H459*4)</f>
        <v>657.72</v>
      </c>
      <c r="AA459" s="15">
        <v>15000000278</v>
      </c>
      <c r="AB459" s="8">
        <f>IF(OR(E459 = "NULL", G459 = "NULL"), "NULL", (E459+G459)/2)</f>
        <v>4.3499999999999996</v>
      </c>
      <c r="AC459" s="8">
        <f>IF(OR(F459 = "NULL", H459 = "NULL"), "NULL", (F459+H459)/2)</f>
        <v>123.32250000000001</v>
      </c>
      <c r="AD459" s="15">
        <v>17000000278</v>
      </c>
      <c r="AE459" s="8">
        <f>IF(H459 = "NULL", "NULL", AF459/28.35)</f>
        <v>14.5</v>
      </c>
      <c r="AF459" s="8">
        <f>IF(H459 = "NULL", "NULL", J459*2)</f>
        <v>411.07500000000005</v>
      </c>
      <c r="AG459" s="15">
        <v>19000000278</v>
      </c>
      <c r="AH459" s="8">
        <f>IF(AB459 = "NULL", "NULL", AB459*2)</f>
        <v>8.6999999999999993</v>
      </c>
      <c r="AI459" s="8">
        <f>IF(AC459 = "NULL", "NULL", AC459*2)</f>
        <v>246.64500000000001</v>
      </c>
      <c r="AJ459" s="15">
        <v>21000000278</v>
      </c>
      <c r="AK459" s="13"/>
      <c r="AL459" s="11" t="str">
        <f>SUBSTITUTE(D459,CHAR(10)&amp;"• Packed in a facility and/or equipment that produces products containing peanuts, tree nuts, soybean, milk, dairy, eggs, fish, shellfish, wheat, sesame. •","")</f>
        <v>Sal de Vino Wine Salt Ingredients:
sea salt, red  wine</v>
      </c>
    </row>
    <row r="460" spans="1:38" ht="90" x14ac:dyDescent="0.3">
      <c r="A460" s="40" t="s">
        <v>1843</v>
      </c>
      <c r="B460" s="10" t="s">
        <v>1844</v>
      </c>
      <c r="C460" s="10" t="s">
        <v>1845</v>
      </c>
      <c r="D460" s="11" t="s">
        <v>1846</v>
      </c>
      <c r="E460" s="8">
        <f>IF(F460 = "NULL", "NULL", F460/28.35)</f>
        <v>0.84656084656084651</v>
      </c>
      <c r="F460" s="8">
        <v>24</v>
      </c>
      <c r="G460" s="8">
        <f>IF(H460 = "NULL", "NULL", H460/28.35)</f>
        <v>1.728395061728395</v>
      </c>
      <c r="H460" s="8">
        <v>49</v>
      </c>
      <c r="I460" s="8">
        <f>IF(G460 = "NULL", "NULL", G460*1.25)</f>
        <v>2.1604938271604937</v>
      </c>
      <c r="J460" s="8">
        <f>IF(G460 = "NULL", "NULL", H460*1.25)</f>
        <v>61.25</v>
      </c>
      <c r="K460" s="8">
        <f>IF(G460 = "NULL", "NULL", G460*2)</f>
        <v>3.4567901234567899</v>
      </c>
      <c r="L460" s="8">
        <f>IF(G460 = "NULL", "NULL", H460*2)</f>
        <v>98</v>
      </c>
      <c r="M460" s="11" t="str">
        <f>CONCATENATE(D460, CHAR(10), " - NET WT. ", TEXT(E460, "0.00"), " oz (", F460, " grams)")</f>
        <v>Salem Founders Blend Rustic Herb Bread Dip Ingredients:
salt, red pepper, black pepper, oregano, rosemary, parsley, garlic, basil
• Packed in a facility and/or equipment that produces products containing peanuts, tree nuts, soybean, milk, dairy, eggs, fish, shellfish, wheat, sesame. •
 - NET WT. 0.85 oz (24 grams)</v>
      </c>
      <c r="N460" s="12">
        <v>10000000590</v>
      </c>
      <c r="O460" s="12">
        <v>30000000590</v>
      </c>
      <c r="P460" s="12">
        <v>50000000590</v>
      </c>
      <c r="Q460" s="12">
        <v>70000000590</v>
      </c>
      <c r="R460" s="12">
        <v>90000000590</v>
      </c>
      <c r="S460" s="12">
        <v>11000000590</v>
      </c>
      <c r="T460" s="12">
        <v>13000000590</v>
      </c>
      <c r="U460" s="10" t="s">
        <v>52</v>
      </c>
      <c r="V460" s="11" t="s">
        <v>63</v>
      </c>
      <c r="W460" s="8">
        <f>IF(G460 = "NULL", "NULL", G460/4)</f>
        <v>0.43209876543209874</v>
      </c>
      <c r="X460" s="8">
        <f>IF(W460 = "NULL", "NULL", W460*28.35)</f>
        <v>12.25</v>
      </c>
      <c r="Y460" s="8">
        <f>IF(G460 = "NULL", "NULL", G460*4)</f>
        <v>6.9135802469135799</v>
      </c>
      <c r="Z460" s="8">
        <f>IF(G460 = "NULL", "NULL", H460*4)</f>
        <v>196</v>
      </c>
      <c r="AA460" s="15">
        <v>15000000590</v>
      </c>
      <c r="AB460" s="8">
        <f>IF(OR(E460 = "NULL", G460 = "NULL"), "NULL", (E460+G460)/2)</f>
        <v>1.2874779541446206</v>
      </c>
      <c r="AC460" s="8">
        <f>IF(OR(F460 = "NULL", H460 = "NULL"), "NULL", (F460+H460)/2)</f>
        <v>36.5</v>
      </c>
      <c r="AD460" s="15">
        <v>17000000590</v>
      </c>
      <c r="AE460" s="8">
        <f>IF(H460 = "NULL", "NULL", AF460/28.35)</f>
        <v>4.3209876543209873</v>
      </c>
      <c r="AF460" s="8">
        <f>IF(H460 = "NULL", "NULL", J460*2)</f>
        <v>122.5</v>
      </c>
      <c r="AG460" s="15">
        <v>19000000590</v>
      </c>
      <c r="AH460" s="8">
        <f>IF(AB460 = "NULL", "NULL", AB460*2)</f>
        <v>2.5749559082892413</v>
      </c>
      <c r="AI460" s="8">
        <f>IF(AC460 = "NULL", "NULL", AC460*2)</f>
        <v>73</v>
      </c>
      <c r="AJ460" s="15">
        <v>21000000590</v>
      </c>
      <c r="AK460" s="13" t="s">
        <v>1847</v>
      </c>
      <c r="AL460" s="11" t="str">
        <f>SUBSTITUTE(D460,CHAR(10)&amp;"• Packed in a facility and/or equipment that produces products containing peanuts, tree nuts, soybean, milk, dairy, eggs, fish, shellfish, wheat, sesame •","")</f>
        <v>Salem Founders Blend Rustic Herb Bread Dip Ingredients:
salt, red pepper, black pepper, oregano, rosemary, parsley, garlic, basil
• Packed in a facility and/or equipment that produces products containing peanuts, tree nuts, soybean, milk, dairy, eggs, fish, shellfish, wheat, sesame. •</v>
      </c>
    </row>
    <row r="461" spans="1:38" ht="75" x14ac:dyDescent="0.3">
      <c r="A461" s="40" t="s">
        <v>1848</v>
      </c>
      <c r="B461" s="10" t="s">
        <v>1849</v>
      </c>
      <c r="C461" s="10" t="s">
        <v>1850</v>
      </c>
      <c r="D461" s="11" t="s">
        <v>1851</v>
      </c>
      <c r="E461" s="8">
        <f>IF(F461 = "NULL", "NULL", F461/28.35)</f>
        <v>0.84656084656084651</v>
      </c>
      <c r="F461" s="8">
        <v>24</v>
      </c>
      <c r="G461" s="8">
        <f>IF(H461 = "NULL", "NULL", H461/28.35)</f>
        <v>1.9047619047619047</v>
      </c>
      <c r="H461" s="8">
        <v>54</v>
      </c>
      <c r="I461" s="8">
        <f>IF(G461 = "NULL", "NULL", G461*1.25)</f>
        <v>2.3809523809523809</v>
      </c>
      <c r="J461" s="8">
        <f>IF(G461 = "NULL", "NULL", H461*1.25)</f>
        <v>67.5</v>
      </c>
      <c r="K461" s="8">
        <f>IF(G461 = "NULL", "NULL", G461*2)</f>
        <v>3.8095238095238093</v>
      </c>
      <c r="L461" s="8">
        <f>IF(G461 = "NULL", "NULL", H461*2)</f>
        <v>108</v>
      </c>
      <c r="M461" s="11" t="str">
        <f>CONCATENATE(D461, CHAR(10), " - NET WT. ", TEXT(E461, "0.00"), " oz (", F461, " grams)")</f>
        <v>Salem's Chilling Chicken Seasoning Ingredients:
garlic, onion, pepper, spices
• Packed in a facility and/or equipment that produces products containing peanuts, tree nuts, soybean, milk, dairy, eggs, fish, shellfish, wheat, sesame. •
 - NET WT. 0.85 oz (24 grams)</v>
      </c>
      <c r="N461" s="12">
        <v>10000000584</v>
      </c>
      <c r="O461" s="12">
        <v>30000000584</v>
      </c>
      <c r="P461" s="12">
        <v>50000000584</v>
      </c>
      <c r="Q461" s="12">
        <v>70000000584</v>
      </c>
      <c r="R461" s="12">
        <v>90000000584</v>
      </c>
      <c r="S461" s="12">
        <v>11000000584</v>
      </c>
      <c r="T461" s="12">
        <v>13000000584</v>
      </c>
      <c r="U461" s="10"/>
      <c r="V461" s="11" t="s">
        <v>243</v>
      </c>
      <c r="W461" s="8">
        <f>IF(G461 = "NULL", "NULL", G461/4)</f>
        <v>0.47619047619047616</v>
      </c>
      <c r="X461" s="8">
        <f>IF(W461 = "NULL", "NULL", W461*28.35)</f>
        <v>13.5</v>
      </c>
      <c r="Y461" s="8">
        <f>IF(G461 = "NULL", "NULL", G461*4)</f>
        <v>7.6190476190476186</v>
      </c>
      <c r="Z461" s="8">
        <f>IF(G461 = "NULL", "NULL", H461*4)</f>
        <v>216</v>
      </c>
      <c r="AA461" s="15">
        <v>15000000584</v>
      </c>
      <c r="AB461" s="8">
        <f>IF(OR(E461 = "NULL", G461 = "NULL"), "NULL", (E461+G461)/2)</f>
        <v>1.3756613756613756</v>
      </c>
      <c r="AC461" s="8">
        <f>IF(OR(F461 = "NULL", H461 = "NULL"), "NULL", (F461+H461)/2)</f>
        <v>39</v>
      </c>
      <c r="AD461" s="15">
        <v>17000000584</v>
      </c>
      <c r="AE461" s="8">
        <f>IF(H461 = "NULL", "NULL", AF461/28.35)</f>
        <v>4.7619047619047619</v>
      </c>
      <c r="AF461" s="8">
        <f>IF(H461 = "NULL", "NULL", J461*2)</f>
        <v>135</v>
      </c>
      <c r="AG461" s="15">
        <v>19000000584</v>
      </c>
      <c r="AH461" s="8">
        <f>IF(AB461 = "NULL", "NULL", AB461*2)</f>
        <v>2.7513227513227512</v>
      </c>
      <c r="AI461" s="8">
        <f>IF(AC461 = "NULL", "NULL", AC461*2)</f>
        <v>78</v>
      </c>
      <c r="AJ461" s="15">
        <v>21000000584</v>
      </c>
      <c r="AK461" s="13" t="s">
        <v>1852</v>
      </c>
      <c r="AL461" s="11" t="str">
        <f>SUBSTITUTE(D461,CHAR(10)&amp;"• Packed in a facility and/or equipment that produces products containing peanuts, tree nuts, soybean, milk, dairy, eggs, fish, shellfish, wheat, sesame •","")</f>
        <v>Salem's Chilling Chicken Seasoning Ingredients:
garlic, onion, pepper, spices
• Packed in a facility and/or equipment that produces products containing peanuts, tree nuts, soybean, milk, dairy, eggs, fish, shellfish, wheat, sesame. •</v>
      </c>
    </row>
    <row r="462" spans="1:38" ht="180" x14ac:dyDescent="0.3">
      <c r="A462" s="40" t="s">
        <v>1853</v>
      </c>
      <c r="B462" s="10" t="s">
        <v>1854</v>
      </c>
      <c r="C462" s="10" t="s">
        <v>1855</v>
      </c>
      <c r="D462" s="11" t="s">
        <v>1856</v>
      </c>
      <c r="E462" s="8">
        <f>IF(F462 = "NULL", "NULL", F462/28.35)</f>
        <v>1.0229276895943562</v>
      </c>
      <c r="F462" s="8">
        <v>29</v>
      </c>
      <c r="G462" s="8">
        <f>IF(H462 = "NULL", "NULL", H462/28.35)</f>
        <v>2.1164021164021163</v>
      </c>
      <c r="H462" s="8">
        <v>60</v>
      </c>
      <c r="I462" s="8">
        <f>IF(G462 = "NULL", "NULL", G462*1.25)</f>
        <v>2.6455026455026456</v>
      </c>
      <c r="J462" s="8">
        <f>IF(G462 = "NULL", "NULL", H462*1.25)</f>
        <v>75</v>
      </c>
      <c r="K462" s="8">
        <f>IF(G462 = "NULL", "NULL", G462*2)</f>
        <v>4.2328042328042326</v>
      </c>
      <c r="L462" s="8">
        <f>IF(G462 = "NULL", "NULL", H462*2)</f>
        <v>120</v>
      </c>
      <c r="M462" s="11" t="str">
        <f>CONCATENATE(D462, CHAR(10), " - NET WT. ", TEXT(E462, "0.00"), " oz (", F462, " grams)")</f>
        <v>Salem's Pinch Of Heat Seasoning Blend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Packed in a facility and/or equipment that produces products containing peanuts, tree nuts, soybean, milk, dairy, eggs, fish, shellfish, wheat, sesame. •
 - NET WT. 1.02 oz (29 grams)</v>
      </c>
      <c r="N462" s="12">
        <v>10000000585</v>
      </c>
      <c r="O462" s="12">
        <v>30000000585</v>
      </c>
      <c r="P462" s="12">
        <v>50000000585</v>
      </c>
      <c r="Q462" s="12">
        <v>70000000585</v>
      </c>
      <c r="R462" s="12">
        <v>90000000585</v>
      </c>
      <c r="S462" s="12">
        <v>11000000585</v>
      </c>
      <c r="T462" s="12">
        <v>13000000585</v>
      </c>
      <c r="U462" s="10"/>
      <c r="V462" s="11" t="s">
        <v>159</v>
      </c>
      <c r="W462" s="8">
        <f>IF(G462 = "NULL", "NULL", G462/4)</f>
        <v>0.52910052910052907</v>
      </c>
      <c r="X462" s="8">
        <f>IF(W462 = "NULL", "NULL", W462*28.35)</f>
        <v>15</v>
      </c>
      <c r="Y462" s="8">
        <f>IF(G462 = "NULL", "NULL", G462*4)</f>
        <v>8.4656084656084651</v>
      </c>
      <c r="Z462" s="8">
        <f>IF(G462 = "NULL", "NULL", H462*4)</f>
        <v>240</v>
      </c>
      <c r="AA462" s="15">
        <v>15000000585</v>
      </c>
      <c r="AB462" s="8">
        <f>IF(OR(E462 = "NULL", G462 = "NULL"), "NULL", (E462+G462)/2)</f>
        <v>1.5696649029982361</v>
      </c>
      <c r="AC462" s="8">
        <f>IF(OR(F462 = "NULL", H462 = "NULL"), "NULL", (F462+H462)/2)</f>
        <v>44.5</v>
      </c>
      <c r="AD462" s="15">
        <v>17000000585</v>
      </c>
      <c r="AE462" s="8">
        <f>IF(H462 = "NULL", "NULL", AF462/28.35)</f>
        <v>5.2910052910052912</v>
      </c>
      <c r="AF462" s="8">
        <f>IF(H462 = "NULL", "NULL", J462*2)</f>
        <v>150</v>
      </c>
      <c r="AG462" s="15">
        <v>19000000585</v>
      </c>
      <c r="AH462" s="8">
        <f>IF(AB462 = "NULL", "NULL", AB462*2)</f>
        <v>3.1393298059964723</v>
      </c>
      <c r="AI462" s="8">
        <f>IF(AC462 = "NULL", "NULL", AC462*2)</f>
        <v>89</v>
      </c>
      <c r="AJ462" s="15">
        <v>21000000585</v>
      </c>
      <c r="AK462" s="13" t="s">
        <v>1857</v>
      </c>
      <c r="AL462" s="11" t="str">
        <f>SUBSTITUTE(D462,CHAR(10)&amp;"• Packed in a facility and/or equipment that produces products containing peanuts, tree nuts, soybean, milk, dairy, eggs, fish, shellfish, wheat, sesame •","")</f>
        <v>Salem's Pinch Of Heat Seasoning Blend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Packed in a facility and/or equipment that produces products containing peanuts, tree nuts, soybean, milk, dairy, eggs, fish, shellfish, wheat, sesame. •</v>
      </c>
    </row>
    <row r="463" spans="1:38" ht="75" x14ac:dyDescent="0.3">
      <c r="A463" s="40" t="s">
        <v>1858</v>
      </c>
      <c r="B463" s="10" t="s">
        <v>1859</v>
      </c>
      <c r="C463" s="10" t="s">
        <v>1860</v>
      </c>
      <c r="D463" s="11" t="s">
        <v>1861</v>
      </c>
      <c r="E463" s="8">
        <f>IF(F463 = "NULL", "NULL", F463/28.35)</f>
        <v>1.164021164021164</v>
      </c>
      <c r="F463" s="8">
        <v>33</v>
      </c>
      <c r="G463" s="8">
        <f>IF(H463 = "NULL", "NULL", H463/28.35)</f>
        <v>2.3985890652557318</v>
      </c>
      <c r="H463" s="8">
        <v>68</v>
      </c>
      <c r="I463" s="8">
        <f>IF(G463 = "NULL", "NULL", G463*1.25)</f>
        <v>2.9982363315696645</v>
      </c>
      <c r="J463" s="8">
        <f>IF(G463 = "NULL", "NULL", H463*1.25)</f>
        <v>85</v>
      </c>
      <c r="K463" s="8">
        <f>IF(G463 = "NULL", "NULL", G463*2)</f>
        <v>4.7971781305114636</v>
      </c>
      <c r="L463" s="8">
        <f>IF(G463 = "NULL", "NULL", H463*2)</f>
        <v>136</v>
      </c>
      <c r="M463" s="11" t="str">
        <f>CONCATENATE(D463, CHAR(10), " - NET WT. ", TEXT(E463, "0.00"), " oz (", F463, " grams)")</f>
        <v>Salem's Spicy Shrimp Seasoning Ingredients:
onion, garlic, pepper, oregano, basil, thyme
• Packed in a facility and/or equipment that produces products containing peanuts, tree nuts, soybean, milk, dairy, eggs, fish, shellfish, wheat, sesame. •
 - NET WT. 1.16 oz (33 grams)</v>
      </c>
      <c r="N463" s="12">
        <v>10000000601</v>
      </c>
      <c r="O463" s="12">
        <v>30000000601</v>
      </c>
      <c r="P463" s="12">
        <v>50000000601</v>
      </c>
      <c r="Q463" s="12">
        <v>70000000601</v>
      </c>
      <c r="R463" s="12">
        <v>90000000601</v>
      </c>
      <c r="S463" s="12">
        <v>11000000601</v>
      </c>
      <c r="T463" s="12">
        <v>13000000601</v>
      </c>
      <c r="U463" s="10" t="s">
        <v>52</v>
      </c>
      <c r="V463" s="11" t="s">
        <v>179</v>
      </c>
      <c r="W463" s="8">
        <f>IF(G463 = "NULL", "NULL", G463/4)</f>
        <v>0.59964726631393295</v>
      </c>
      <c r="X463" s="8">
        <f>IF(W463 = "NULL", "NULL", W463*28.35)</f>
        <v>17</v>
      </c>
      <c r="Y463" s="8">
        <f>IF(G463 = "NULL", "NULL", G463*4)</f>
        <v>9.5943562610229272</v>
      </c>
      <c r="Z463" s="8">
        <f>IF(G463 = "NULL", "NULL", H463*4)</f>
        <v>272</v>
      </c>
      <c r="AA463" s="15">
        <v>15000000601</v>
      </c>
      <c r="AB463" s="8">
        <f>IF(OR(E463 = "NULL", G463 = "NULL"), "NULL", (E463+G463)/2)</f>
        <v>1.7813051146384478</v>
      </c>
      <c r="AC463" s="8">
        <f>IF(OR(F463 = "NULL", H463 = "NULL"), "NULL", (F463+H463)/2)</f>
        <v>50.5</v>
      </c>
      <c r="AD463" s="15">
        <v>17000000601</v>
      </c>
      <c r="AE463" s="8">
        <f>IF(H463 = "NULL", "NULL", AF463/28.35)</f>
        <v>5.9964726631393299</v>
      </c>
      <c r="AF463" s="8">
        <f>IF(H463 = "NULL", "NULL", J463*2)</f>
        <v>170</v>
      </c>
      <c r="AG463" s="15">
        <v>19000000601</v>
      </c>
      <c r="AH463" s="8">
        <f>IF(AB463 = "NULL", "NULL", AB463*2)</f>
        <v>3.5626102292768955</v>
      </c>
      <c r="AI463" s="8">
        <f>IF(AC463 = "NULL", "NULL", AC463*2)</f>
        <v>101</v>
      </c>
      <c r="AJ463" s="15">
        <v>21000000601</v>
      </c>
      <c r="AK463" s="13" t="s">
        <v>1862</v>
      </c>
      <c r="AL463" s="11" t="str">
        <f>SUBSTITUTE(D463,CHAR(10)&amp;"• Packed in a facility and/or equipment that produces products containing peanuts, tree nuts, soybean, milk, dairy, eggs, fish, shellfish, wheat, sesame •","")</f>
        <v>Salem's Spicy Shrimp Seasoning Ingredients:
onion, garlic, pepper, oregano, basil, thyme
• Packed in a facility and/or equipment that produces products containing peanuts, tree nuts, soybean, milk, dairy, eggs, fish, shellfish, wheat, sesame. •</v>
      </c>
    </row>
    <row r="464" spans="1:38" ht="120" x14ac:dyDescent="0.3">
      <c r="A464" s="10" t="s">
        <v>1863</v>
      </c>
      <c r="B464" s="10" t="s">
        <v>1864</v>
      </c>
      <c r="C464" s="10" t="s">
        <v>1864</v>
      </c>
      <c r="D464" s="11" t="s">
        <v>1865</v>
      </c>
      <c r="E464" s="8">
        <f>IF(F464 = "NULL", "NULL", F464/28.35)</f>
        <v>1.95</v>
      </c>
      <c r="F464" s="8">
        <v>55.282499999999999</v>
      </c>
      <c r="G464" s="8">
        <f>IF(H464 = "NULL", "NULL", H464/28.35)</f>
        <v>3.9</v>
      </c>
      <c r="H464" s="8">
        <v>110.565</v>
      </c>
      <c r="I464" s="8">
        <f>IF(G464 = "NULL", "NULL", G464*1.25)</f>
        <v>4.875</v>
      </c>
      <c r="J464" s="8">
        <f>IF(G464 = "NULL", "NULL", H464*1.25)</f>
        <v>138.20625000000001</v>
      </c>
      <c r="K464" s="8">
        <f>IF(G464 = "NULL", "NULL", G464*2)</f>
        <v>7.8</v>
      </c>
      <c r="L464" s="8">
        <f>IF(G464 = "NULL", "NULL", H464*2)</f>
        <v>221.13</v>
      </c>
      <c r="M464" s="11" t="str">
        <f>CONCATENATE(D464, CHAR(10), " - NET WT. ", TEXT(E464, "0.00"), " oz (", F464, " grams)")</f>
        <v>Salmon Grill Seasoning Ingredients:
dehydrated onion &amp; garlic, sugar, sea salt, paprika, natural flavors (including smoke &amp; grilling spices, yeast extract, lemon juice powder, maltodextrin and lemon juice solids), citric acid, silicon dioxide (caking preventative)
• Packed in a facility and/or equipment that produces products containing peanuts, tree nuts, soybean, milk, dairy, eggs, fish, shellfish, wheat, sesame. •
 - NET WT. 1.95 oz (55.2825 grams)</v>
      </c>
      <c r="N464" s="12">
        <v>10000000391</v>
      </c>
      <c r="O464" s="12">
        <v>30000000391</v>
      </c>
      <c r="P464" s="12">
        <v>50000000391</v>
      </c>
      <c r="Q464" s="12">
        <v>70000000391</v>
      </c>
      <c r="R464" s="12">
        <v>90000000391</v>
      </c>
      <c r="S464" s="12">
        <v>11000000391</v>
      </c>
      <c r="T464" s="12">
        <v>13000000391</v>
      </c>
      <c r="U464" s="10" t="s">
        <v>52</v>
      </c>
      <c r="V464" s="11" t="s">
        <v>1630</v>
      </c>
      <c r="W464" s="8">
        <f>IF(G464 = "NULL", "NULL", G464/4)</f>
        <v>0.97499999999999998</v>
      </c>
      <c r="X464" s="8">
        <f>IF(W464 = "NULL", "NULL", W464*28.35)</f>
        <v>27.641249999999999</v>
      </c>
      <c r="Y464" s="8">
        <f>IF(G464 = "NULL", "NULL", G464*4)</f>
        <v>15.6</v>
      </c>
      <c r="Z464" s="8">
        <f>IF(G464 = "NULL", "NULL", H464*4)</f>
        <v>442.26</v>
      </c>
      <c r="AA464" s="15">
        <v>15000000391</v>
      </c>
      <c r="AB464" s="8">
        <f>IF(OR(E464 = "NULL", G464 = "NULL"), "NULL", (E464+G464)/2)</f>
        <v>2.9249999999999998</v>
      </c>
      <c r="AC464" s="8">
        <f>IF(OR(F464 = "NULL", H464 = "NULL"), "NULL", (F464+H464)/2)</f>
        <v>82.923749999999998</v>
      </c>
      <c r="AD464" s="15">
        <v>17000000391</v>
      </c>
      <c r="AE464" s="8">
        <f>IF(H464 = "NULL", "NULL", AF464/28.35)</f>
        <v>9.75</v>
      </c>
      <c r="AF464" s="8">
        <f>IF(H464 = "NULL", "NULL", J464*2)</f>
        <v>276.41250000000002</v>
      </c>
      <c r="AG464" s="15">
        <v>19000000391</v>
      </c>
      <c r="AH464" s="8">
        <f>IF(AB464 = "NULL", "NULL", AB464*2)</f>
        <v>5.85</v>
      </c>
      <c r="AI464" s="8">
        <f>IF(AC464 = "NULL", "NULL", AC464*2)</f>
        <v>165.8475</v>
      </c>
      <c r="AJ464" s="15">
        <v>21000000391</v>
      </c>
      <c r="AK464" s="13" t="s">
        <v>1866</v>
      </c>
      <c r="AL464" s="11" t="str">
        <f>SUBSTITUTE(D464,CHAR(10)&amp;"• Packed in a facility and/or equipment that produces products containing peanuts, tree nuts, soybean, milk, dairy, eggs, fish, shellfish, wheat, sesame. •","")</f>
        <v>Salmon Grill Seasoning Ingredients:
dehydrated onion &amp; garlic, sugar, sea salt, paprika, natural flavors (including smoke &amp; grilling spices, yeast extract, lemon juice powder, maltodextrin and lemon juice solids), citric acid, silicon dioxide (caking preventative)</v>
      </c>
    </row>
    <row r="465" spans="1:38" ht="75" x14ac:dyDescent="0.3">
      <c r="A465" s="10" t="s">
        <v>1867</v>
      </c>
      <c r="B465" s="10" t="s">
        <v>1868</v>
      </c>
      <c r="C465" s="10" t="s">
        <v>1869</v>
      </c>
      <c r="D465" s="11" t="s">
        <v>1870</v>
      </c>
      <c r="E465" s="8">
        <f>IF(F465 = "NULL", "NULL", F465/28.35)</f>
        <v>0.35273368606701938</v>
      </c>
      <c r="F465" s="8">
        <v>10</v>
      </c>
      <c r="G465" s="8">
        <f>IF(H465 = "NULL", "NULL", H465/28.35)</f>
        <v>1.1992945326278659</v>
      </c>
      <c r="H465" s="8">
        <v>34</v>
      </c>
      <c r="I465" s="8">
        <f>IF(G465 = "NULL", "NULL", G465*1.25)</f>
        <v>1.4991181657848323</v>
      </c>
      <c r="J465" s="8">
        <f>IF(G465 = "NULL", "NULL", H465*1.25)</f>
        <v>42.5</v>
      </c>
      <c r="K465" s="8">
        <f>IF(G465 = "NULL", "NULL", G465*2)</f>
        <v>2.3985890652557318</v>
      </c>
      <c r="L465" s="8">
        <f>IF(G465 = "NULL", "NULL", H465*2)</f>
        <v>68</v>
      </c>
      <c r="M465" s="11" t="str">
        <f>CONCATENATE(D465, CHAR(10), " - NET WT. ", TEXT(E465, "0.00"), " oz (", F465, " grams)")</f>
        <v>Salt Free European Bread Dip Ingredients:
garlic, basil, oregano, parsley, thyme, spices
• Packed in a facility and/or equipment that produces products containing peanuts, tree nuts, soybean, milk, dairy, eggs, fish, shellfish, wheat, sesame. •
 - NET WT. 0.35 oz (10 grams)</v>
      </c>
      <c r="N465" s="12">
        <v>10000000469</v>
      </c>
      <c r="O465" s="12">
        <v>30000000469</v>
      </c>
      <c r="P465" s="12">
        <v>50000000469</v>
      </c>
      <c r="Q465" s="12">
        <v>70000000469</v>
      </c>
      <c r="R465" s="12">
        <v>90000000469</v>
      </c>
      <c r="S465" s="12">
        <v>11000000469</v>
      </c>
      <c r="T465" s="12">
        <v>13000000469</v>
      </c>
      <c r="U465" s="10" t="s">
        <v>52</v>
      </c>
      <c r="V465" s="11" t="s">
        <v>243</v>
      </c>
      <c r="W465" s="8">
        <f>IF(G465 = "NULL", "NULL", G465/4)</f>
        <v>0.29982363315696647</v>
      </c>
      <c r="X465" s="8">
        <f>IF(W465 = "NULL", "NULL", W465*28.35)</f>
        <v>8.5</v>
      </c>
      <c r="Y465" s="8">
        <f>IF(G465 = "NULL", "NULL", G465*4)</f>
        <v>4.7971781305114636</v>
      </c>
      <c r="Z465" s="8">
        <f>IF(G465 = "NULL", "NULL", H465*4)</f>
        <v>136</v>
      </c>
      <c r="AA465" s="15">
        <v>15000000469</v>
      </c>
      <c r="AB465" s="8">
        <f>IF(OR(E465 = "NULL", G465 = "NULL"), "NULL", (E465+G465)/2)</f>
        <v>0.77601410934744264</v>
      </c>
      <c r="AC465" s="8">
        <f>IF(OR(F465 = "NULL", H465 = "NULL"), "NULL", (F465+H465)/2)</f>
        <v>22</v>
      </c>
      <c r="AD465" s="15">
        <v>17000000469</v>
      </c>
      <c r="AE465" s="8">
        <f>IF(H465 = "NULL", "NULL", AF465/28.35)</f>
        <v>2.998236331569665</v>
      </c>
      <c r="AF465" s="8">
        <f>IF(H465 = "NULL", "NULL", J465*2)</f>
        <v>85</v>
      </c>
      <c r="AG465" s="15">
        <v>19000000469</v>
      </c>
      <c r="AH465" s="8">
        <f>IF(AB465 = "NULL", "NULL", AB465*2)</f>
        <v>1.5520282186948853</v>
      </c>
      <c r="AI465" s="8">
        <f>IF(AC465 = "NULL", "NULL", AC465*2)</f>
        <v>44</v>
      </c>
      <c r="AJ465" s="15">
        <v>21000000469</v>
      </c>
      <c r="AK465" s="13" t="s">
        <v>1871</v>
      </c>
      <c r="AL465" s="11" t="str">
        <f>SUBSTITUTE(D465,CHAR(10)&amp;"• Packed in a facility and/or equipment that produces products containing peanuts, tree nuts, soybean, milk, dairy, eggs, fish, shellfish, wheat, sesame. •","")</f>
        <v>Salt Free European Bread Dip Ingredients:
garlic, basil, oregano, parsley, thyme, spices</v>
      </c>
    </row>
    <row r="466" spans="1:38" ht="75" x14ac:dyDescent="0.3">
      <c r="A466" s="40" t="s">
        <v>1872</v>
      </c>
      <c r="B466" s="10" t="s">
        <v>1873</v>
      </c>
      <c r="C466" s="10" t="s">
        <v>1874</v>
      </c>
      <c r="D466" s="11" t="s">
        <v>1875</v>
      </c>
      <c r="E466" s="8">
        <f>IF(F466 = "NULL", "NULL", F466/28.35)</f>
        <v>0.98765432098765427</v>
      </c>
      <c r="F466" s="8">
        <v>28</v>
      </c>
      <c r="G466" s="8">
        <f>IF(H466 = "NULL", "NULL", H466/28.35)</f>
        <v>2.1164021164021163</v>
      </c>
      <c r="H466" s="8">
        <v>60</v>
      </c>
      <c r="I466" s="8">
        <f>IF(G466 = "NULL", "NULL", G466*1.25)</f>
        <v>2.6455026455026456</v>
      </c>
      <c r="J466" s="8">
        <f>IF(G466 = "NULL", "NULL", H466*1.25)</f>
        <v>75</v>
      </c>
      <c r="K466" s="8">
        <f>IF(G466 = "NULL", "NULL", G466*2)</f>
        <v>4.2328042328042326</v>
      </c>
      <c r="L466" s="8">
        <f>IF(G466 = "NULL", "NULL", H466*2)</f>
        <v>120</v>
      </c>
      <c r="M466" s="11" t="str">
        <f>CONCATENATE(D466, CHAR(10), " - NET WT. ", TEXT(E466, "0.00"), " oz (", F466, " grams)")</f>
        <v>Salt Free Sea Side Seafood Seasoning Ingredients:
garlic, onion, paprika, pepper, oregano, parsley
• Packed in a facility and/or equipment that produces products containing peanuts, tree nuts, soybean, milk, dairy, eggs, fish, shellfish, wheat, sesame. •
 - NET WT. 0.99 oz (28 grams)</v>
      </c>
      <c r="N466" s="12">
        <v>10000000448</v>
      </c>
      <c r="O466" s="12">
        <v>30000000448</v>
      </c>
      <c r="P466" s="12">
        <v>50000000448</v>
      </c>
      <c r="Q466" s="12">
        <v>70000000448</v>
      </c>
      <c r="R466" s="12">
        <v>90000000448</v>
      </c>
      <c r="S466" s="12">
        <v>11000000448</v>
      </c>
      <c r="T466" s="12">
        <v>13000000448</v>
      </c>
      <c r="U466" s="11" t="s">
        <v>52</v>
      </c>
      <c r="V466" s="11"/>
      <c r="W466" s="8">
        <f>IF(G466 = "NULL", "NULL", G466/4)</f>
        <v>0.52910052910052907</v>
      </c>
      <c r="X466" s="8">
        <f>IF(W466 = "NULL", "NULL", W466*28.35)</f>
        <v>15</v>
      </c>
      <c r="Y466" s="8">
        <f>IF(G466 = "NULL", "NULL", G466*4)</f>
        <v>8.4656084656084651</v>
      </c>
      <c r="Z466" s="8">
        <f>IF(G466 = "NULL", "NULL", H466*4)</f>
        <v>240</v>
      </c>
      <c r="AA466" s="15">
        <v>15000000448</v>
      </c>
      <c r="AB466" s="8">
        <f>IF(OR(E466 = "NULL", G466 = "NULL"), "NULL", (E466+G466)/2)</f>
        <v>1.5520282186948853</v>
      </c>
      <c r="AC466" s="8">
        <f>IF(OR(F466 = "NULL", H466 = "NULL"), "NULL", (F466+H466)/2)</f>
        <v>44</v>
      </c>
      <c r="AD466" s="15">
        <v>17000000448</v>
      </c>
      <c r="AE466" s="8">
        <f>IF(H466 = "NULL", "NULL", AF466/28.35)</f>
        <v>5.2910052910052912</v>
      </c>
      <c r="AF466" s="8">
        <f>IF(H466 = "NULL", "NULL", J466*2)</f>
        <v>150</v>
      </c>
      <c r="AG466" s="15">
        <v>19000000448</v>
      </c>
      <c r="AH466" s="8">
        <f>IF(AB466 = "NULL", "NULL", AB466*2)</f>
        <v>3.1040564373897706</v>
      </c>
      <c r="AI466" s="8">
        <f>IF(AC466 = "NULL", "NULL", AC466*2)</f>
        <v>88</v>
      </c>
      <c r="AJ466" s="15">
        <v>21000000448</v>
      </c>
      <c r="AK466" s="13" t="s">
        <v>1876</v>
      </c>
      <c r="AL466" s="11" t="str">
        <f>SUBSTITUTE(D466,CHAR(10)&amp;"• Packed in a facility and/or equipment that produces products containing peanuts, tree nuts, soybean, milk, dairy, eggs, fish, shellfish, wheat, sesame. •","")</f>
        <v>Salt Free Sea Side Seafood Seasoning Ingredients:
garlic, onion, paprika, pepper, oregano, parsley</v>
      </c>
    </row>
    <row r="467" spans="1:38" ht="75" x14ac:dyDescent="0.3">
      <c r="A467" s="40" t="s">
        <v>1877</v>
      </c>
      <c r="B467" s="10" t="s">
        <v>1878</v>
      </c>
      <c r="C467" s="10" t="s">
        <v>1879</v>
      </c>
      <c r="D467" s="11" t="s">
        <v>1880</v>
      </c>
      <c r="E467" s="8">
        <f>IF(F467 = "NULL", "NULL", F467/28.35)</f>
        <v>0.98765432098765427</v>
      </c>
      <c r="F467" s="8">
        <v>28</v>
      </c>
      <c r="G467" s="8">
        <f>IF(H467 = "NULL", "NULL", H467/28.35)</f>
        <v>2.1164021164021163</v>
      </c>
      <c r="H467" s="8">
        <v>60</v>
      </c>
      <c r="I467" s="8">
        <f>IF(G467 = "NULL", "NULL", G467*1.25)</f>
        <v>2.6455026455026456</v>
      </c>
      <c r="J467" s="8">
        <f>IF(G467 = "NULL", "NULL", H467*1.25)</f>
        <v>75</v>
      </c>
      <c r="K467" s="8">
        <f>IF(G467 = "NULL", "NULL", G467*2)</f>
        <v>4.2328042328042326</v>
      </c>
      <c r="L467" s="8">
        <f>IF(G467 = "NULL", "NULL", H467*2)</f>
        <v>120</v>
      </c>
      <c r="M467" s="11" t="str">
        <f>CONCATENATE(D467, CHAR(10), " - NET WT. ", TEXT(E467, "0.00"), " oz (", F467, " grams)")</f>
        <v>Salt Free Seaside Seafood Ingredients:
garlic, onion, paprika, pepper, oregano, parsley
• Packed in a facility and/or equipment that produces products containing peanuts, tree nuts, soybean, milk, dairy, eggs, fish, shellfish, wheat, sesame. •
 - NET WT. 0.99 oz (28 grams)</v>
      </c>
      <c r="N467" s="12">
        <v>10000000518</v>
      </c>
      <c r="O467" s="12">
        <v>30000000518</v>
      </c>
      <c r="P467" s="12">
        <v>50000000518</v>
      </c>
      <c r="Q467" s="12">
        <v>70000000518</v>
      </c>
      <c r="R467" s="12">
        <v>90000000518</v>
      </c>
      <c r="S467" s="12">
        <v>11000000518</v>
      </c>
      <c r="T467" s="12">
        <v>13000000518</v>
      </c>
      <c r="U467" s="24"/>
      <c r="W467" s="8">
        <f>IF(G467 = "NULL", "NULL", G467/4)</f>
        <v>0.52910052910052907</v>
      </c>
      <c r="X467" s="8">
        <f>IF(W467 = "NULL", "NULL", W467*28.35)</f>
        <v>15</v>
      </c>
      <c r="Y467" s="8">
        <f>IF(G467 = "NULL", "NULL", G467*4)</f>
        <v>8.4656084656084651</v>
      </c>
      <c r="Z467" s="8">
        <f>IF(G467 = "NULL", "NULL", H467*4)</f>
        <v>240</v>
      </c>
      <c r="AA467" s="15">
        <v>15000000518</v>
      </c>
      <c r="AB467" s="8">
        <f>IF(OR(E467 = "NULL", G467 = "NULL"), "NULL", (E467+G467)/2)</f>
        <v>1.5520282186948853</v>
      </c>
      <c r="AC467" s="8">
        <f>IF(OR(F467 = "NULL", H467 = "NULL"), "NULL", (F467+H467)/2)</f>
        <v>44</v>
      </c>
      <c r="AD467" s="15">
        <v>17000000518</v>
      </c>
      <c r="AE467" s="8">
        <f>IF(H467 = "NULL", "NULL", AF467/28.35)</f>
        <v>5.2910052910052912</v>
      </c>
      <c r="AF467" s="8">
        <f>IF(H467 = "NULL", "NULL", J467*2)</f>
        <v>150</v>
      </c>
      <c r="AG467" s="15">
        <v>19000000518</v>
      </c>
      <c r="AH467" s="8">
        <f>IF(AB467 = "NULL", "NULL", AB467*2)</f>
        <v>3.1040564373897706</v>
      </c>
      <c r="AI467" s="8">
        <f>IF(AC467 = "NULL", "NULL", AC467*2)</f>
        <v>88</v>
      </c>
      <c r="AJ467" s="15">
        <v>21000000518</v>
      </c>
      <c r="AK467" s="13" t="s">
        <v>1881</v>
      </c>
      <c r="AL467" s="11" t="str">
        <f>SUBSTITUTE(D467,CHAR(10)&amp;"• Packed in a facility and/or equipment that produces products containing peanuts, tree nuts, soybean, milk, dairy, eggs, fish, shellfish, wheat, sesame. •","")</f>
        <v>Salt Free Seaside Seafood Ingredients:
garlic, onion, paprika, pepper, oregano, parsley</v>
      </c>
    </row>
    <row r="468" spans="1:38" ht="75" x14ac:dyDescent="0.3">
      <c r="A468" s="10" t="s">
        <v>1882</v>
      </c>
      <c r="B468" s="10" t="s">
        <v>1883</v>
      </c>
      <c r="C468" s="10" t="s">
        <v>1884</v>
      </c>
      <c r="D468" s="11" t="s">
        <v>1885</v>
      </c>
      <c r="E468" s="8">
        <f>IF(F468 = "NULL", "NULL", F468/28.35)</f>
        <v>0.84656084656084651</v>
      </c>
      <c r="F468" s="8">
        <v>24</v>
      </c>
      <c r="G468" s="8">
        <f>IF(H468 = "NULL", "NULL", H468/28.35)</f>
        <v>1.693121693121693</v>
      </c>
      <c r="H468" s="8">
        <v>48</v>
      </c>
      <c r="I468" s="8">
        <f>IF(G468 = "NULL", "NULL", G468*1.25)</f>
        <v>2.1164021164021163</v>
      </c>
      <c r="J468" s="8">
        <f>IF(G468 = "NULL", "NULL", H468*1.25)</f>
        <v>60</v>
      </c>
      <c r="K468" s="8">
        <f>IF(G468 = "NULL", "NULL", G468*2)</f>
        <v>3.3862433862433861</v>
      </c>
      <c r="L468" s="8">
        <f>IF(G468 = "NULL", "NULL", H468*2)</f>
        <v>96</v>
      </c>
      <c r="M468" s="11" t="str">
        <f>CONCATENATE(D468, CHAR(10), " - NET WT. ", TEXT(E468, "0.00"), " oz (", F468, " grams)")</f>
        <v>Salt Free Taco Seasoning Ingredients:
paprika, garlic, onion, cumin, oregano, spices
• Packed in a facility and/or equipment that produces products containing peanuts, tree nuts, soybean, milk, dairy, eggs, fish, shellfish, wheat, sesame. •
 - NET WT. 0.85 oz (24 grams)</v>
      </c>
      <c r="N468" s="12">
        <v>10000000481</v>
      </c>
      <c r="O468" s="12">
        <v>30000000481</v>
      </c>
      <c r="P468" s="12">
        <v>50000000481</v>
      </c>
      <c r="Q468" s="12">
        <v>70000000481</v>
      </c>
      <c r="R468" s="12">
        <v>90000000481</v>
      </c>
      <c r="S468" s="12">
        <v>11000000481</v>
      </c>
      <c r="T468" s="12">
        <v>13000000481</v>
      </c>
      <c r="U468" s="10" t="s">
        <v>52</v>
      </c>
      <c r="V468" s="11" t="s">
        <v>243</v>
      </c>
      <c r="W468" s="8">
        <f>IF(G468 = "NULL", "NULL", G468/4)</f>
        <v>0.42328042328042326</v>
      </c>
      <c r="X468" s="8">
        <f>IF(W468 = "NULL", "NULL", W468*28.35)</f>
        <v>12</v>
      </c>
      <c r="Y468" s="8">
        <f>IF(G468 = "NULL", "NULL", G468*4)</f>
        <v>6.7724867724867721</v>
      </c>
      <c r="Z468" s="8">
        <f>IF(G468 = "NULL", "NULL", H468*4)</f>
        <v>192</v>
      </c>
      <c r="AA468" s="15">
        <v>15000000481</v>
      </c>
      <c r="AB468" s="8">
        <f>IF(OR(E468 = "NULL", G468 = "NULL"), "NULL", (E468+G468)/2)</f>
        <v>1.2698412698412698</v>
      </c>
      <c r="AC468" s="8">
        <f>IF(OR(F468 = "NULL", H468 = "NULL"), "NULL", (F468+H468)/2)</f>
        <v>36</v>
      </c>
      <c r="AD468" s="15">
        <v>17000000481</v>
      </c>
      <c r="AE468" s="8">
        <f>IF(H468 = "NULL", "NULL", AF468/28.35)</f>
        <v>4.2328042328042326</v>
      </c>
      <c r="AF468" s="8">
        <f>IF(H468 = "NULL", "NULL", J468*2)</f>
        <v>120</v>
      </c>
      <c r="AG468" s="15">
        <v>19000000481</v>
      </c>
      <c r="AH468" s="8">
        <f>IF(AB468 = "NULL", "NULL", AB468*2)</f>
        <v>2.5396825396825395</v>
      </c>
      <c r="AI468" s="8">
        <f>IF(AC468 = "NULL", "NULL", AC468*2)</f>
        <v>72</v>
      </c>
      <c r="AJ468" s="15">
        <v>21000000481</v>
      </c>
      <c r="AK468" s="13"/>
      <c r="AL468" s="11" t="str">
        <f>SUBSTITUTE(D468,CHAR(10)&amp;"• Packed in a facility and/or equipment that produces products containing peanuts, tree nuts, soybean, milk, dairy, eggs, fish, shellfish, wheat, sesame. •","")</f>
        <v>Salt Free Taco Seasoning Ingredients:
paprika, garlic, onion, cumin, oregano, spices</v>
      </c>
    </row>
    <row r="469" spans="1:38" ht="105" x14ac:dyDescent="0.3">
      <c r="A469" s="10" t="s">
        <v>1886</v>
      </c>
      <c r="B469" s="10" t="s">
        <v>1887</v>
      </c>
      <c r="C469" s="10" t="s">
        <v>1888</v>
      </c>
      <c r="D469" s="11" t="s">
        <v>1889</v>
      </c>
      <c r="E469" s="8">
        <f>IF(F469 = "NULL", "NULL", F469/28.35)</f>
        <v>2</v>
      </c>
      <c r="F469" s="8">
        <v>56.7</v>
      </c>
      <c r="G469" s="8">
        <f>IF(H469 = "NULL", "NULL", H469/28.35)</f>
        <v>4</v>
      </c>
      <c r="H469" s="8">
        <v>113.4</v>
      </c>
      <c r="I469" s="8">
        <f>IF(G469 = "NULL", "NULL", G469*1.25)</f>
        <v>5</v>
      </c>
      <c r="J469" s="8">
        <f>IF(G469 = "NULL", "NULL", H469*1.25)</f>
        <v>141.75</v>
      </c>
      <c r="K469" s="8">
        <f>IF(G469 = "NULL", "NULL", G469*2)</f>
        <v>8</v>
      </c>
      <c r="L469" s="8">
        <f>IF(G469 = "NULL", "NULL", H469*2)</f>
        <v>226.8</v>
      </c>
      <c r="M469" s="11" t="str">
        <f>CONCATENATE(D469, CHAR(10), " - NET WT. ", TEXT(E469, "0.00"), " oz (", F469, " grams)")</f>
        <v>Salted Caramel Popcorn Seasoning Ingredients:
sugar, brown sugar, molasses, artificial flavors, soy lecithin, salt, fd&amp;c yellow #5, fd&amp;c red #40, fd&amp;c blue #1, salt
• ALLERGY ALERT: contains soy •
• Packed in a facility and/or equipment that produces products containing peanuts, tree nuts, soybean, milk, dairy, eggs, fish, shellfish, wheat, sesame. •
 - NET WT. 2.00 oz (56.7 grams)</v>
      </c>
      <c r="N469" s="12">
        <v>10000000420</v>
      </c>
      <c r="O469" s="12">
        <v>30000000420</v>
      </c>
      <c r="P469" s="12">
        <v>50000000420</v>
      </c>
      <c r="Q469" s="12">
        <v>70000000420</v>
      </c>
      <c r="R469" s="12">
        <v>90000000420</v>
      </c>
      <c r="S469" s="12">
        <v>11000000420</v>
      </c>
      <c r="T469" s="12">
        <v>13000000420</v>
      </c>
      <c r="U469" s="10" t="s">
        <v>52</v>
      </c>
      <c r="V469" s="11"/>
      <c r="W469" s="8">
        <f>IF(G469 = "NULL", "NULL", G469/4)</f>
        <v>1</v>
      </c>
      <c r="X469" s="8">
        <f>IF(W469 = "NULL", "NULL", W469*28.35)</f>
        <v>28.35</v>
      </c>
      <c r="Y469" s="8">
        <f>IF(G469 = "NULL", "NULL", G469*4)</f>
        <v>16</v>
      </c>
      <c r="Z469" s="8">
        <f>IF(G469 = "NULL", "NULL", H469*4)</f>
        <v>453.6</v>
      </c>
      <c r="AA469" s="15">
        <v>15000000420</v>
      </c>
      <c r="AB469" s="8">
        <f>IF(OR(E469 = "NULL", G469 = "NULL"), "NULL", (E469+G469)/2)</f>
        <v>3</v>
      </c>
      <c r="AC469" s="8">
        <f>IF(OR(F469 = "NULL", H469 = "NULL"), "NULL", (F469+H469)/2)</f>
        <v>85.050000000000011</v>
      </c>
      <c r="AD469" s="15">
        <v>17000000420</v>
      </c>
      <c r="AE469" s="8">
        <f>IF(H469 = "NULL", "NULL", AF469/28.35)</f>
        <v>10</v>
      </c>
      <c r="AF469" s="8">
        <f>IF(H469 = "NULL", "NULL", J469*2)</f>
        <v>283.5</v>
      </c>
      <c r="AG469" s="15">
        <v>19000000420</v>
      </c>
      <c r="AH469" s="8">
        <f>IF(AB469 = "NULL", "NULL", AB469*2)</f>
        <v>6</v>
      </c>
      <c r="AI469" s="8">
        <f>IF(AC469 = "NULL", "NULL", AC469*2)</f>
        <v>170.10000000000002</v>
      </c>
      <c r="AJ469" s="15">
        <v>21000000420</v>
      </c>
      <c r="AK469" s="13"/>
      <c r="AL469" s="11" t="str">
        <f>SUBSTITUTE(D469,CHAR(10)&amp;"• Packed in a facility and/or equipment that produces products containing peanuts, tree nuts, soybean, milk, dairy, eggs, fish, shellfish, wheat, sesame. •","")</f>
        <v>Salted Caramel Popcorn Seasoning Ingredients:
sugar, brown sugar, molasses, artificial flavors, soy lecithin, salt, fd&amp;c yellow #5, fd&amp;c red #40, fd&amp;c blue #1, salt
• ALLERGY ALERT: contains soy •</v>
      </c>
    </row>
    <row r="470" spans="1:38" ht="75" x14ac:dyDescent="0.3">
      <c r="A470" s="10" t="s">
        <v>1890</v>
      </c>
      <c r="B470" s="10" t="s">
        <v>1891</v>
      </c>
      <c r="C470" s="10" t="s">
        <v>1891</v>
      </c>
      <c r="D470" s="11" t="s">
        <v>1892</v>
      </c>
      <c r="E470" s="8">
        <f>IF(F470 = "NULL", "NULL", F470/28.35)</f>
        <v>1.5520282186948853</v>
      </c>
      <c r="F470" s="8">
        <v>44</v>
      </c>
      <c r="G470" s="8">
        <f>IF(H470 = "NULL", "NULL", H470/28.35)</f>
        <v>3.3156966490299822</v>
      </c>
      <c r="H470" s="8">
        <v>94</v>
      </c>
      <c r="I470" s="8">
        <f>IF(G470 = "NULL", "NULL", G470*1.25)</f>
        <v>4.1446208112874778</v>
      </c>
      <c r="J470" s="8">
        <f>IF(G470 = "NULL", "NULL", H470*1.25)</f>
        <v>117.5</v>
      </c>
      <c r="K470" s="8">
        <f>IF(G470 = "NULL", "NULL", G470*2)</f>
        <v>6.6313932980599644</v>
      </c>
      <c r="L470" s="8">
        <f>IF(G470 = "NULL", "NULL", H470*2)</f>
        <v>188</v>
      </c>
      <c r="M470" s="11" t="str">
        <f>CONCATENATE(D470, CHAR(10), " - NET WT. ", TEXT(E470, "0.00"), " oz (", F470, " grams)")</f>
        <v>Salted Caramel Sugar Ingredients:
cane sugar, caramel flavor, salt
• Packed in a facility and/or equipment that produces products containing peanuts, tree nuts, soybean, milk, dairy, eggs, fish, shellfish, wheat, sesame. •
 - NET WT. 1.55 oz (44 grams)</v>
      </c>
      <c r="N470" s="12">
        <v>10000000466</v>
      </c>
      <c r="O470" s="12">
        <v>30000000466</v>
      </c>
      <c r="P470" s="12">
        <v>50000000466</v>
      </c>
      <c r="Q470" s="12">
        <v>70000000466</v>
      </c>
      <c r="R470" s="12">
        <v>90000000466</v>
      </c>
      <c r="S470" s="12">
        <v>11000000466</v>
      </c>
      <c r="T470" s="12">
        <v>13000000466</v>
      </c>
      <c r="U470" s="10" t="s">
        <v>52</v>
      </c>
      <c r="V470" s="11" t="s">
        <v>755</v>
      </c>
      <c r="W470" s="8">
        <f>IF(G470 = "NULL", "NULL", G470/4)</f>
        <v>0.82892416225749554</v>
      </c>
      <c r="X470" s="8">
        <f>IF(W470 = "NULL", "NULL", W470*28.35)</f>
        <v>23.5</v>
      </c>
      <c r="Y470" s="8">
        <f>IF(G470 = "NULL", "NULL", G470*4)</f>
        <v>13.262786596119929</v>
      </c>
      <c r="Z470" s="8">
        <f>IF(G470 = "NULL", "NULL", H470*4)</f>
        <v>376</v>
      </c>
      <c r="AA470" s="15">
        <v>15000000466</v>
      </c>
      <c r="AB470" s="8">
        <f>IF(OR(E470 = "NULL", G470 = "NULL"), "NULL", (E470+G470)/2)</f>
        <v>2.4338624338624335</v>
      </c>
      <c r="AC470" s="8">
        <f>IF(OR(F470 = "NULL", H470 = "NULL"), "NULL", (F470+H470)/2)</f>
        <v>69</v>
      </c>
      <c r="AD470" s="15">
        <v>17000000466</v>
      </c>
      <c r="AE470" s="8">
        <f>IF(H470 = "NULL", "NULL", AF470/28.35)</f>
        <v>8.2892416225749557</v>
      </c>
      <c r="AF470" s="8">
        <f>IF(H470 = "NULL", "NULL", J470*2)</f>
        <v>235</v>
      </c>
      <c r="AG470" s="15">
        <v>19000000466</v>
      </c>
      <c r="AH470" s="8">
        <f>IF(AB470 = "NULL", "NULL", AB470*2)</f>
        <v>4.867724867724867</v>
      </c>
      <c r="AI470" s="8">
        <f>IF(AC470 = "NULL", "NULL", AC470*2)</f>
        <v>138</v>
      </c>
      <c r="AJ470" s="15">
        <v>21000000466</v>
      </c>
      <c r="AK470" s="13"/>
      <c r="AL470" s="11" t="str">
        <f>SUBSTITUTE(D470,CHAR(10)&amp;"• Packed in a facility and/or equipment that produces products containing peanuts, tree nuts, soybean, milk, dairy, eggs, fish, shellfish, wheat, sesame. •","")</f>
        <v>Salted Caramel Sugar Ingredients:
cane sugar, caramel flavor, salt</v>
      </c>
    </row>
    <row r="471" spans="1:38" ht="90" x14ac:dyDescent="0.3">
      <c r="A471" s="38" t="s">
        <v>1893</v>
      </c>
      <c r="B471" s="10" t="s">
        <v>1894</v>
      </c>
      <c r="C471" s="10" t="s">
        <v>1894</v>
      </c>
      <c r="D471" s="11" t="s">
        <v>1895</v>
      </c>
      <c r="E471" s="8">
        <f>IF(F471 = "NULL", "NULL", F471/28.35)</f>
        <v>1.1992945326278659</v>
      </c>
      <c r="F471" s="8">
        <v>34</v>
      </c>
      <c r="G471" s="8">
        <f>IF(H471 = "NULL", "NULL", H471/28.35)</f>
        <v>2.4691358024691357</v>
      </c>
      <c r="H471" s="8">
        <v>70</v>
      </c>
      <c r="I471" s="8">
        <f>IF(G471 = "NULL", "NULL", G471*1.25)</f>
        <v>3.0864197530864197</v>
      </c>
      <c r="J471" s="8">
        <f>IF(G471 = "NULL", "NULL", H471*1.25)</f>
        <v>87.5</v>
      </c>
      <c r="K471" s="8">
        <f>IF(G471 = "NULL", "NULL", G471*2)</f>
        <v>4.9382716049382713</v>
      </c>
      <c r="L471" s="8">
        <f>IF(G471 = "NULL", "NULL", H471*2)</f>
        <v>140</v>
      </c>
      <c r="M471" s="11" t="str">
        <f>CONCATENATE(D471, CHAR(10), " - NET WT. ", TEXT(E471, "0.00"), " oz (", F471, " grams)")</f>
        <v>Sassy Salmon Seasoning Ingredients:
brown sugar, orange zest, black pepper, sea salt, coriander, anise, cumin, fennel
• Packed in a facility and/or equipment that produces products containing peanuts, tree nuts, soybean, milk, dairy, eggs, fish, shellfish, wheat, sesame. •
 - NET WT. 1.20 oz (34 grams)</v>
      </c>
      <c r="N471" s="12">
        <v>10000000279</v>
      </c>
      <c r="O471" s="12">
        <v>30000000279</v>
      </c>
      <c r="P471" s="12">
        <v>50000000279</v>
      </c>
      <c r="Q471" s="12">
        <v>70000000279</v>
      </c>
      <c r="R471" s="12">
        <v>90000000279</v>
      </c>
      <c r="S471" s="12">
        <v>11000000279</v>
      </c>
      <c r="T471" s="12">
        <v>13000000279</v>
      </c>
      <c r="U471" s="10" t="s">
        <v>52</v>
      </c>
      <c r="V471" s="11"/>
      <c r="W471" s="8">
        <f>IF(G471 = "NULL", "NULL", G471/4)</f>
        <v>0.61728395061728392</v>
      </c>
      <c r="X471" s="8">
        <f>IF(W471 = "NULL", "NULL", W471*28.35)</f>
        <v>17.5</v>
      </c>
      <c r="Y471" s="8">
        <f>IF(G471 = "NULL", "NULL", G471*4)</f>
        <v>9.8765432098765427</v>
      </c>
      <c r="Z471" s="8">
        <f>IF(G471 = "NULL", "NULL", H471*4)</f>
        <v>280</v>
      </c>
      <c r="AA471" s="15">
        <v>15000000279</v>
      </c>
      <c r="AB471" s="8">
        <f>IF(OR(E471 = "NULL", G471 = "NULL"), "NULL", (E471+G471)/2)</f>
        <v>1.8342151675485008</v>
      </c>
      <c r="AC471" s="8">
        <f>IF(OR(F471 = "NULL", H471 = "NULL"), "NULL", (F471+H471)/2)</f>
        <v>52</v>
      </c>
      <c r="AD471" s="15">
        <v>17000000279</v>
      </c>
      <c r="AE471" s="8">
        <f>IF(H471 = "NULL", "NULL", AF471/28.35)</f>
        <v>6.1728395061728394</v>
      </c>
      <c r="AF471" s="8">
        <f>IF(H471 = "NULL", "NULL", J471*2)</f>
        <v>175</v>
      </c>
      <c r="AG471" s="15">
        <v>19000000279</v>
      </c>
      <c r="AH471" s="8">
        <f>IF(AB471 = "NULL", "NULL", AB471*2)</f>
        <v>3.6684303350970016</v>
      </c>
      <c r="AI471" s="8">
        <f>IF(AC471 = "NULL", "NULL", AC471*2)</f>
        <v>104</v>
      </c>
      <c r="AJ471" s="15">
        <v>21000000279</v>
      </c>
      <c r="AK471" s="13"/>
      <c r="AL471" s="11" t="str">
        <f>SUBSTITUTE(D471,CHAR(10)&amp;"• Packed in a facility and/or equipment that produces products containing peanuts, tree nuts, soybean, milk, dairy, eggs, fish, shellfish, wheat, sesame. •","")</f>
        <v>Sassy Salmon Seasoning Ingredients:
brown sugar, orange zest, black pepper, sea salt, coriander, anise, cumin, fennel</v>
      </c>
    </row>
    <row r="472" spans="1:38" ht="90" x14ac:dyDescent="0.3">
      <c r="A472" s="40" t="s">
        <v>1896</v>
      </c>
      <c r="B472" s="10" t="s">
        <v>1897</v>
      </c>
      <c r="C472" s="10" t="s">
        <v>1897</v>
      </c>
      <c r="D472" s="11" t="s">
        <v>1898</v>
      </c>
      <c r="E472" s="8">
        <f>IF(F472 = "NULL", "NULL", F472/28.35)</f>
        <v>1.1992945326278659</v>
      </c>
      <c r="F472" s="8">
        <v>34</v>
      </c>
      <c r="G472" s="8">
        <f>IF(H472 = "NULL", "NULL", H472/28.35)</f>
        <v>2.4691358024691357</v>
      </c>
      <c r="H472" s="8">
        <v>70</v>
      </c>
      <c r="I472" s="8">
        <f>IF(G472 = "NULL", "NULL", G472*1.25)</f>
        <v>3.0864197530864197</v>
      </c>
      <c r="J472" s="8">
        <f>IF(G472 = "NULL", "NULL", H472*1.25)</f>
        <v>87.5</v>
      </c>
      <c r="K472" s="8">
        <f>IF(G472 = "NULL", "NULL", G472*2)</f>
        <v>4.9382716049382713</v>
      </c>
      <c r="L472" s="8">
        <f>IF(G472 = "NULL", "NULL", H472*2)</f>
        <v>140</v>
      </c>
      <c r="M472" s="11" t="str">
        <f>CONCATENATE(D472, CHAR(10), " - NET WT. ", TEXT(E472, "0.00"), " oz (", F472, " grams)")</f>
        <v>Sassy Seafood Ingredients:
brown sugar, orange zest, black pepper, sea salt, coriander, anise, cumin, fennel
• Packed in a facility and/or equipment that produces products containing peanuts, tree nuts, soybean, milk, dairy, eggs, fish, shellfish, wheat, sesame. •
 - NET WT. 1.20 oz (34 grams)</v>
      </c>
      <c r="N472" s="12">
        <v>10000000461</v>
      </c>
      <c r="O472" s="12">
        <v>30000000461</v>
      </c>
      <c r="P472" s="12">
        <v>50000000461</v>
      </c>
      <c r="Q472" s="12">
        <v>70000000461</v>
      </c>
      <c r="R472" s="12">
        <v>90000000461</v>
      </c>
      <c r="S472" s="12">
        <v>11000000461</v>
      </c>
      <c r="T472" s="12">
        <v>13000000461</v>
      </c>
      <c r="U472" s="11" t="s">
        <v>52</v>
      </c>
      <c r="V472" s="11"/>
      <c r="W472" s="8">
        <f>IF(G472 = "NULL", "NULL", G472/4)</f>
        <v>0.61728395061728392</v>
      </c>
      <c r="X472" s="8">
        <f>IF(W472 = "NULL", "NULL", W472*28.35)</f>
        <v>17.5</v>
      </c>
      <c r="Y472" s="8">
        <f>IF(G472 = "NULL", "NULL", G472*4)</f>
        <v>9.8765432098765427</v>
      </c>
      <c r="Z472" s="8">
        <f>IF(G472 = "NULL", "NULL", H472*4)</f>
        <v>280</v>
      </c>
      <c r="AA472" s="15">
        <v>15000000461</v>
      </c>
      <c r="AB472" s="8">
        <f>IF(OR(E472 = "NULL", G472 = "NULL"), "NULL", (E472+G472)/2)</f>
        <v>1.8342151675485008</v>
      </c>
      <c r="AC472" s="8">
        <f>IF(OR(F472 = "NULL", H472 = "NULL"), "NULL", (F472+H472)/2)</f>
        <v>52</v>
      </c>
      <c r="AD472" s="15">
        <v>17000000461</v>
      </c>
      <c r="AE472" s="8">
        <f>IF(H472 = "NULL", "NULL", AF472/28.35)</f>
        <v>6.1728395061728394</v>
      </c>
      <c r="AF472" s="8">
        <f>IF(H472 = "NULL", "NULL", J472*2)</f>
        <v>175</v>
      </c>
      <c r="AG472" s="15">
        <v>19000000461</v>
      </c>
      <c r="AH472" s="8">
        <f>IF(AB472 = "NULL", "NULL", AB472*2)</f>
        <v>3.6684303350970016</v>
      </c>
      <c r="AI472" s="8">
        <f>IF(AC472 = "NULL", "NULL", AC472*2)</f>
        <v>104</v>
      </c>
      <c r="AJ472" s="15">
        <v>21000000461</v>
      </c>
      <c r="AK472" s="13" t="s">
        <v>1899</v>
      </c>
      <c r="AL472" s="11" t="str">
        <f>SUBSTITUTE(D472,CHAR(10)&amp;"• Packed in a facility and/or equipment that produces products containing peanuts, tree nuts, soybean, milk, dairy, eggs, fish, shellfish, wheat, sesame. •","")</f>
        <v>Sassy Seafood Ingredients:
brown sugar, orange zest, black pepper, sea salt, coriander, anise, cumin, fennel</v>
      </c>
    </row>
    <row r="473" spans="1:38" ht="75" x14ac:dyDescent="0.3">
      <c r="A473" s="38" t="s">
        <v>1900</v>
      </c>
      <c r="B473" s="10" t="s">
        <v>1901</v>
      </c>
      <c r="C473" s="10" t="s">
        <v>1902</v>
      </c>
      <c r="D473" s="11" t="s">
        <v>1903</v>
      </c>
      <c r="E473" s="8">
        <f>IF(F473 = "NULL", "NULL", F473/28.35)</f>
        <v>0.84656084656084651</v>
      </c>
      <c r="F473" s="8">
        <v>24</v>
      </c>
      <c r="G473" s="8">
        <f>IF(H473 = "NULL", "NULL", H473/28.35)</f>
        <v>1.9047619047619047</v>
      </c>
      <c r="H473" s="8">
        <v>54</v>
      </c>
      <c r="I473" s="8">
        <f>IF(G473 = "NULL", "NULL", G473*1.25)</f>
        <v>2.3809523809523809</v>
      </c>
      <c r="J473" s="8">
        <f>IF(G473 = "NULL", "NULL", H473*1.25)</f>
        <v>67.5</v>
      </c>
      <c r="K473" s="8">
        <f>IF(G473 = "NULL", "NULL", G473*2)</f>
        <v>3.8095238095238093</v>
      </c>
      <c r="L473" s="8">
        <f>IF(G473 = "NULL", "NULL", H473*2)</f>
        <v>108</v>
      </c>
      <c r="M473" s="11" t="str">
        <f>CONCATENATE(D473, CHAR(10), " - NET WT. ", TEXT(E473, "0.00"), " oz (", F473, " grams)")</f>
        <v>Savory Garlic &amp; Herb Bread Dip Ingredients:
garlic, onion, pepper, spices
• Packed in a facility and/or equipment that produces products containing peanuts, tree nuts, soybean, milk, dairy, eggs, fish, shellfish, wheat, sesame. •
 - NET WT. 0.85 oz (24 grams)</v>
      </c>
      <c r="N473" s="12">
        <v>10000000280</v>
      </c>
      <c r="O473" s="12">
        <v>30000000280</v>
      </c>
      <c r="P473" s="12">
        <v>50000000280</v>
      </c>
      <c r="Q473" s="12">
        <v>70000000280</v>
      </c>
      <c r="R473" s="12">
        <v>90000000280</v>
      </c>
      <c r="S473" s="12">
        <v>11000000280</v>
      </c>
      <c r="T473" s="12">
        <v>13000000280</v>
      </c>
      <c r="U473" s="10"/>
      <c r="V473" s="11" t="s">
        <v>243</v>
      </c>
      <c r="W473" s="8">
        <f>IF(G473 = "NULL", "NULL", G473/4)</f>
        <v>0.47619047619047616</v>
      </c>
      <c r="X473" s="8">
        <f>IF(W473 = "NULL", "NULL", W473*28.35)</f>
        <v>13.5</v>
      </c>
      <c r="Y473" s="8">
        <f>IF(G473 = "NULL", "NULL", G473*4)</f>
        <v>7.6190476190476186</v>
      </c>
      <c r="Z473" s="8">
        <f>IF(G473 = "NULL", "NULL", H473*4)</f>
        <v>216</v>
      </c>
      <c r="AA473" s="15">
        <v>15000000280</v>
      </c>
      <c r="AB473" s="8">
        <f>IF(OR(E473 = "NULL", G473 = "NULL"), "NULL", (E473+G473)/2)</f>
        <v>1.3756613756613756</v>
      </c>
      <c r="AC473" s="8">
        <f>IF(OR(F473 = "NULL", H473 = "NULL"), "NULL", (F473+H473)/2)</f>
        <v>39</v>
      </c>
      <c r="AD473" s="15">
        <v>17000000280</v>
      </c>
      <c r="AE473" s="8">
        <f>IF(H473 = "NULL", "NULL", AF473/28.35)</f>
        <v>4.7619047619047619</v>
      </c>
      <c r="AF473" s="8">
        <f>IF(H473 = "NULL", "NULL", J473*2)</f>
        <v>135</v>
      </c>
      <c r="AG473" s="15">
        <v>19000000280</v>
      </c>
      <c r="AH473" s="8">
        <f>IF(AB473 = "NULL", "NULL", AB473*2)</f>
        <v>2.7513227513227512</v>
      </c>
      <c r="AI473" s="8">
        <f>IF(AC473 = "NULL", "NULL", AC473*2)</f>
        <v>78</v>
      </c>
      <c r="AJ473" s="15">
        <v>21000000280</v>
      </c>
      <c r="AK473" s="13" t="s">
        <v>1904</v>
      </c>
      <c r="AL473" s="11" t="str">
        <f>SUBSTITUTE(D473,CHAR(10)&amp;"• Packed in a facility and/or equipment that produces products containing peanuts, tree nuts, soybean, milk, dairy, eggs, fish, shellfish, wheat, sesame. •","")</f>
        <v>Savory Garlic &amp; Herb Bread Dip Ingredients:
garlic, onion, pepper, spices</v>
      </c>
    </row>
    <row r="474" spans="1:38" ht="75" x14ac:dyDescent="0.3">
      <c r="A474" s="40" t="s">
        <v>1905</v>
      </c>
      <c r="B474" s="10" t="s">
        <v>1906</v>
      </c>
      <c r="C474" s="10" t="s">
        <v>1907</v>
      </c>
      <c r="D474" s="11" t="s">
        <v>1908</v>
      </c>
      <c r="E474" s="8">
        <f>IF(F474 = "NULL", "NULL", F474/28.35)</f>
        <v>0.84656084656084651</v>
      </c>
      <c r="F474" s="8">
        <v>24</v>
      </c>
      <c r="G474" s="8">
        <f>IF(H474 = "NULL", "NULL", H474/28.35)</f>
        <v>1.9047619047619047</v>
      </c>
      <c r="H474" s="8">
        <v>54</v>
      </c>
      <c r="I474" s="8">
        <f>IF(G474 = "NULL", "NULL", G474*1.25)</f>
        <v>2.3809523809523809</v>
      </c>
      <c r="J474" s="8">
        <f>IF(G474 = "NULL", "NULL", H474*1.25)</f>
        <v>67.5</v>
      </c>
      <c r="K474" s="8">
        <f>IF(G474 = "NULL", "NULL", G474*2)</f>
        <v>3.8095238095238093</v>
      </c>
      <c r="L474" s="8">
        <f>IF(G474 = "NULL", "NULL", H474*2)</f>
        <v>108</v>
      </c>
      <c r="M474" s="11" t="str">
        <f>CONCATENATE(D474, CHAR(10), " - NET WT. ", TEXT(E474, "0.00"), " oz (", F474, " grams)")</f>
        <v>Savory Garlic &amp; Herb Seasoning Ingredients:
garlic, onion, pepper, spices
• Packed in a facility and/or equipment that produces products containing peanuts, tree nuts, soybean, milk, dairy, eggs, fish, shellfish, wheat, sesame. •
 - NET WT. 0.85 oz (24 grams)</v>
      </c>
      <c r="N474" s="12">
        <v>10000000453</v>
      </c>
      <c r="O474" s="12">
        <v>30000000453</v>
      </c>
      <c r="P474" s="12">
        <v>50000000453</v>
      </c>
      <c r="Q474" s="12">
        <v>70000000453</v>
      </c>
      <c r="R474" s="12">
        <v>90000000453</v>
      </c>
      <c r="S474" s="12">
        <v>11000000453</v>
      </c>
      <c r="T474" s="12">
        <v>13000000453</v>
      </c>
      <c r="U474" s="11"/>
      <c r="V474" s="11"/>
      <c r="W474" s="8">
        <f>IF(G474 = "NULL", "NULL", G474/4)</f>
        <v>0.47619047619047616</v>
      </c>
      <c r="X474" s="8">
        <f>IF(W474 = "NULL", "NULL", W474*28.35)</f>
        <v>13.5</v>
      </c>
      <c r="Y474" s="8">
        <f>IF(G474 = "NULL", "NULL", G474*4)</f>
        <v>7.6190476190476186</v>
      </c>
      <c r="Z474" s="8">
        <f>IF(G474 = "NULL", "NULL", H474*4)</f>
        <v>216</v>
      </c>
      <c r="AA474" s="15">
        <v>15000000453</v>
      </c>
      <c r="AB474" s="8">
        <f>IF(OR(E474 = "NULL", G474 = "NULL"), "NULL", (E474+G474)/2)</f>
        <v>1.3756613756613756</v>
      </c>
      <c r="AC474" s="8">
        <f>IF(OR(F474 = "NULL", H474 = "NULL"), "NULL", (F474+H474)/2)</f>
        <v>39</v>
      </c>
      <c r="AD474" s="15">
        <v>17000000453</v>
      </c>
      <c r="AE474" s="8">
        <f>IF(H474 = "NULL", "NULL", AF474/28.35)</f>
        <v>4.7619047619047619</v>
      </c>
      <c r="AF474" s="8">
        <f>IF(H474 = "NULL", "NULL", J474*2)</f>
        <v>135</v>
      </c>
      <c r="AG474" s="15">
        <v>19000000453</v>
      </c>
      <c r="AH474" s="8">
        <f>IF(AB474 = "NULL", "NULL", AB474*2)</f>
        <v>2.7513227513227512</v>
      </c>
      <c r="AI474" s="8">
        <f>IF(AC474 = "NULL", "NULL", AC474*2)</f>
        <v>78</v>
      </c>
      <c r="AJ474" s="15">
        <v>21000000453</v>
      </c>
      <c r="AK474" s="13" t="s">
        <v>1909</v>
      </c>
      <c r="AL474" s="11" t="str">
        <f>SUBSTITUTE(D474,CHAR(10)&amp;"• Packed in a facility and/or equipment that produces products containing peanuts, tree nuts, soybean, milk, dairy, eggs, fish, shellfish, wheat, sesame. •","")</f>
        <v>Savory Garlic &amp; Herb Seasoning Ingredients:
garlic, onion, pepper, spices</v>
      </c>
    </row>
    <row r="475" spans="1:38" ht="75" x14ac:dyDescent="0.3">
      <c r="A475" s="40" t="s">
        <v>1910</v>
      </c>
      <c r="B475" s="10" t="s">
        <v>1906</v>
      </c>
      <c r="C475" s="10" t="s">
        <v>1907</v>
      </c>
      <c r="D475" s="11" t="s">
        <v>1908</v>
      </c>
      <c r="E475" s="8">
        <f>IF(F475 = "NULL", "NULL", F475/28.35)</f>
        <v>0.84656084656084651</v>
      </c>
      <c r="F475" s="8">
        <v>24</v>
      </c>
      <c r="G475" s="8">
        <f>IF(H475 = "NULL", "NULL", H475/28.35)</f>
        <v>1.9047619047619047</v>
      </c>
      <c r="H475" s="8">
        <v>54</v>
      </c>
      <c r="I475" s="8">
        <f>IF(G475 = "NULL", "NULL", G475*1.25)</f>
        <v>2.3809523809523809</v>
      </c>
      <c r="J475" s="8">
        <f>IF(G475 = "NULL", "NULL", H475*1.25)</f>
        <v>67.5</v>
      </c>
      <c r="K475" s="8">
        <f>IF(G475 = "NULL", "NULL", G475*2)</f>
        <v>3.8095238095238093</v>
      </c>
      <c r="L475" s="8">
        <f>IF(G475 = "NULL", "NULL", H475*2)</f>
        <v>108</v>
      </c>
      <c r="M475" s="11" t="str">
        <f>CONCATENATE(D475, CHAR(10), " - NET WT. ", TEXT(E475, "0.00"), " oz (", F475, " grams)")</f>
        <v>Savory Garlic &amp; Herb Seasoning Ingredients:
garlic, onion, pepper, spices
• Packed in a facility and/or equipment that produces products containing peanuts, tree nuts, soybean, milk, dairy, eggs, fish, shellfish, wheat, sesame. •
 - NET WT. 0.85 oz (24 grams)</v>
      </c>
      <c r="N475" s="12">
        <v>10000000524</v>
      </c>
      <c r="O475" s="12">
        <v>30000000524</v>
      </c>
      <c r="P475" s="12">
        <v>50000000524</v>
      </c>
      <c r="Q475" s="12">
        <v>70000000524</v>
      </c>
      <c r="R475" s="12">
        <v>90000000524</v>
      </c>
      <c r="S475" s="12">
        <v>11000000524</v>
      </c>
      <c r="T475" s="12">
        <v>13000000524</v>
      </c>
      <c r="U475" s="24"/>
      <c r="W475" s="8">
        <f>IF(G475 = "NULL", "NULL", G475/4)</f>
        <v>0.47619047619047616</v>
      </c>
      <c r="X475" s="8">
        <f>IF(W475 = "NULL", "NULL", W475*28.35)</f>
        <v>13.5</v>
      </c>
      <c r="Y475" s="8">
        <f>IF(G475 = "NULL", "NULL", G475*4)</f>
        <v>7.6190476190476186</v>
      </c>
      <c r="Z475" s="8">
        <f>IF(G475 = "NULL", "NULL", H475*4)</f>
        <v>216</v>
      </c>
      <c r="AA475" s="15">
        <v>15000000524</v>
      </c>
      <c r="AB475" s="8">
        <f>IF(OR(E475 = "NULL", G475 = "NULL"), "NULL", (E475+G475)/2)</f>
        <v>1.3756613756613756</v>
      </c>
      <c r="AC475" s="8">
        <f>IF(OR(F475 = "NULL", H475 = "NULL"), "NULL", (F475+H475)/2)</f>
        <v>39</v>
      </c>
      <c r="AD475" s="15">
        <v>17000000524</v>
      </c>
      <c r="AE475" s="8">
        <f>IF(H475 = "NULL", "NULL", AF475/28.35)</f>
        <v>4.7619047619047619</v>
      </c>
      <c r="AF475" s="8">
        <f>IF(H475 = "NULL", "NULL", J475*2)</f>
        <v>135</v>
      </c>
      <c r="AG475" s="15">
        <v>19000000524</v>
      </c>
      <c r="AH475" s="8">
        <f>IF(AB475 = "NULL", "NULL", AB475*2)</f>
        <v>2.7513227513227512</v>
      </c>
      <c r="AI475" s="8">
        <f>IF(AC475 = "NULL", "NULL", AC475*2)</f>
        <v>78</v>
      </c>
      <c r="AJ475" s="15">
        <v>21000000524</v>
      </c>
      <c r="AK475" s="13" t="s">
        <v>1911</v>
      </c>
      <c r="AL475" s="11" t="str">
        <f>SUBSTITUTE(D475,CHAR(10)&amp;"• Packed in a facility and/or equipment that produces products containing peanuts, tree nuts, soybean, milk, dairy, eggs, fish, shellfish, wheat, sesame. •","")</f>
        <v>Savory Garlic &amp; Herb Seasoning Ingredients:
garlic, onion, pepper, spices</v>
      </c>
    </row>
    <row r="476" spans="1:38" ht="105" x14ac:dyDescent="0.3">
      <c r="A476" s="40" t="s">
        <v>1912</v>
      </c>
      <c r="B476" s="10" t="s">
        <v>1913</v>
      </c>
      <c r="C476" s="10" t="s">
        <v>1913</v>
      </c>
      <c r="D476" s="11" t="s">
        <v>1914</v>
      </c>
      <c r="E476" s="8">
        <f>IF(F476 = "NULL", "NULL", F476/28.35)</f>
        <v>1.4109347442680775</v>
      </c>
      <c r="F476" s="8">
        <v>40</v>
      </c>
      <c r="G476" s="8">
        <f>IF(H476 = "NULL", "NULL", H476/28.35)</f>
        <v>2.821869488536155</v>
      </c>
      <c r="H476" s="8">
        <v>80</v>
      </c>
      <c r="I476" s="8">
        <f>IF(G476 = "NULL", "NULL", G476*1.25)</f>
        <v>3.5273368606701938</v>
      </c>
      <c r="J476" s="8">
        <f>IF(G476 = "NULL", "NULL", H476*1.25)</f>
        <v>100</v>
      </c>
      <c r="K476" s="8">
        <f>IF(G476 = "NULL", "NULL", G476*2)</f>
        <v>5.6437389770723101</v>
      </c>
      <c r="L476" s="8">
        <f>IF(G476 = "NULL", "NULL", H476*2)</f>
        <v>160</v>
      </c>
      <c r="M476" s="11" t="str">
        <f>CONCATENATE(D476, CHAR(10), " - NET WT. ", TEXT(E476, "0.00"), " oz (", F476, " grams)")</f>
        <v>Scottish Pub Mix Ingredients:
sea salt, demerara sugar, dehydrated vegetables (onion, red bell peppers, garlic) spices, citric acid, natural hickory smoke, silicon dioxide
• Packed in a facility and/or equipment that produces products containing peanuts, tree nuts, soybean, milk, dairy, eggs, fish, shellfish, wheat, sesame. •
 - NET WT. 1.41 oz (40 grams)</v>
      </c>
      <c r="N476" s="12">
        <v>10000000473</v>
      </c>
      <c r="O476" s="12">
        <v>30000000473</v>
      </c>
      <c r="P476" s="12">
        <v>50000000473</v>
      </c>
      <c r="Q476" s="12">
        <v>70000000473</v>
      </c>
      <c r="R476" s="12">
        <v>90000000473</v>
      </c>
      <c r="S476" s="12">
        <v>11000000473</v>
      </c>
      <c r="T476" s="12">
        <v>13000000473</v>
      </c>
      <c r="U476" s="11"/>
      <c r="V476" s="11"/>
      <c r="W476" s="8">
        <f>IF(G476 = "NULL", "NULL", G476/4)</f>
        <v>0.70546737213403876</v>
      </c>
      <c r="X476" s="8">
        <f>IF(W476 = "NULL", "NULL", W476*28.35)</f>
        <v>20</v>
      </c>
      <c r="Y476" s="8">
        <f>IF(G476 = "NULL", "NULL", G476*4)</f>
        <v>11.28747795414462</v>
      </c>
      <c r="Z476" s="8">
        <f>IF(G476 = "NULL", "NULL", H476*4)</f>
        <v>320</v>
      </c>
      <c r="AA476" s="15">
        <v>15000000473</v>
      </c>
      <c r="AB476" s="8">
        <f>IF(OR(E476 = "NULL", G476 = "NULL"), "NULL", (E476+G476)/2)</f>
        <v>2.1164021164021163</v>
      </c>
      <c r="AC476" s="8">
        <f>IF(OR(F476 = "NULL", H476 = "NULL"), "NULL", (F476+H476)/2)</f>
        <v>60</v>
      </c>
      <c r="AD476" s="15">
        <v>17000000473</v>
      </c>
      <c r="AE476" s="8">
        <f>IF(H476 = "NULL", "NULL", AF476/28.35)</f>
        <v>7.0546737213403876</v>
      </c>
      <c r="AF476" s="8">
        <f>IF(H476 = "NULL", "NULL", J476*2)</f>
        <v>200</v>
      </c>
      <c r="AG476" s="15">
        <v>19000000473</v>
      </c>
      <c r="AH476" s="8">
        <f>IF(AB476 = "NULL", "NULL", AB476*2)</f>
        <v>4.2328042328042326</v>
      </c>
      <c r="AI476" s="8">
        <f>IF(AC476 = "NULL", "NULL", AC476*2)</f>
        <v>120</v>
      </c>
      <c r="AJ476" s="15">
        <v>21000000473</v>
      </c>
      <c r="AK476" s="13" t="s">
        <v>1915</v>
      </c>
      <c r="AL476" s="11" t="str">
        <f>SUBSTITUTE(D476,CHAR(10)&amp;"• Packed in a facility and/or equipment that produces products containing peanuts, tree nuts, soybean, milk, dairy, eggs, fish, shellfish, wheat, sesame. •","")</f>
        <v>Scottish Pub Mix Ingredients:
sea salt, demerara sugar, dehydrated vegetables (onion, red bell peppers, garlic) spices, citric acid, natural hickory smoke, silicon dioxide</v>
      </c>
    </row>
    <row r="477" spans="1:38" ht="75" x14ac:dyDescent="0.3">
      <c r="A477" s="10" t="s">
        <v>1916</v>
      </c>
      <c r="B477" s="10" t="s">
        <v>1917</v>
      </c>
      <c r="C477" s="10" t="s">
        <v>1918</v>
      </c>
      <c r="D477" s="11" t="s">
        <v>1919</v>
      </c>
      <c r="E477" s="8">
        <f>IF(F477 = "NULL", "NULL", F477/28.35)</f>
        <v>2.2999999999999998</v>
      </c>
      <c r="F477" s="8">
        <v>65.204999999999998</v>
      </c>
      <c r="G477" s="8">
        <f>IF(H477 = "NULL", "NULL", H477/28.35)</f>
        <v>4.5999999999999996</v>
      </c>
      <c r="H477" s="8">
        <v>130.41</v>
      </c>
      <c r="I477" s="8">
        <f>IF(G477 = "NULL", "NULL", G477*1.25)</f>
        <v>5.75</v>
      </c>
      <c r="J477" s="8">
        <f>IF(G477 = "NULL", "NULL", H477*1.25)</f>
        <v>163.01249999999999</v>
      </c>
      <c r="K477" s="8">
        <f>IF(G477 = "NULL", "NULL", G477*2)</f>
        <v>9.1999999999999993</v>
      </c>
      <c r="L477" s="8">
        <f>IF(G477 = "NULL", "NULL", H477*2)</f>
        <v>260.82</v>
      </c>
      <c r="M477" s="11" t="str">
        <f>CONCATENATE(D477, CHAR(10), " - NET WT. ", TEXT(E477, "0.00"), " oz (", F477, " grams)")</f>
        <v>Sea Salt (Plain/Coarse) Ingredients:
pure &amp; natural sea salt
• Packed in a facility and/or equipment that produces products containing peanuts, tree nuts, soybean, milk, dairy, eggs, fish, shellfish, wheat, sesame. •
 - NET WT. 2.30 oz (65.205 grams)</v>
      </c>
      <c r="N477" s="12">
        <v>10000000281</v>
      </c>
      <c r="O477" s="12">
        <v>30000000281</v>
      </c>
      <c r="P477" s="12">
        <v>50000000281</v>
      </c>
      <c r="Q477" s="12">
        <v>70000000281</v>
      </c>
      <c r="R477" s="12">
        <v>90000000281</v>
      </c>
      <c r="S477" s="12">
        <v>11000000281</v>
      </c>
      <c r="T477" s="12">
        <v>13000000281</v>
      </c>
      <c r="U477" s="10"/>
      <c r="V477" s="11"/>
      <c r="W477" s="8">
        <f>IF(G477 = "NULL", "NULL", G477/4)</f>
        <v>1.1499999999999999</v>
      </c>
      <c r="X477" s="8">
        <f>IF(W477 = "NULL", "NULL", W477*28.35)</f>
        <v>32.602499999999999</v>
      </c>
      <c r="Y477" s="8">
        <f>IF(G477 = "NULL", "NULL", G477*4)</f>
        <v>18.399999999999999</v>
      </c>
      <c r="Z477" s="8">
        <f>IF(G477 = "NULL", "NULL", H477*4)</f>
        <v>521.64</v>
      </c>
      <c r="AA477" s="15">
        <v>15000000281</v>
      </c>
      <c r="AB477" s="8">
        <f>IF(OR(E477 = "NULL", G477 = "NULL"), "NULL", (E477+G477)/2)</f>
        <v>3.4499999999999997</v>
      </c>
      <c r="AC477" s="8">
        <f>IF(OR(F477 = "NULL", H477 = "NULL"), "NULL", (F477+H477)/2)</f>
        <v>97.807500000000005</v>
      </c>
      <c r="AD477" s="15">
        <v>17000000281</v>
      </c>
      <c r="AE477" s="8">
        <f>IF(H477 = "NULL", "NULL", AF477/28.35)</f>
        <v>11.499999999999998</v>
      </c>
      <c r="AF477" s="8">
        <f>IF(H477 = "NULL", "NULL", J477*2)</f>
        <v>326.02499999999998</v>
      </c>
      <c r="AG477" s="15">
        <v>19000000281</v>
      </c>
      <c r="AH477" s="8">
        <f>IF(AB477 = "NULL", "NULL", AB477*2)</f>
        <v>6.8999999999999995</v>
      </c>
      <c r="AI477" s="8">
        <f>IF(AC477 = "NULL", "NULL", AC477*2)</f>
        <v>195.61500000000001</v>
      </c>
      <c r="AJ477" s="15">
        <v>21000000281</v>
      </c>
      <c r="AK477" s="13"/>
      <c r="AL477" s="11" t="str">
        <f>SUBSTITUTE(D477,CHAR(10)&amp;"• Packed in a facility and/or equipment that produces products containing peanuts, tree nuts, soybean, milk, dairy, eggs, fish, shellfish, wheat, sesame. •","")</f>
        <v>Sea Salt (Plain/Coarse) Ingredients:
pure &amp; natural sea salt</v>
      </c>
    </row>
    <row r="478" spans="1:38" ht="75" x14ac:dyDescent="0.3">
      <c r="A478" s="10" t="s">
        <v>1920</v>
      </c>
      <c r="B478" s="10" t="s">
        <v>1921</v>
      </c>
      <c r="C478" s="10" t="s">
        <v>1922</v>
      </c>
      <c r="D478" s="11" t="s">
        <v>1923</v>
      </c>
      <c r="E478" s="8">
        <f>IF(F478 = "NULL", "NULL", F478/28.35)</f>
        <v>2.2999999999999998</v>
      </c>
      <c r="F478" s="8">
        <v>65.204999999999998</v>
      </c>
      <c r="G478" s="8">
        <f>IF(H478 = "NULL", "NULL", H478/28.35)</f>
        <v>4.5999999999999996</v>
      </c>
      <c r="H478" s="8">
        <v>130.41</v>
      </c>
      <c r="I478" s="8">
        <f>IF(G478 = "NULL", "NULL", G478*1.25)</f>
        <v>5.75</v>
      </c>
      <c r="J478" s="8">
        <f>IF(G478 = "NULL", "NULL", H478*1.25)</f>
        <v>163.01249999999999</v>
      </c>
      <c r="K478" s="8">
        <f>IF(G478 = "NULL", "NULL", G478*2)</f>
        <v>9.1999999999999993</v>
      </c>
      <c r="L478" s="8">
        <f>IF(G478 = "NULL", "NULL", H478*2)</f>
        <v>260.82</v>
      </c>
      <c r="M478" s="11" t="str">
        <f>CONCATENATE(D478, CHAR(10), " - NET WT. ", TEXT(E478, "0.00"), " oz (", F478, " grams)")</f>
        <v>Sea Salt (Plain/Fine) Ingredients:
pure &amp; natural sea salt
• Packed in a facility and/or equipment that produces products containing peanuts, tree nuts, soybean, milk, dairy, eggs, fish, shellfish, wheat, sesame. •
 - NET WT. 2.30 oz (65.205 grams)</v>
      </c>
      <c r="N478" s="12">
        <v>10000000282</v>
      </c>
      <c r="O478" s="12">
        <v>30000000282</v>
      </c>
      <c r="P478" s="12">
        <v>50000000282</v>
      </c>
      <c r="Q478" s="12">
        <v>70000000282</v>
      </c>
      <c r="R478" s="12">
        <v>90000000282</v>
      </c>
      <c r="S478" s="12">
        <v>11000000282</v>
      </c>
      <c r="T478" s="12">
        <v>13000000282</v>
      </c>
      <c r="U478" s="10"/>
      <c r="V478" s="11"/>
      <c r="W478" s="8">
        <f>IF(G478 = "NULL", "NULL", G478/4)</f>
        <v>1.1499999999999999</v>
      </c>
      <c r="X478" s="8">
        <f>IF(W478 = "NULL", "NULL", W478*28.35)</f>
        <v>32.602499999999999</v>
      </c>
      <c r="Y478" s="8">
        <f>IF(G478 = "NULL", "NULL", G478*4)</f>
        <v>18.399999999999999</v>
      </c>
      <c r="Z478" s="8">
        <f>IF(G478 = "NULL", "NULL", H478*4)</f>
        <v>521.64</v>
      </c>
      <c r="AA478" s="15">
        <v>15000000282</v>
      </c>
      <c r="AB478" s="8">
        <f>IF(OR(E478 = "NULL", G478 = "NULL"), "NULL", (E478+G478)/2)</f>
        <v>3.4499999999999997</v>
      </c>
      <c r="AC478" s="8">
        <f>IF(OR(F478 = "NULL", H478 = "NULL"), "NULL", (F478+H478)/2)</f>
        <v>97.807500000000005</v>
      </c>
      <c r="AD478" s="15">
        <v>17000000282</v>
      </c>
      <c r="AE478" s="8">
        <f>IF(H478 = "NULL", "NULL", AF478/28.35)</f>
        <v>11.499999999999998</v>
      </c>
      <c r="AF478" s="8">
        <f>IF(H478 = "NULL", "NULL", J478*2)</f>
        <v>326.02499999999998</v>
      </c>
      <c r="AG478" s="15">
        <v>19000000282</v>
      </c>
      <c r="AH478" s="8">
        <f>IF(AB478 = "NULL", "NULL", AB478*2)</f>
        <v>6.8999999999999995</v>
      </c>
      <c r="AI478" s="8">
        <f>IF(AC478 = "NULL", "NULL", AC478*2)</f>
        <v>195.61500000000001</v>
      </c>
      <c r="AJ478" s="15">
        <v>21000000282</v>
      </c>
      <c r="AK478" s="13"/>
      <c r="AL478" s="11" t="str">
        <f>SUBSTITUTE(D478,CHAR(10)&amp;"• Packed in a facility and/or equipment that produces products containing peanuts, tree nuts, soybean, milk, dairy, eggs, fish, shellfish, wheat, sesame. •","")</f>
        <v>Sea Salt (Plain/Fine) Ingredients:
pure &amp; natural sea salt</v>
      </c>
    </row>
    <row r="479" spans="1:38" ht="75" x14ac:dyDescent="0.3">
      <c r="A479" s="38" t="s">
        <v>1924</v>
      </c>
      <c r="B479" s="10" t="s">
        <v>1925</v>
      </c>
      <c r="C479" s="10" t="s">
        <v>1926</v>
      </c>
      <c r="D479" s="11" t="s">
        <v>1927</v>
      </c>
      <c r="E479" s="8">
        <f>IF(F479 = "NULL", "NULL", F479/28.35)</f>
        <v>0.98765432098765427</v>
      </c>
      <c r="F479" s="8">
        <v>28</v>
      </c>
      <c r="G479" s="8">
        <f>IF(H479 = "NULL", "NULL", H479/28.35)</f>
        <v>2.1164021164021163</v>
      </c>
      <c r="H479" s="8">
        <v>60</v>
      </c>
      <c r="I479" s="8">
        <f>IF(G479 = "NULL", "NULL", G479*1.25)</f>
        <v>2.6455026455026456</v>
      </c>
      <c r="J479" s="8">
        <f>IF(G479 = "NULL", "NULL", H479*1.25)</f>
        <v>75</v>
      </c>
      <c r="K479" s="8">
        <f>IF(G479 = "NULL", "NULL", G479*2)</f>
        <v>4.2328042328042326</v>
      </c>
      <c r="L479" s="8">
        <f>IF(G479 = "NULL", "NULL", H479*2)</f>
        <v>120</v>
      </c>
      <c r="M479" s="11" t="str">
        <f>CONCATENATE(D479, CHAR(10), " - NET WT. ", TEXT(E479, "0.00"), " oz (", F479, " grams)")</f>
        <v>Sea Side Seafood Seasoning Ingredients:
garlic, onion, paprika, pepper, oregano, parsley
• Packed in a facility and/or equipment that produces products containing peanuts, tree nuts, soybean, milk, dairy, eggs, fish, shellfish, wheat, sesame. •
 - NET WT. 0.99 oz (28 grams)</v>
      </c>
      <c r="N479" s="12">
        <v>10000000388</v>
      </c>
      <c r="O479" s="12">
        <v>30000000388</v>
      </c>
      <c r="P479" s="12">
        <v>50000000388</v>
      </c>
      <c r="Q479" s="12">
        <v>70000000388</v>
      </c>
      <c r="R479" s="12">
        <v>90000000388</v>
      </c>
      <c r="S479" s="12">
        <v>11000000388</v>
      </c>
      <c r="T479" s="12">
        <v>13000000388</v>
      </c>
      <c r="U479" s="10" t="s">
        <v>52</v>
      </c>
      <c r="V479" s="11" t="s">
        <v>692</v>
      </c>
      <c r="W479" s="8">
        <f>IF(G479 = "NULL", "NULL", G479/4)</f>
        <v>0.52910052910052907</v>
      </c>
      <c r="X479" s="8">
        <f>IF(W479 = "NULL", "NULL", W479*28.35)</f>
        <v>15</v>
      </c>
      <c r="Y479" s="8">
        <f>IF(G479 = "NULL", "NULL", G479*4)</f>
        <v>8.4656084656084651</v>
      </c>
      <c r="Z479" s="8">
        <f>IF(G479 = "NULL", "NULL", H479*4)</f>
        <v>240</v>
      </c>
      <c r="AA479" s="15">
        <v>15000000388</v>
      </c>
      <c r="AB479" s="8">
        <f>IF(OR(E479 = "NULL", G479 = "NULL"), "NULL", (E479+G479)/2)</f>
        <v>1.5520282186948853</v>
      </c>
      <c r="AC479" s="8">
        <f>IF(OR(F479 = "NULL", H479 = "NULL"), "NULL", (F479+H479)/2)</f>
        <v>44</v>
      </c>
      <c r="AD479" s="15">
        <v>17000000388</v>
      </c>
      <c r="AE479" s="8">
        <f>IF(H479 = "NULL", "NULL", AF479/28.35)</f>
        <v>5.2910052910052912</v>
      </c>
      <c r="AF479" s="8">
        <f>IF(H479 = "NULL", "NULL", J479*2)</f>
        <v>150</v>
      </c>
      <c r="AG479" s="15">
        <v>19000000388</v>
      </c>
      <c r="AH479" s="8">
        <f>IF(AB479 = "NULL", "NULL", AB479*2)</f>
        <v>3.1040564373897706</v>
      </c>
      <c r="AI479" s="8">
        <f>IF(AC479 = "NULL", "NULL", AC479*2)</f>
        <v>88</v>
      </c>
      <c r="AJ479" s="15">
        <v>21000000388</v>
      </c>
      <c r="AK479" s="13" t="s">
        <v>1928</v>
      </c>
      <c r="AL479" s="11" t="str">
        <f>SUBSTITUTE(D479,CHAR(10)&amp;"• Packed in a facility and/or equipment that produces products containing peanuts, tree nuts, soybean, milk, dairy, eggs, fish, shellfish, wheat, sesame. •","")</f>
        <v>Sea Side Seafood Seasoning Ingredients:
garlic, onion, paprika, pepper, oregano, parsley</v>
      </c>
    </row>
    <row r="480" spans="1:38" ht="75" x14ac:dyDescent="0.3">
      <c r="A480" s="10" t="s">
        <v>1929</v>
      </c>
      <c r="B480" s="10" t="s">
        <v>1930</v>
      </c>
      <c r="C480" s="10" t="s">
        <v>1930</v>
      </c>
      <c r="D480" s="11" t="s">
        <v>1931</v>
      </c>
      <c r="E480" s="8">
        <f>IF(F480 = "NULL", "NULL", F480/28.35)</f>
        <v>2.2000000000000002</v>
      </c>
      <c r="F480" s="8">
        <v>62.370000000000012</v>
      </c>
      <c r="G480" s="8">
        <f>IF(H480 = "NULL", "NULL", H480/28.35)</f>
        <v>4.4000000000000004</v>
      </c>
      <c r="H480" s="8">
        <v>124.74000000000002</v>
      </c>
      <c r="I480" s="8">
        <f>IF(G480 = "NULL", "NULL", G480*1.25)</f>
        <v>5.5</v>
      </c>
      <c r="J480" s="8">
        <f>IF(G480 = "NULL", "NULL", H480*1.25)</f>
        <v>155.92500000000004</v>
      </c>
      <c r="K480" s="8">
        <f>IF(G480 = "NULL", "NULL", G480*2)</f>
        <v>8.8000000000000007</v>
      </c>
      <c r="L480" s="8">
        <f>IF(G480 = "NULL", "NULL", H480*2)</f>
        <v>249.48000000000005</v>
      </c>
      <c r="M480" s="11" t="str">
        <f>CONCATENATE(D480, CHAR(10), " - NET WT. ", TEXT(E480, "0.00"), " oz (", F480, " grams)")</f>
        <v>Seasoning Salt Ingredients:
salt, sugar, spices, onion, paprika, corn starch
• Packed in a facility and/or equipment that produces products containing peanuts, tree nuts, soybean, milk, dairy, eggs, fish, shellfish, wheat, sesame. •
 - NET WT. 2.20 oz (62.37 grams)</v>
      </c>
      <c r="N480" s="12">
        <v>10000000283</v>
      </c>
      <c r="O480" s="12">
        <v>30000000283</v>
      </c>
      <c r="P480" s="12">
        <v>50000000283</v>
      </c>
      <c r="Q480" s="12">
        <v>70000000283</v>
      </c>
      <c r="R480" s="12">
        <v>90000000283</v>
      </c>
      <c r="S480" s="12">
        <v>11000000283</v>
      </c>
      <c r="T480" s="12">
        <v>13000000283</v>
      </c>
      <c r="U480" s="10"/>
      <c r="V480" s="11"/>
      <c r="W480" s="8">
        <f>IF(G480 = "NULL", "NULL", G480/4)</f>
        <v>1.1000000000000001</v>
      </c>
      <c r="X480" s="8">
        <f>IF(W480 = "NULL", "NULL", W480*28.35)</f>
        <v>31.185000000000006</v>
      </c>
      <c r="Y480" s="8">
        <f>IF(G480 = "NULL", "NULL", G480*4)</f>
        <v>17.600000000000001</v>
      </c>
      <c r="Z480" s="8">
        <f>IF(G480 = "NULL", "NULL", H480*4)</f>
        <v>498.96000000000009</v>
      </c>
      <c r="AA480" s="15">
        <v>15000000283</v>
      </c>
      <c r="AB480" s="8">
        <f>IF(OR(E480 = "NULL", G480 = "NULL"), "NULL", (E480+G480)/2)</f>
        <v>3.3000000000000003</v>
      </c>
      <c r="AC480" s="8">
        <f>IF(OR(F480 = "NULL", H480 = "NULL"), "NULL", (F480+H480)/2)</f>
        <v>93.555000000000021</v>
      </c>
      <c r="AD480" s="15">
        <v>17000000283</v>
      </c>
      <c r="AE480" s="8">
        <f>IF(H480 = "NULL", "NULL", AF480/28.35)</f>
        <v>11.000000000000002</v>
      </c>
      <c r="AF480" s="8">
        <f>IF(H480 = "NULL", "NULL", J480*2)</f>
        <v>311.85000000000008</v>
      </c>
      <c r="AG480" s="15">
        <v>19000000283</v>
      </c>
      <c r="AH480" s="8">
        <f>IF(AB480 = "NULL", "NULL", AB480*2)</f>
        <v>6.6000000000000005</v>
      </c>
      <c r="AI480" s="8">
        <f>IF(AC480 = "NULL", "NULL", AC480*2)</f>
        <v>187.11000000000004</v>
      </c>
      <c r="AJ480" s="15">
        <v>21000000283</v>
      </c>
      <c r="AK480" s="13"/>
      <c r="AL480" s="11" t="str">
        <f>SUBSTITUTE(D480,CHAR(10)&amp;"• Packed in a facility and/or equipment that produces products containing peanuts, tree nuts, soybean, milk, dairy, eggs, fish, shellfish, wheat, sesame. •","")</f>
        <v>Seasoning Salt Ingredients:
salt, sugar, spices, onion, paprika, corn starch</v>
      </c>
    </row>
    <row r="481" spans="1:38" ht="90" x14ac:dyDescent="0.3">
      <c r="A481" s="10" t="s">
        <v>1932</v>
      </c>
      <c r="B481" s="10" t="s">
        <v>1933</v>
      </c>
      <c r="C481" s="10" t="s">
        <v>1933</v>
      </c>
      <c r="D481" s="11" t="s">
        <v>1934</v>
      </c>
      <c r="E481" s="8">
        <f>IF(F481 = "NULL", "NULL", F481/28.35)</f>
        <v>1.3</v>
      </c>
      <c r="F481" s="8">
        <v>36.855000000000004</v>
      </c>
      <c r="G481" s="8">
        <f>IF(H481 = "NULL", "NULL", H481/28.35)</f>
        <v>2.6</v>
      </c>
      <c r="H481" s="8">
        <v>73.710000000000008</v>
      </c>
      <c r="I481" s="8">
        <f>IF(G481 = "NULL", "NULL", G481*1.25)</f>
        <v>3.25</v>
      </c>
      <c r="J481" s="8">
        <f>IF(G481 = "NULL", "NULL", H481*1.25)</f>
        <v>92.137500000000017</v>
      </c>
      <c r="K481" s="8">
        <f>IF(G481 = "NULL", "NULL", G481*2)</f>
        <v>5.2</v>
      </c>
      <c r="L481" s="8">
        <f>IF(G481 = "NULL", "NULL", H481*2)</f>
        <v>147.42000000000002</v>
      </c>
      <c r="M481" s="11" t="str">
        <f>CONCATENATE(D481, CHAR(10), " - NET WT. ", TEXT(E481, "0.00"), " oz (", F481, " grams)")</f>
        <v>Sesame Ginger Ingredients:
sesame seeds, garlic, sea salt, red pepper flakes, dehydrated carrots, oleoresin ginger
• Packed in a facility and/or equipment that produces products containing peanuts, tree nuts, soybean, milk, dairy, eggs, fish, shellfish, wheat, sesame. •
 - NET WT. 1.30 oz (36.855 grams)</v>
      </c>
      <c r="N481" s="12">
        <v>10000000425</v>
      </c>
      <c r="O481" s="12">
        <v>30000000425</v>
      </c>
      <c r="P481" s="12">
        <v>50000000425</v>
      </c>
      <c r="Q481" s="12">
        <v>70000000425</v>
      </c>
      <c r="R481" s="12">
        <v>90000000425</v>
      </c>
      <c r="S481" s="12">
        <v>11000000425</v>
      </c>
      <c r="T481" s="12">
        <v>13000000425</v>
      </c>
      <c r="U481" s="10" t="s">
        <v>52</v>
      </c>
      <c r="V481" s="11"/>
      <c r="W481" s="8">
        <f>IF(G481 = "NULL", "NULL", G481/4)</f>
        <v>0.65</v>
      </c>
      <c r="X481" s="8">
        <f>IF(W481 = "NULL", "NULL", W481*28.35)</f>
        <v>18.427500000000002</v>
      </c>
      <c r="Y481" s="8">
        <f>IF(G481 = "NULL", "NULL", G481*4)</f>
        <v>10.4</v>
      </c>
      <c r="Z481" s="8">
        <f>IF(G481 = "NULL", "NULL", H481*4)</f>
        <v>294.84000000000003</v>
      </c>
      <c r="AA481" s="15">
        <v>15000000425</v>
      </c>
      <c r="AB481" s="8">
        <f>IF(OR(E481 = "NULL", G481 = "NULL"), "NULL", (E481+G481)/2)</f>
        <v>1.9500000000000002</v>
      </c>
      <c r="AC481" s="8">
        <f>IF(OR(F481 = "NULL", H481 = "NULL"), "NULL", (F481+H481)/2)</f>
        <v>55.282500000000006</v>
      </c>
      <c r="AD481" s="15">
        <v>17000000425</v>
      </c>
      <c r="AE481" s="8">
        <f>IF(H481 = "NULL", "NULL", AF481/28.35)</f>
        <v>6.5000000000000009</v>
      </c>
      <c r="AF481" s="8">
        <f>IF(H481 = "NULL", "NULL", J481*2)</f>
        <v>184.27500000000003</v>
      </c>
      <c r="AG481" s="15">
        <v>19000000425</v>
      </c>
      <c r="AH481" s="8">
        <f>IF(AB481 = "NULL", "NULL", AB481*2)</f>
        <v>3.9000000000000004</v>
      </c>
      <c r="AI481" s="8">
        <f>IF(AC481 = "NULL", "NULL", AC481*2)</f>
        <v>110.56500000000001</v>
      </c>
      <c r="AJ481" s="15">
        <v>21000000425</v>
      </c>
      <c r="AK481" s="13"/>
      <c r="AL481" s="11" t="str">
        <f>SUBSTITUTE(D481,CHAR(10)&amp;"• Packed in a facility and/or equipment that produces products containing peanuts, tree nuts, soybean, milk, dairy, eggs, fish, shellfish, wheat, sesame. •","")</f>
        <v>Sesame Ginger Ingredients:
sesame seeds, garlic, sea salt, red pepper flakes, dehydrated carrots, oleoresin ginger</v>
      </c>
    </row>
    <row r="482" spans="1:38" ht="120" x14ac:dyDescent="0.3">
      <c r="A482" s="40" t="s">
        <v>1935</v>
      </c>
      <c r="B482" s="10" t="s">
        <v>1936</v>
      </c>
      <c r="C482" s="10" t="s">
        <v>1937</v>
      </c>
      <c r="D482" s="11" t="s">
        <v>1938</v>
      </c>
      <c r="E482" s="8">
        <f>IF(F482 = "NULL", "NULL", F482/28.35)</f>
        <v>0.5</v>
      </c>
      <c r="F482" s="8">
        <v>14.175000000000001</v>
      </c>
      <c r="G482" s="8">
        <f>IF(H482 = "NULL", "NULL", H482/28.35)</f>
        <v>1</v>
      </c>
      <c r="H482" s="8">
        <v>28.35</v>
      </c>
      <c r="I482" s="8">
        <f>IF(G482 = "NULL", "NULL", G482*1.25)</f>
        <v>1.25</v>
      </c>
      <c r="J482" s="8">
        <f>IF(G482 = "NULL", "NULL", H482*1.25)</f>
        <v>35.4375</v>
      </c>
      <c r="K482" s="8">
        <f>IF(G482 = "NULL", "NULL", G482*2)</f>
        <v>2</v>
      </c>
      <c r="L482" s="8">
        <f>IF(G482 = "NULL", "NULL", H482*2)</f>
        <v>56.7</v>
      </c>
      <c r="M482" s="11" t="str">
        <f>CONCATENATE(D482, CHAR(10), " - NET WT. ", TEXT(E482, "0.00"), " oz (", F482, " grams)")</f>
        <v>Show Me State Rub Ingredients:
black pepper, chili powder, paprika, salt, brown sugar, spices, dehydrated garlic, onion, sugar, worchestershire powder, turmeric, oregano, disodium inosinate, guanylate (natural sodium salt) &lt;2% calcium stearate (anti caking)
• Packed in a facility and/or equipment that produces products containing peanuts, tree nuts, soybean, milk, dairy, eggs, fish, shellfish, wheat, sesame. •
 - NET WT. 0.50 oz (14.175 grams)</v>
      </c>
      <c r="N482" s="12">
        <v>10000000489</v>
      </c>
      <c r="O482" s="12">
        <v>30000000489</v>
      </c>
      <c r="P482" s="12">
        <v>50000000489</v>
      </c>
      <c r="Q482" s="12">
        <v>70000000489</v>
      </c>
      <c r="R482" s="12">
        <v>90000000489</v>
      </c>
      <c r="S482" s="12">
        <v>11000000489</v>
      </c>
      <c r="T482" s="12">
        <v>13000000489</v>
      </c>
      <c r="U482" s="11"/>
      <c r="V482" s="11"/>
      <c r="W482" s="8">
        <f>IF(G482 = "NULL", "NULL", G482/4)</f>
        <v>0.25</v>
      </c>
      <c r="X482" s="8">
        <f>IF(W482 = "NULL", "NULL", W482*28.35)</f>
        <v>7.0875000000000004</v>
      </c>
      <c r="Y482" s="8">
        <f>IF(G482 = "NULL", "NULL", G482*4)</f>
        <v>4</v>
      </c>
      <c r="Z482" s="8">
        <f>IF(G482 = "NULL", "NULL", H482*4)</f>
        <v>113.4</v>
      </c>
      <c r="AA482" s="15">
        <v>15000000489</v>
      </c>
      <c r="AB482" s="8">
        <f>IF(OR(E482 = "NULL", G482 = "NULL"), "NULL", (E482+G482)/2)</f>
        <v>0.75</v>
      </c>
      <c r="AC482" s="8">
        <f>IF(OR(F482 = "NULL", H482 = "NULL"), "NULL", (F482+H482)/2)</f>
        <v>21.262500000000003</v>
      </c>
      <c r="AD482" s="15">
        <v>17000000489</v>
      </c>
      <c r="AE482" s="8">
        <f>IF(H482 = "NULL", "NULL", AF482/28.35)</f>
        <v>2.5</v>
      </c>
      <c r="AF482" s="8">
        <f>IF(H482 = "NULL", "NULL", J482*2)</f>
        <v>70.875</v>
      </c>
      <c r="AG482" s="15">
        <v>19000000489</v>
      </c>
      <c r="AH482" s="8">
        <f>IF(AB482 = "NULL", "NULL", AB482*2)</f>
        <v>1.5</v>
      </c>
      <c r="AI482" s="8">
        <f>IF(AC482 = "NULL", "NULL", AC482*2)</f>
        <v>42.525000000000006</v>
      </c>
      <c r="AJ482" s="15">
        <v>21000000489</v>
      </c>
      <c r="AK482" s="13" t="s">
        <v>1939</v>
      </c>
      <c r="AL482" s="11" t="str">
        <f>SUBSTITUTE(D482,CHAR(10)&amp;"• Packed in a facility and/or equipment that produces products containing peanuts, tree nuts, soybean, milk, dairy, eggs, fish, shellfish, wheat, sesame. •","")</f>
        <v>Show Me State Rub Ingredients:
black pepper, chili powder, paprika, salt, brown sugar, spices, dehydrated garlic, onion, sugar, worchestershire powder, turmeric, oregano, disodium inosinate, guanylate (natural sodium salt) &lt;2% calcium stearate (anti caking)</v>
      </c>
    </row>
    <row r="483" spans="1:38" ht="75" x14ac:dyDescent="0.3">
      <c r="A483" s="38" t="s">
        <v>1940</v>
      </c>
      <c r="B483" s="10" t="s">
        <v>1941</v>
      </c>
      <c r="C483" s="10" t="s">
        <v>1942</v>
      </c>
      <c r="D483" s="11" t="s">
        <v>1943</v>
      </c>
      <c r="E483" s="8">
        <f>IF(F483 = "NULL", "NULL", F483/28.35)</f>
        <v>0.55000000000000004</v>
      </c>
      <c r="F483" s="8">
        <v>15.592500000000003</v>
      </c>
      <c r="G483" s="8">
        <f>IF(H483 = "NULL", "NULL", H483/28.35)</f>
        <v>1.1000000000000001</v>
      </c>
      <c r="H483" s="8">
        <v>31.185000000000006</v>
      </c>
      <c r="I483" s="8">
        <f>IF(G483 = "NULL", "NULL", G483*1.25)</f>
        <v>1.375</v>
      </c>
      <c r="J483" s="8">
        <f>IF(G483 = "NULL", "NULL", H483*1.25)</f>
        <v>38.98125000000001</v>
      </c>
      <c r="K483" s="8">
        <f>IF(G483 = "NULL", "NULL", G483*2)</f>
        <v>2.2000000000000002</v>
      </c>
      <c r="L483" s="8">
        <f>IF(G483 = "NULL", "NULL", H483*2)</f>
        <v>62.370000000000012</v>
      </c>
      <c r="M483" s="11" t="str">
        <f>CONCATENATE(D483, CHAR(10), " - NET WT. ", TEXT(E483, "0.00"), " oz (", F483, " grams)")</f>
        <v>Sicilian Herb Bread Dip Ingredients:
marjoram, oregano, basil, savory, sage, and thyme
• Packed in a facility and/or equipment that produces products containing peanuts, tree nuts, soybean, milk, dairy, eggs, fish, shellfish, wheat, sesame. •
 - NET WT. 0.55 oz (15.5925 grams)</v>
      </c>
      <c r="N483" s="12">
        <v>10000000284</v>
      </c>
      <c r="O483" s="12">
        <v>30000000284</v>
      </c>
      <c r="P483" s="12">
        <v>50000000284</v>
      </c>
      <c r="Q483" s="12">
        <v>70000000284</v>
      </c>
      <c r="R483" s="12">
        <v>90000000284</v>
      </c>
      <c r="S483" s="12">
        <v>11000000284</v>
      </c>
      <c r="T483" s="12">
        <v>13000000284</v>
      </c>
      <c r="U483" s="10"/>
      <c r="V483" s="11" t="s">
        <v>243</v>
      </c>
      <c r="W483" s="8">
        <f>IF(G483 = "NULL", "NULL", G483/4)</f>
        <v>0.27500000000000002</v>
      </c>
      <c r="X483" s="8">
        <f>IF(W483 = "NULL", "NULL", W483*28.35)</f>
        <v>7.7962500000000015</v>
      </c>
      <c r="Y483" s="8">
        <f>IF(G483 = "NULL", "NULL", G483*4)</f>
        <v>4.4000000000000004</v>
      </c>
      <c r="Z483" s="8">
        <f>IF(G483 = "NULL", "NULL", H483*4)</f>
        <v>124.74000000000002</v>
      </c>
      <c r="AA483" s="15">
        <v>15000000284</v>
      </c>
      <c r="AB483" s="8">
        <f>IF(OR(E483 = "NULL", G483 = "NULL"), "NULL", (E483+G483)/2)</f>
        <v>0.82500000000000007</v>
      </c>
      <c r="AC483" s="8">
        <f>IF(OR(F483 = "NULL", H483 = "NULL"), "NULL", (F483+H483)/2)</f>
        <v>23.388750000000005</v>
      </c>
      <c r="AD483" s="15">
        <v>17000000284</v>
      </c>
      <c r="AE483" s="8">
        <f>IF(H483 = "NULL", "NULL", AF483/28.35)</f>
        <v>2.7500000000000004</v>
      </c>
      <c r="AF483" s="8">
        <f>IF(H483 = "NULL", "NULL", J483*2)</f>
        <v>77.96250000000002</v>
      </c>
      <c r="AG483" s="15">
        <v>19000000284</v>
      </c>
      <c r="AH483" s="8">
        <f>IF(AB483 = "NULL", "NULL", AB483*2)</f>
        <v>1.6500000000000001</v>
      </c>
      <c r="AI483" s="8">
        <f>IF(AC483 = "NULL", "NULL", AC483*2)</f>
        <v>46.777500000000011</v>
      </c>
      <c r="AJ483" s="15">
        <v>21000000284</v>
      </c>
      <c r="AK483" s="13" t="s">
        <v>1944</v>
      </c>
      <c r="AL483" s="11" t="str">
        <f>SUBSTITUTE(D483,CHAR(10)&amp;"• Packed in a facility and/or equipment that produces products containing peanuts, tree nuts, soybean, milk, dairy, eggs, fish, shellfish, wheat, sesame. •","")</f>
        <v>Sicilian Herb Bread Dip Ingredients:
marjoram, oregano, basil, savory, sage, and thyme</v>
      </c>
    </row>
    <row r="484" spans="1:38" ht="75" x14ac:dyDescent="0.3">
      <c r="A484" s="40" t="s">
        <v>1945</v>
      </c>
      <c r="B484" s="10" t="s">
        <v>1946</v>
      </c>
      <c r="C484" s="10" t="s">
        <v>1947</v>
      </c>
      <c r="D484" s="11" t="s">
        <v>1948</v>
      </c>
      <c r="E484" s="8">
        <f>IF(F484 = "NULL", "NULL", F484/28.35)</f>
        <v>0.55000000000000004</v>
      </c>
      <c r="F484" s="8">
        <v>15.592500000000003</v>
      </c>
      <c r="G484" s="8">
        <f>IF(H484 = "NULL", "NULL", H484/28.35)</f>
        <v>1.1000000000000001</v>
      </c>
      <c r="H484" s="8">
        <v>31.185000000000006</v>
      </c>
      <c r="I484" s="8">
        <f>IF(G484 = "NULL", "NULL", G484*1.25)</f>
        <v>1.375</v>
      </c>
      <c r="J484" s="8">
        <f>IF(G484 = "NULL", "NULL", H484*1.25)</f>
        <v>38.98125000000001</v>
      </c>
      <c r="K484" s="8">
        <f>IF(G484 = "NULL", "NULL", G484*2)</f>
        <v>2.2000000000000002</v>
      </c>
      <c r="L484" s="8">
        <f>IF(G484 = "NULL", "NULL", H484*2)</f>
        <v>62.370000000000012</v>
      </c>
      <c r="M484" s="11" t="str">
        <f>CONCATENATE(D484, CHAR(10), " - NET WT. ", TEXT(E484, "0.00"), " oz (", F484, " grams)")</f>
        <v>Sicilian Herb Bread Dip &amp; Seasoning Ingredients:
marjoram, oregano, basil, savory, sage, and thyme
• Packed in a facility and/or equipment that produces products containing peanuts, tree nuts, soybean, milk, dairy, eggs, fish, shellfish, wheat, sesame. •
 - NET WT. 0.55 oz (15.5925 grams)</v>
      </c>
      <c r="N484" s="12">
        <v>10000000397</v>
      </c>
      <c r="O484" s="12">
        <v>30000000397</v>
      </c>
      <c r="P484" s="12">
        <v>50000000397</v>
      </c>
      <c r="Q484" s="12">
        <v>70000000397</v>
      </c>
      <c r="R484" s="12">
        <v>90000000397</v>
      </c>
      <c r="S484" s="12">
        <v>11000000397</v>
      </c>
      <c r="T484" s="12">
        <v>13000000397</v>
      </c>
      <c r="U484" s="11"/>
      <c r="V484" s="11"/>
      <c r="W484" s="8">
        <f>IF(G484 = "NULL", "NULL", G484/4)</f>
        <v>0.27500000000000002</v>
      </c>
      <c r="X484" s="8">
        <f>IF(W484 = "NULL", "NULL", W484*28.35)</f>
        <v>7.7962500000000015</v>
      </c>
      <c r="Y484" s="8">
        <f>IF(G484 = "NULL", "NULL", G484*4)</f>
        <v>4.4000000000000004</v>
      </c>
      <c r="Z484" s="8">
        <f>IF(G484 = "NULL", "NULL", H484*4)</f>
        <v>124.74000000000002</v>
      </c>
      <c r="AA484" s="15">
        <v>15000000397</v>
      </c>
      <c r="AB484" s="8">
        <f>IF(OR(E484 = "NULL", G484 = "NULL"), "NULL", (E484+G484)/2)</f>
        <v>0.82500000000000007</v>
      </c>
      <c r="AC484" s="8">
        <f>IF(OR(F484 = "NULL", H484 = "NULL"), "NULL", (F484+H484)/2)</f>
        <v>23.388750000000005</v>
      </c>
      <c r="AD484" s="15">
        <v>17000000397</v>
      </c>
      <c r="AE484" s="8">
        <f>IF(H484 = "NULL", "NULL", AF484/28.35)</f>
        <v>2.7500000000000004</v>
      </c>
      <c r="AF484" s="8">
        <f>IF(H484 = "NULL", "NULL", J484*2)</f>
        <v>77.96250000000002</v>
      </c>
      <c r="AG484" s="15">
        <v>19000000397</v>
      </c>
      <c r="AH484" s="8">
        <f>IF(AB484 = "NULL", "NULL", AB484*2)</f>
        <v>1.6500000000000001</v>
      </c>
      <c r="AI484" s="8">
        <f>IF(AC484 = "NULL", "NULL", AC484*2)</f>
        <v>46.777500000000011</v>
      </c>
      <c r="AJ484" s="15">
        <v>21000000397</v>
      </c>
      <c r="AK484" s="13" t="s">
        <v>1949</v>
      </c>
      <c r="AL484" s="11" t="str">
        <f>SUBSTITUTE(D484,CHAR(10)&amp;"• Packed in a facility and/or equipment that produces products containing peanuts, tree nuts, soybean, milk, dairy, eggs, fish, shellfish, wheat, sesame. •","")</f>
        <v>Sicilian Herb Bread Dip &amp; Seasoning Ingredients:
marjoram, oregano, basil, savory, sage, and thyme</v>
      </c>
    </row>
    <row r="485" spans="1:38" ht="120" x14ac:dyDescent="0.3">
      <c r="A485" s="10" t="s">
        <v>1950</v>
      </c>
      <c r="B485" s="10" t="s">
        <v>1951</v>
      </c>
      <c r="C485" s="10" t="s">
        <v>1951</v>
      </c>
      <c r="D485" s="11" t="s">
        <v>1952</v>
      </c>
      <c r="E485" s="8">
        <f>IF(F485 = "NULL", "NULL", F485/28.35)</f>
        <v>1.6499999999999997</v>
      </c>
      <c r="F485" s="8">
        <v>46.777499999999996</v>
      </c>
      <c r="G485" s="8">
        <f>IF(H485 = "NULL", "NULL", H485/28.35)</f>
        <v>3.2999999999999994</v>
      </c>
      <c r="H485" s="8">
        <v>93.554999999999993</v>
      </c>
      <c r="I485" s="8">
        <f>IF(G485 = "NULL", "NULL", G485*1.25)</f>
        <v>4.1249999999999991</v>
      </c>
      <c r="J485" s="8">
        <f>IF(G485 = "NULL", "NULL", H485*1.25)</f>
        <v>116.94374999999999</v>
      </c>
      <c r="K485" s="8">
        <f>IF(G485 = "NULL", "NULL", G485*2)</f>
        <v>6.5999999999999988</v>
      </c>
      <c r="L485" s="8">
        <f>IF(G485 = "NULL", "NULL", H485*2)</f>
        <v>187.10999999999999</v>
      </c>
      <c r="M485" s="11" t="str">
        <f>CONCATENATE(D485, CHAR(10), " - NET WT. ", TEXT(E485, "0.00"), " oz (", F485, " grams)")</f>
        <v>Simply Salad Topper Ingredients:
sesame seed, salt, poppy seed, msg, dehydrated garlic, dehydrated onion, black pepper, dehydrated romano cheese, spices, oleoresin paprika, calcium stearate (anti-caking agent)
• Packed in a facility and/or equipment that produces products containing peanuts, tree nuts, soybean, milk, dairy, eggs, fish, shellfish, wheat, sesame. •
 - NET WT. 1.65 oz (46.7775 grams)</v>
      </c>
      <c r="N485" s="12">
        <v>10000000321</v>
      </c>
      <c r="O485" s="12">
        <v>30000000321</v>
      </c>
      <c r="P485" s="12">
        <v>50000000321</v>
      </c>
      <c r="Q485" s="12">
        <v>70000000321</v>
      </c>
      <c r="R485" s="12">
        <v>90000000321</v>
      </c>
      <c r="S485" s="12">
        <v>11000000321</v>
      </c>
      <c r="T485" s="12">
        <v>13000000321</v>
      </c>
      <c r="U485" s="10" t="s">
        <v>52</v>
      </c>
      <c r="V485" s="11"/>
      <c r="W485" s="8">
        <f>IF(G485 = "NULL", "NULL", G485/4)</f>
        <v>0.82499999999999984</v>
      </c>
      <c r="X485" s="8">
        <f>IF(W485 = "NULL", "NULL", W485*28.35)</f>
        <v>23.388749999999998</v>
      </c>
      <c r="Y485" s="8">
        <f>IF(G485 = "NULL", "NULL", G485*4)</f>
        <v>13.199999999999998</v>
      </c>
      <c r="Z485" s="8">
        <f>IF(G485 = "NULL", "NULL", H485*4)</f>
        <v>374.21999999999997</v>
      </c>
      <c r="AA485" s="15">
        <v>15000000321</v>
      </c>
      <c r="AB485" s="8">
        <f>IF(OR(E485 = "NULL", G485 = "NULL"), "NULL", (E485+G485)/2)</f>
        <v>2.4749999999999996</v>
      </c>
      <c r="AC485" s="8">
        <f>IF(OR(F485 = "NULL", H485 = "NULL"), "NULL", (F485+H485)/2)</f>
        <v>70.166249999999991</v>
      </c>
      <c r="AD485" s="15">
        <v>17000000321</v>
      </c>
      <c r="AE485" s="8">
        <f>IF(H485 = "NULL", "NULL", AF485/28.35)</f>
        <v>8.25</v>
      </c>
      <c r="AF485" s="8">
        <f>IF(H485 = "NULL", "NULL", J485*2)</f>
        <v>233.88749999999999</v>
      </c>
      <c r="AG485" s="15">
        <v>19000000321</v>
      </c>
      <c r="AH485" s="8">
        <f>IF(AB485 = "NULL", "NULL", AB485*2)</f>
        <v>4.9499999999999993</v>
      </c>
      <c r="AI485" s="8">
        <f>IF(AC485 = "NULL", "NULL", AC485*2)</f>
        <v>140.33249999999998</v>
      </c>
      <c r="AJ485" s="15">
        <v>21000000321</v>
      </c>
      <c r="AK485" s="13"/>
      <c r="AL485" s="11" t="str">
        <f>SUBSTITUTE(D485,CHAR(10)&amp;"• Packed in a facility and/or equipment that produces products containing peanuts, tree nuts, soybean, milk, dairy, eggs, fish, shellfish, wheat, sesame. •","")</f>
        <v>Simply Salad Topper Ingredients:
sesame seed, salt, poppy seed, msg, dehydrated garlic, dehydrated onion, black pepper, dehydrated romano cheese, spices, oleoresin paprika, calcium stearate (anti-caking agent)</v>
      </c>
    </row>
    <row r="486" spans="1:38" ht="75" x14ac:dyDescent="0.3">
      <c r="A486" s="10" t="s">
        <v>1953</v>
      </c>
      <c r="B486" s="10" t="s">
        <v>1954</v>
      </c>
      <c r="C486" s="10" t="s">
        <v>1954</v>
      </c>
      <c r="D486" s="11" t="s">
        <v>1955</v>
      </c>
      <c r="E486" s="8">
        <f>IF(F486 = "NULL", "NULL", F486/28.35)</f>
        <v>2.0499999999999998</v>
      </c>
      <c r="F486" s="8">
        <v>58.1175</v>
      </c>
      <c r="G486" s="8">
        <f>IF(H486 = "NULL", "NULL", H486/28.35)</f>
        <v>4.0999999999999996</v>
      </c>
      <c r="H486" s="8">
        <v>116.235</v>
      </c>
      <c r="I486" s="8">
        <f>IF(G486 = "NULL", "NULL", G486*1.25)</f>
        <v>5.125</v>
      </c>
      <c r="J486" s="8">
        <f>IF(G486 = "NULL", "NULL", H486*1.25)</f>
        <v>145.29374999999999</v>
      </c>
      <c r="K486" s="8">
        <f>IF(G486 = "NULL", "NULL", G486*2)</f>
        <v>8.1999999999999993</v>
      </c>
      <c r="L486" s="8">
        <f>IF(G486 = "NULL", "NULL", H486*2)</f>
        <v>232.47</v>
      </c>
      <c r="M486" s="11" t="str">
        <f>CONCATENATE(D486, CHAR(10), " - NET WT. ", TEXT(E486, "0.00"), " oz (", F486, " grams)")</f>
        <v>Simply Shrimp Seasoning Ingredients:
salt, spices, lemon, paprika
• Packed in a facility and/or equipment that produces products containing peanuts, tree nuts, soybean, milk, dairy, eggs, fish, shellfish, wheat, sesame. •
 - NET WT. 2.05 oz (58.1175 grams)</v>
      </c>
      <c r="N486" s="12">
        <v>10000000285</v>
      </c>
      <c r="O486" s="12">
        <v>30000000285</v>
      </c>
      <c r="P486" s="12">
        <v>50000000285</v>
      </c>
      <c r="Q486" s="12">
        <v>70000000285</v>
      </c>
      <c r="R486" s="12">
        <v>90000000285</v>
      </c>
      <c r="S486" s="12">
        <v>11000000285</v>
      </c>
      <c r="T486" s="12">
        <v>13000000285</v>
      </c>
      <c r="U486" s="10"/>
      <c r="V486" s="11"/>
      <c r="W486" s="8">
        <f>IF(G486 = "NULL", "NULL", G486/4)</f>
        <v>1.0249999999999999</v>
      </c>
      <c r="X486" s="8">
        <f>IF(W486 = "NULL", "NULL", W486*28.35)</f>
        <v>29.05875</v>
      </c>
      <c r="Y486" s="8">
        <f>IF(G486 = "NULL", "NULL", G486*4)</f>
        <v>16.399999999999999</v>
      </c>
      <c r="Z486" s="8">
        <f>IF(G486 = "NULL", "NULL", H486*4)</f>
        <v>464.94</v>
      </c>
      <c r="AA486" s="15">
        <v>15000000285</v>
      </c>
      <c r="AB486" s="8">
        <f>IF(OR(E486 = "NULL", G486 = "NULL"), "NULL", (E486+G486)/2)</f>
        <v>3.0749999999999997</v>
      </c>
      <c r="AC486" s="8">
        <f>IF(OR(F486 = "NULL", H486 = "NULL"), "NULL", (F486+H486)/2)</f>
        <v>87.176249999999996</v>
      </c>
      <c r="AD486" s="15">
        <v>17000000285</v>
      </c>
      <c r="AE486" s="8">
        <f>IF(H486 = "NULL", "NULL", AF486/28.35)</f>
        <v>10.249999999999998</v>
      </c>
      <c r="AF486" s="8">
        <f>IF(H486 = "NULL", "NULL", J486*2)</f>
        <v>290.58749999999998</v>
      </c>
      <c r="AG486" s="15">
        <v>19000000285</v>
      </c>
      <c r="AH486" s="8">
        <f>IF(AB486 = "NULL", "NULL", AB486*2)</f>
        <v>6.1499999999999995</v>
      </c>
      <c r="AI486" s="8">
        <f>IF(AC486 = "NULL", "NULL", AC486*2)</f>
        <v>174.35249999999999</v>
      </c>
      <c r="AJ486" s="15">
        <v>21000000285</v>
      </c>
      <c r="AK486" s="13"/>
      <c r="AL486" s="11" t="str">
        <f>SUBSTITUTE(D486,CHAR(10)&amp;"• Packed in a facility and/or equipment that produces products containing peanuts, tree nuts, soybean, milk, dairy, eggs, fish, shellfish, wheat, sesame. •","")</f>
        <v>Simply Shrimp Seasoning Ingredients:
salt, spices, lemon, paprika</v>
      </c>
    </row>
    <row r="487" spans="1:38" ht="105" x14ac:dyDescent="0.3">
      <c r="A487" s="40" t="s">
        <v>1956</v>
      </c>
      <c r="B487" s="10" t="s">
        <v>1957</v>
      </c>
      <c r="C487" s="10" t="s">
        <v>1958</v>
      </c>
      <c r="D487" s="11" t="s">
        <v>1959</v>
      </c>
      <c r="E487" s="8">
        <f>IF(F487 = "NULL", "NULL", F487/28.35)</f>
        <v>2.0500881834215168</v>
      </c>
      <c r="F487" s="8">
        <v>58.12</v>
      </c>
      <c r="G487" s="8">
        <f>IF(H487 = "NULL", "NULL", H487/28.35)</f>
        <v>4.0999999999999996</v>
      </c>
      <c r="H487" s="8">
        <v>116.235</v>
      </c>
      <c r="I487" s="8">
        <f>IF(G487 = "NULL", "NULL", G487*1.25)</f>
        <v>5.125</v>
      </c>
      <c r="J487" s="8">
        <f>IF(G487 = "NULL", "NULL", H487*1.25)</f>
        <v>145.29374999999999</v>
      </c>
      <c r="K487" s="8">
        <f>IF(G487 = "NULL", "NULL", G487*2)</f>
        <v>8.1999999999999993</v>
      </c>
      <c r="L487" s="8">
        <f>IF(G487 = "NULL", "NULL", H487*2)</f>
        <v>232.47</v>
      </c>
      <c r="M487" s="11" t="str">
        <f>CONCATENATE(D487, CHAR(10), " - NET WT. ", TEXT(E487, "0.00"), " oz (", F487, " grams)")</f>
        <v>Six Pepper Blend Seasoning Ingredients:
salt, chili pepper, black pepper, white pepper, dehydrated garlic, dehydrated onion, dehydrated red bell pepper, dehydrated green bell pepper, spices
• Packed in a facility and/or equipment that produces products containing peanuts, tree nuts, soybean, milk, dairy, eggs, fish, shellfish, wheat, sesame. •
 - NET WT. 2.05 oz (58.12 grams)</v>
      </c>
      <c r="N487" s="12">
        <v>10000000540</v>
      </c>
      <c r="O487" s="12">
        <v>30000000540</v>
      </c>
      <c r="P487" s="12">
        <v>50000000540</v>
      </c>
      <c r="Q487" s="12">
        <v>70000000540</v>
      </c>
      <c r="R487" s="12">
        <v>90000000540</v>
      </c>
      <c r="S487" s="12">
        <v>11000000540</v>
      </c>
      <c r="T487" s="12">
        <v>13000000540</v>
      </c>
      <c r="U487" s="10" t="s">
        <v>52</v>
      </c>
      <c r="V487" s="11" t="s">
        <v>53</v>
      </c>
      <c r="W487" s="8">
        <f>IF(G487 = "NULL", "NULL", G487/4)</f>
        <v>1.0249999999999999</v>
      </c>
      <c r="X487" s="8">
        <f>IF(W487 = "NULL", "NULL", W487*28.35)</f>
        <v>29.05875</v>
      </c>
      <c r="Y487" s="8">
        <f>IF(G487 = "NULL", "NULL", G487*4)</f>
        <v>16.399999999999999</v>
      </c>
      <c r="Z487" s="8">
        <f>IF(G487 = "NULL", "NULL", H487*4)</f>
        <v>464.94</v>
      </c>
      <c r="AA487" s="15">
        <v>15000000540</v>
      </c>
      <c r="AB487" s="8">
        <f>IF(OR(E487 = "NULL", G487 = "NULL"), "NULL", (E487+G487)/2)</f>
        <v>3.0750440917107582</v>
      </c>
      <c r="AC487" s="8">
        <f>IF(OR(F487 = "NULL", H487 = "NULL"), "NULL", (F487+H487)/2)</f>
        <v>87.177499999999995</v>
      </c>
      <c r="AD487" s="15">
        <v>17000000540</v>
      </c>
      <c r="AE487" s="8">
        <f>IF(H487 = "NULL", "NULL", AF487/28.35)</f>
        <v>10.249999999999998</v>
      </c>
      <c r="AF487" s="8">
        <f>IF(H487 = "NULL", "NULL", J487*2)</f>
        <v>290.58749999999998</v>
      </c>
      <c r="AG487" s="15">
        <v>19000000540</v>
      </c>
      <c r="AH487" s="8">
        <f>IF(AB487 = "NULL", "NULL", AB487*2)</f>
        <v>6.1500881834215164</v>
      </c>
      <c r="AI487" s="8">
        <f>IF(AC487 = "NULL", "NULL", AC487*2)</f>
        <v>174.35499999999999</v>
      </c>
      <c r="AJ487" s="15">
        <v>21000000540</v>
      </c>
      <c r="AK487" s="13" t="s">
        <v>1960</v>
      </c>
      <c r="AL487" s="11" t="str">
        <f>SUBSTITUTE(D487,CHAR(10)&amp;"• Packed in a facility and/or equipment that produces products containing peanuts, tree nuts, soybean, milk, dairy, eggs, fish, shellfish, wheat, sesame. •","")</f>
        <v>Six Pepper Blend Seasoning Ingredients:
salt, chili pepper, black pepper, white pepper, dehydrated garlic, dehydrated onion, dehydrated red bell pepper, dehydrated green bell pepper, spices</v>
      </c>
    </row>
    <row r="488" spans="1:38" ht="75" x14ac:dyDescent="0.3">
      <c r="A488" s="10" t="s">
        <v>1961</v>
      </c>
      <c r="B488" s="10" t="s">
        <v>1962</v>
      </c>
      <c r="C488" s="10" t="s">
        <v>1962</v>
      </c>
      <c r="D488" s="11" t="s">
        <v>1963</v>
      </c>
      <c r="E488" s="8">
        <f>IF(F488 = "NULL", "NULL", F488/28.35)</f>
        <v>2.1</v>
      </c>
      <c r="F488" s="8">
        <v>59.535000000000004</v>
      </c>
      <c r="G488" s="8">
        <f>IF(H488 = "NULL", "NULL", H488/28.35)</f>
        <v>4.2</v>
      </c>
      <c r="H488" s="8">
        <v>119.07000000000001</v>
      </c>
      <c r="I488" s="8">
        <f>IF(G488 = "NULL", "NULL", G488*1.25)</f>
        <v>5.25</v>
      </c>
      <c r="J488" s="8">
        <f>IF(G488 = "NULL", "NULL", H488*1.25)</f>
        <v>148.83750000000001</v>
      </c>
      <c r="K488" s="8">
        <f>IF(G488 = "NULL", "NULL", G488*2)</f>
        <v>8.4</v>
      </c>
      <c r="L488" s="8">
        <f>IF(G488 = "NULL", "NULL", H488*2)</f>
        <v>238.14000000000001</v>
      </c>
      <c r="M488" s="11" t="str">
        <f>CONCATENATE(D488, CHAR(10), " - NET WT. ", TEXT(E488, "0.00"), " oz (", F488, " grams)")</f>
        <v>Sizzlin/Southwestern Blend Ingredients:
salt, garlic, oregano, turmeric, pepper
• Packed in a facility and/or equipment that produces products containing peanuts, tree nuts, soybean, milk, dairy, eggs, fish, shellfish, wheat, sesame. •
 - NET WT. 2.10 oz (59.535 grams)</v>
      </c>
      <c r="N488" s="12">
        <v>10000000286</v>
      </c>
      <c r="O488" s="12">
        <v>30000000286</v>
      </c>
      <c r="P488" s="12">
        <v>50000000286</v>
      </c>
      <c r="Q488" s="12">
        <v>70000000286</v>
      </c>
      <c r="R488" s="12">
        <v>90000000286</v>
      </c>
      <c r="S488" s="12">
        <v>11000000286</v>
      </c>
      <c r="T488" s="12">
        <v>13000000286</v>
      </c>
      <c r="U488" s="10"/>
      <c r="V488" s="11"/>
      <c r="W488" s="8">
        <f>IF(G488 = "NULL", "NULL", G488/4)</f>
        <v>1.05</v>
      </c>
      <c r="X488" s="8">
        <f>IF(W488 = "NULL", "NULL", W488*28.35)</f>
        <v>29.767500000000002</v>
      </c>
      <c r="Y488" s="8">
        <f>IF(G488 = "NULL", "NULL", G488*4)</f>
        <v>16.8</v>
      </c>
      <c r="Z488" s="8">
        <f>IF(G488 = "NULL", "NULL", H488*4)</f>
        <v>476.28000000000003</v>
      </c>
      <c r="AA488" s="15">
        <v>15000000286</v>
      </c>
      <c r="AB488" s="8">
        <f>IF(OR(E488 = "NULL", G488 = "NULL"), "NULL", (E488+G488)/2)</f>
        <v>3.1500000000000004</v>
      </c>
      <c r="AC488" s="8">
        <f>IF(OR(F488 = "NULL", H488 = "NULL"), "NULL", (F488+H488)/2)</f>
        <v>89.302500000000009</v>
      </c>
      <c r="AD488" s="15">
        <v>17000000286</v>
      </c>
      <c r="AE488" s="8">
        <f>IF(H488 = "NULL", "NULL", AF488/28.35)</f>
        <v>10.5</v>
      </c>
      <c r="AF488" s="8">
        <f>IF(H488 = "NULL", "NULL", J488*2)</f>
        <v>297.67500000000001</v>
      </c>
      <c r="AG488" s="15">
        <v>19000000286</v>
      </c>
      <c r="AH488" s="8">
        <f>IF(AB488 = "NULL", "NULL", AB488*2)</f>
        <v>6.3000000000000007</v>
      </c>
      <c r="AI488" s="8">
        <f>IF(AC488 = "NULL", "NULL", AC488*2)</f>
        <v>178.60500000000002</v>
      </c>
      <c r="AJ488" s="15">
        <v>21000000286</v>
      </c>
      <c r="AK488" s="13"/>
      <c r="AL488" s="11" t="str">
        <f>SUBSTITUTE(D488,CHAR(10)&amp;"• Packed in a facility and/or equipment that produces products containing peanuts, tree nuts, soybean, milk, dairy, eggs, fish, shellfish, wheat, sesame. •","")</f>
        <v>Sizzlin/Southwestern Blend Ingredients:
salt, garlic, oregano, turmeric, pepper</v>
      </c>
    </row>
    <row r="489" spans="1:38" ht="105" x14ac:dyDescent="0.3">
      <c r="A489" s="10" t="s">
        <v>1964</v>
      </c>
      <c r="B489" s="10" t="s">
        <v>1965</v>
      </c>
      <c r="C489" s="10" t="s">
        <v>1965</v>
      </c>
      <c r="D489" s="11" t="s">
        <v>1966</v>
      </c>
      <c r="E489" s="8">
        <f>IF(F489 = "NULL", "NULL", F489/28.35)</f>
        <v>1</v>
      </c>
      <c r="F489" s="8">
        <v>28.35</v>
      </c>
      <c r="G489" s="8">
        <f>IF(H489 = "NULL", "NULL", H489/28.35)</f>
        <v>2</v>
      </c>
      <c r="H489" s="8">
        <v>56.7</v>
      </c>
      <c r="I489" s="8">
        <f>IF(G489 = "NULL", "NULL", G489*1.25)</f>
        <v>2.5</v>
      </c>
      <c r="J489" s="8">
        <f>IF(G489 = "NULL", "NULL", H489*1.25)</f>
        <v>70.875</v>
      </c>
      <c r="K489" s="8">
        <f>IF(G489 = "NULL", "NULL", G489*2)</f>
        <v>4</v>
      </c>
      <c r="L489" s="8">
        <f>IF(G489 = "NULL", "NULL", H489*2)</f>
        <v>113.4</v>
      </c>
      <c r="M489" s="11" t="str">
        <f>CONCATENATE(D489, CHAR(10), " - NET WT. ", TEXT(E489, "0.00"), " oz (", F489, " grams)")</f>
        <v>Sloppy Joe Seasoning Ingredients:
salt, sugar, dehydrated onion, dehydrated red &amp; green peppers, chili peppers, spices, dehydrated garlic, natural flavor
• Packed in a facility and/or equipment that produces products containing peanuts, tree nuts, soybean, milk, dairy, eggs, fish, shellfish, wheat, sesame. •
 - NET WT. 1.00 oz (28.35 grams)</v>
      </c>
      <c r="N489" s="12">
        <v>10000000287</v>
      </c>
      <c r="O489" s="12">
        <v>30000000287</v>
      </c>
      <c r="P489" s="12">
        <v>50000000287</v>
      </c>
      <c r="Q489" s="12">
        <v>70000000287</v>
      </c>
      <c r="R489" s="12">
        <v>90000000287</v>
      </c>
      <c r="S489" s="12">
        <v>11000000287</v>
      </c>
      <c r="T489" s="12">
        <v>13000000287</v>
      </c>
      <c r="U489" s="10"/>
      <c r="V489" s="11"/>
      <c r="W489" s="8">
        <f>IF(G489 = "NULL", "NULL", G489/4)</f>
        <v>0.5</v>
      </c>
      <c r="X489" s="8">
        <f>IF(W489 = "NULL", "NULL", W489*28.35)</f>
        <v>14.175000000000001</v>
      </c>
      <c r="Y489" s="8">
        <f>IF(G489 = "NULL", "NULL", G489*4)</f>
        <v>8</v>
      </c>
      <c r="Z489" s="8">
        <f>IF(G489 = "NULL", "NULL", H489*4)</f>
        <v>226.8</v>
      </c>
      <c r="AA489" s="15">
        <v>15000000287</v>
      </c>
      <c r="AB489" s="8">
        <f>IF(OR(E489 = "NULL", G489 = "NULL"), "NULL", (E489+G489)/2)</f>
        <v>1.5</v>
      </c>
      <c r="AC489" s="8">
        <f>IF(OR(F489 = "NULL", H489 = "NULL"), "NULL", (F489+H489)/2)</f>
        <v>42.525000000000006</v>
      </c>
      <c r="AD489" s="15">
        <v>17000000287</v>
      </c>
      <c r="AE489" s="8">
        <f>IF(H489 = "NULL", "NULL", AF489/28.35)</f>
        <v>5</v>
      </c>
      <c r="AF489" s="8">
        <f>IF(H489 = "NULL", "NULL", J489*2)</f>
        <v>141.75</v>
      </c>
      <c r="AG489" s="15">
        <v>19000000287</v>
      </c>
      <c r="AH489" s="8">
        <f>IF(AB489 = "NULL", "NULL", AB489*2)</f>
        <v>3</v>
      </c>
      <c r="AI489" s="8">
        <f>IF(AC489 = "NULL", "NULL", AC489*2)</f>
        <v>85.050000000000011</v>
      </c>
      <c r="AJ489" s="15">
        <v>21000000287</v>
      </c>
      <c r="AK489" s="13"/>
      <c r="AL489" s="11" t="str">
        <f>SUBSTITUTE(D489,CHAR(10)&amp;"• Packed in a facility and/or equipment that produces products containing peanuts, tree nuts, soybean, milk, dairy, eggs, fish, shellfish, wheat, sesame. •","")</f>
        <v>Sloppy Joe Seasoning Ingredients:
salt, sugar, dehydrated onion, dehydrated red &amp; green peppers, chili peppers, spices, dehydrated garlic, natural flavor</v>
      </c>
    </row>
    <row r="490" spans="1:38" ht="75" x14ac:dyDescent="0.3">
      <c r="A490" s="38" t="s">
        <v>1967</v>
      </c>
      <c r="B490" s="10" t="s">
        <v>1968</v>
      </c>
      <c r="C490" s="10" t="s">
        <v>1969</v>
      </c>
      <c r="D490" s="11" t="s">
        <v>1970</v>
      </c>
      <c r="E490" s="8">
        <f>IF(F490 = "NULL", "NULL", F490/28.35)</f>
        <v>2.3985890652557318</v>
      </c>
      <c r="F490" s="8">
        <v>68</v>
      </c>
      <c r="G490" s="8">
        <f>IF(H490 = "NULL", "NULL", H490/28.35)</f>
        <v>5.0088183421516757</v>
      </c>
      <c r="H490" s="8">
        <v>142</v>
      </c>
      <c r="I490" s="8">
        <f>IF(G490 = "NULL", "NULL", G490*1.25)</f>
        <v>6.261022927689595</v>
      </c>
      <c r="J490" s="8">
        <f>IF(G490 = "NULL", "NULL", H490*1.25)</f>
        <v>177.5</v>
      </c>
      <c r="K490" s="8">
        <f>IF(G490 = "NULL", "NULL", G490*2)</f>
        <v>10.017636684303351</v>
      </c>
      <c r="L490" s="8">
        <f>IF(G490 = "NULL", "NULL", H490*2)</f>
        <v>284</v>
      </c>
      <c r="M490" s="11" t="str">
        <f>CONCATENATE(D490, CHAR(10), " - NET WT. ", TEXT(E490, "0.00"), " oz (", F490, " grams)")</f>
        <v>Smoked Applewood Sea Salt Ingredients:
sea salt smoked over applewood fire
• Packed in a facility and/or equipment that produces products containing peanuts, tree nuts, soybean, milk, dairy, eggs, fish, shellfish, wheat, sesame. •
 - NET WT. 2.40 oz (68 grams)</v>
      </c>
      <c r="N490" s="12">
        <v>10000000017</v>
      </c>
      <c r="O490" s="12">
        <v>30000000017</v>
      </c>
      <c r="P490" s="12">
        <v>50000000017</v>
      </c>
      <c r="Q490" s="12">
        <v>70000000017</v>
      </c>
      <c r="R490" s="12">
        <v>90000000017</v>
      </c>
      <c r="S490" s="12">
        <v>11000000017</v>
      </c>
      <c r="T490" s="12">
        <v>13000000017</v>
      </c>
      <c r="U490" s="10" t="s">
        <v>52</v>
      </c>
      <c r="V490" s="11" t="s">
        <v>354</v>
      </c>
      <c r="W490" s="8">
        <f>IF(G490 = "NULL", "NULL", G490/4)</f>
        <v>1.2522045855379189</v>
      </c>
      <c r="X490" s="8">
        <f>IF(W490 = "NULL", "NULL", W490*28.35)</f>
        <v>35.5</v>
      </c>
      <c r="Y490" s="8">
        <f>IF(G490 = "NULL", "NULL", G490*4)</f>
        <v>20.035273368606703</v>
      </c>
      <c r="Z490" s="8">
        <f>IF(G490 = "NULL", "NULL", H490*4)</f>
        <v>568</v>
      </c>
      <c r="AA490" s="15">
        <v>15000000017</v>
      </c>
      <c r="AB490" s="8">
        <f>IF(OR(E490 = "NULL", G490 = "NULL"), "NULL", (E490+G490)/2)</f>
        <v>3.7037037037037037</v>
      </c>
      <c r="AC490" s="8">
        <f>IF(OR(F490 = "NULL", H490 = "NULL"), "NULL", (F490+H490)/2)</f>
        <v>105</v>
      </c>
      <c r="AD490" s="15">
        <v>17000000017</v>
      </c>
      <c r="AE490" s="8">
        <f>IF(H490 = "NULL", "NULL", AF490/28.35)</f>
        <v>12.522045855379188</v>
      </c>
      <c r="AF490" s="8">
        <f>IF(H490 = "NULL", "NULL", J490*2)</f>
        <v>355</v>
      </c>
      <c r="AG490" s="15">
        <v>19000000017</v>
      </c>
      <c r="AH490" s="8">
        <f>IF(AB490 = "NULL", "NULL", AB490*2)</f>
        <v>7.4074074074074074</v>
      </c>
      <c r="AI490" s="8">
        <f>IF(AC490 = "NULL", "NULL", AC490*2)</f>
        <v>210</v>
      </c>
      <c r="AJ490" s="15">
        <v>21000000017</v>
      </c>
      <c r="AK490" s="13"/>
      <c r="AL490" s="11" t="str">
        <f>SUBSTITUTE(D490,CHAR(10)&amp;"• Packed in a facility and/or equipment that produces products containing peanuts, tree nuts, soybean, milk, dairy, eggs, fish, shellfish, wheat, sesame. •","")</f>
        <v>Smoked Applewood Sea Salt Ingredients:
sea salt smoked over applewood fire</v>
      </c>
    </row>
    <row r="491" spans="1:38" ht="105" x14ac:dyDescent="0.3">
      <c r="A491" s="10" t="s">
        <v>1971</v>
      </c>
      <c r="B491" s="10" t="s">
        <v>1972</v>
      </c>
      <c r="C491" s="10" t="s">
        <v>1972</v>
      </c>
      <c r="D491" s="11" t="s">
        <v>1973</v>
      </c>
      <c r="E491" s="8">
        <f>IF(F491 = "NULL", "NULL", F491/28.35)</f>
        <v>1.4</v>
      </c>
      <c r="F491" s="8">
        <v>39.69</v>
      </c>
      <c r="G491" s="8">
        <f>IF(H491 = "NULL", "NULL", H491/28.35)</f>
        <v>2.8</v>
      </c>
      <c r="H491" s="8">
        <v>79.38</v>
      </c>
      <c r="I491" s="8">
        <f>IF(G491 = "NULL", "NULL", G491*1.25)</f>
        <v>3.5</v>
      </c>
      <c r="J491" s="8">
        <f>IF(G491 = "NULL", "NULL", H491*1.25)</f>
        <v>99.224999999999994</v>
      </c>
      <c r="K491" s="8">
        <f>IF(G491 = "NULL", "NULL", G491*2)</f>
        <v>5.6</v>
      </c>
      <c r="L491" s="8">
        <f>IF(G491 = "NULL", "NULL", H491*2)</f>
        <v>158.76</v>
      </c>
      <c r="M491" s="11" t="str">
        <f>CONCATENATE(D491, CHAR(10), " - NET WT. ", TEXT(E491, "0.00"), " oz (", F491, " grams)")</f>
        <v>Smoked Bacon Bourbon Ingredients:
brown sugar, cinnamon, caramel sugar, salt, chipotle, soy based bacon bits
• ALLERGY ALERT: contains soy •
• Packed in a facility and/or equipment that produces products containing peanuts, tree nuts, soybean, milk, dairy, eggs, fish, shellfish, wheat, sesame. •
 - NET WT. 1.40 oz (39.69 grams)</v>
      </c>
      <c r="N491" s="12">
        <v>10000000288</v>
      </c>
      <c r="O491" s="12">
        <v>30000000288</v>
      </c>
      <c r="P491" s="12">
        <v>50000000288</v>
      </c>
      <c r="Q491" s="12">
        <v>70000000288</v>
      </c>
      <c r="R491" s="12">
        <v>90000000288</v>
      </c>
      <c r="S491" s="12">
        <v>11000000288</v>
      </c>
      <c r="T491" s="12">
        <v>13000000288</v>
      </c>
      <c r="U491" s="10"/>
      <c r="V491" s="11"/>
      <c r="W491" s="8">
        <f>IF(G491 = "NULL", "NULL", G491/4)</f>
        <v>0.7</v>
      </c>
      <c r="X491" s="8">
        <f>IF(W491 = "NULL", "NULL", W491*28.35)</f>
        <v>19.844999999999999</v>
      </c>
      <c r="Y491" s="8">
        <f>IF(G491 = "NULL", "NULL", G491*4)</f>
        <v>11.2</v>
      </c>
      <c r="Z491" s="8">
        <f>IF(G491 = "NULL", "NULL", H491*4)</f>
        <v>317.52</v>
      </c>
      <c r="AA491" s="15">
        <v>15000000288</v>
      </c>
      <c r="AB491" s="8">
        <f>IF(OR(E491 = "NULL", G491 = "NULL"), "NULL", (E491+G491)/2)</f>
        <v>2.0999999999999996</v>
      </c>
      <c r="AC491" s="8">
        <f>IF(OR(F491 = "NULL", H491 = "NULL"), "NULL", (F491+H491)/2)</f>
        <v>59.534999999999997</v>
      </c>
      <c r="AD491" s="15">
        <v>17000000288</v>
      </c>
      <c r="AE491" s="8">
        <f>IF(H491 = "NULL", "NULL", AF491/28.35)</f>
        <v>6.9999999999999991</v>
      </c>
      <c r="AF491" s="8">
        <f>IF(H491 = "NULL", "NULL", J491*2)</f>
        <v>198.45</v>
      </c>
      <c r="AG491" s="15">
        <v>19000000288</v>
      </c>
      <c r="AH491" s="8">
        <f>IF(AB491 = "NULL", "NULL", AB491*2)</f>
        <v>4.1999999999999993</v>
      </c>
      <c r="AI491" s="8">
        <f>IF(AC491 = "NULL", "NULL", AC491*2)</f>
        <v>119.07</v>
      </c>
      <c r="AJ491" s="15">
        <v>21000000288</v>
      </c>
      <c r="AK491" s="13"/>
      <c r="AL491" s="11" t="str">
        <f>SUBSTITUTE(D491,CHAR(10)&amp;"• Packed in a facility and/or equipment that produces products containing peanuts, tree nuts, soybean, milk, dairy, eggs, fish, shellfish, wheat, sesame. •","")</f>
        <v>Smoked Bacon Bourbon Ingredients:
brown sugar, cinnamon, caramel sugar, salt, chipotle, soy based bacon bits
• ALLERGY ALERT: contains soy •</v>
      </c>
    </row>
    <row r="492" spans="1:38" ht="75" x14ac:dyDescent="0.3">
      <c r="A492" s="10" t="s">
        <v>1974</v>
      </c>
      <c r="B492" s="10" t="s">
        <v>1975</v>
      </c>
      <c r="C492" s="10" t="s">
        <v>1975</v>
      </c>
      <c r="D492" s="11" t="s">
        <v>1976</v>
      </c>
      <c r="E492" s="8">
        <f>IF(F492 = "NULL", "NULL", F492/28.35)</f>
        <v>1.128747795414462</v>
      </c>
      <c r="F492" s="8">
        <v>32</v>
      </c>
      <c r="G492" s="8">
        <f>IF(H492 = "NULL", "NULL", H492/28.35)</f>
        <v>2.3985890652557318</v>
      </c>
      <c r="H492" s="8">
        <v>68</v>
      </c>
      <c r="I492" s="8">
        <f>IF(G492 = "NULL", "NULL", G492*1.25)</f>
        <v>2.9982363315696645</v>
      </c>
      <c r="J492" s="8">
        <f>IF(G492 = "NULL", "NULL", H492*1.25)</f>
        <v>85</v>
      </c>
      <c r="K492" s="8">
        <f>IF(G492 = "NULL", "NULL", G492*2)</f>
        <v>4.7971781305114636</v>
      </c>
      <c r="L492" s="8">
        <f>IF(G492 = "NULL", "NULL", H492*2)</f>
        <v>136</v>
      </c>
      <c r="M492" s="11" t="str">
        <f>CONCATENATE(D492, CHAR(10), " - NET WT. ", TEXT(E492, "0.00"), " oz (", F492, " grams)")</f>
        <v>Smoked Black Peppercorns Ingredients:
black peppercorns, smoke flavor
• Packed in a facility and/or equipment that produces products containing peanuts, tree nuts, soybean, milk, dairy, eggs, fish, shellfish, wheat, sesame. •
 - NET WT. 1.13 oz (32 grams)</v>
      </c>
      <c r="N492" s="12">
        <v>10000000499</v>
      </c>
      <c r="O492" s="12">
        <v>30000000499</v>
      </c>
      <c r="P492" s="12">
        <v>50000000499</v>
      </c>
      <c r="Q492" s="12">
        <v>70000000499</v>
      </c>
      <c r="R492" s="12">
        <v>90000000499</v>
      </c>
      <c r="S492" s="12">
        <v>11000000499</v>
      </c>
      <c r="T492" s="12">
        <v>13000000499</v>
      </c>
      <c r="U492" s="10" t="s">
        <v>52</v>
      </c>
      <c r="V492" s="11" t="s">
        <v>327</v>
      </c>
      <c r="W492" s="8">
        <f>IF(G492 = "NULL", "NULL", G492/4)</f>
        <v>0.59964726631393295</v>
      </c>
      <c r="X492" s="8">
        <f>IF(W492 = "NULL", "NULL", W492*28.35)</f>
        <v>17</v>
      </c>
      <c r="Y492" s="8">
        <f>IF(G492 = "NULL", "NULL", G492*4)</f>
        <v>9.5943562610229272</v>
      </c>
      <c r="Z492" s="8">
        <f>IF(G492 = "NULL", "NULL", H492*4)</f>
        <v>272</v>
      </c>
      <c r="AA492" s="15">
        <v>15000000499</v>
      </c>
      <c r="AB492" s="8">
        <f>IF(OR(E492 = "NULL", G492 = "NULL"), "NULL", (E492+G492)/2)</f>
        <v>1.7636684303350969</v>
      </c>
      <c r="AC492" s="8">
        <f>IF(OR(F492 = "NULL", H492 = "NULL"), "NULL", (F492+H492)/2)</f>
        <v>50</v>
      </c>
      <c r="AD492" s="15">
        <v>17000000499</v>
      </c>
      <c r="AE492" s="8">
        <f>IF(H492 = "NULL", "NULL", AF492/28.35)</f>
        <v>5.9964726631393299</v>
      </c>
      <c r="AF492" s="8">
        <f>IF(H492 = "NULL", "NULL", J492*2)</f>
        <v>170</v>
      </c>
      <c r="AG492" s="15">
        <v>19000000499</v>
      </c>
      <c r="AH492" s="8">
        <f>IF(AB492 = "NULL", "NULL", AB492*2)</f>
        <v>3.5273368606701938</v>
      </c>
      <c r="AI492" s="8">
        <f>IF(AC492 = "NULL", "NULL", AC492*2)</f>
        <v>100</v>
      </c>
      <c r="AJ492" s="15">
        <v>21000000499</v>
      </c>
      <c r="AK492" s="13"/>
      <c r="AL492" s="11" t="str">
        <f>SUBSTITUTE(D492,CHAR(10)&amp;"• Packed in a facility and/or equipment that produces products containing peanuts, tree nuts, soybean, milk, dairy, eggs, fish, shellfish, wheat, sesame. •","")</f>
        <v>Smoked Black Peppercorns Ingredients:
black peppercorns, smoke flavor</v>
      </c>
    </row>
    <row r="493" spans="1:38" ht="75" x14ac:dyDescent="0.3">
      <c r="A493" s="10" t="s">
        <v>1977</v>
      </c>
      <c r="B493" s="10" t="s">
        <v>1978</v>
      </c>
      <c r="C493" s="10" t="s">
        <v>1978</v>
      </c>
      <c r="D493" s="11" t="s">
        <v>1979</v>
      </c>
      <c r="E493" s="8">
        <f>IF(F493 = "NULL", "NULL", F493/28.35)</f>
        <v>1.5520282186948853</v>
      </c>
      <c r="F493" s="8">
        <v>44</v>
      </c>
      <c r="G493" s="8">
        <f>IF(H493 = "NULL", "NULL", H493/28.35)</f>
        <v>3.5273368606701938</v>
      </c>
      <c r="H493" s="8">
        <v>100</v>
      </c>
      <c r="I493" s="8">
        <f>IF(G493 = "NULL", "NULL", G493*1.25)</f>
        <v>4.409171075837742</v>
      </c>
      <c r="J493" s="8">
        <f>IF(G493 = "NULL", "NULL", H493*1.25)</f>
        <v>125</v>
      </c>
      <c r="K493" s="8">
        <f>IF(G493 = "NULL", "NULL", G493*2)</f>
        <v>7.0546737213403876</v>
      </c>
      <c r="L493" s="8">
        <f>IF(G493 = "NULL", "NULL", H493*2)</f>
        <v>200</v>
      </c>
      <c r="M493" s="11" t="str">
        <f>CONCATENATE(D493, CHAR(10), " - NET WT. ", TEXT(E493, "0.00"), " oz (", F493, " grams)")</f>
        <v>Smoked Brown Sugar Ingredients:
smoked brown sugar
• Packed in a facility and/or equipment that produces products containing peanuts, tree nuts, soybean, milk, dairy, eggs, fish, shellfish, wheat, sesame. •
 - NET WT. 1.55 oz (44 grams)</v>
      </c>
      <c r="N493" s="12">
        <v>10000000526</v>
      </c>
      <c r="O493" s="12">
        <v>30000000526</v>
      </c>
      <c r="P493" s="12">
        <v>50000000526</v>
      </c>
      <c r="Q493" s="12">
        <v>70000000526</v>
      </c>
      <c r="R493" s="12">
        <v>90000000526</v>
      </c>
      <c r="S493" s="12">
        <v>11000000526</v>
      </c>
      <c r="T493" s="12">
        <v>13000000526</v>
      </c>
      <c r="U493" s="24"/>
      <c r="V493" s="8" t="s">
        <v>1980</v>
      </c>
      <c r="W493" s="8">
        <f>IF(G493 = "NULL", "NULL", G493/4)</f>
        <v>0.88183421516754845</v>
      </c>
      <c r="X493" s="8">
        <f>IF(W493 = "NULL", "NULL", W493*28.35)</f>
        <v>25</v>
      </c>
      <c r="Y493" s="8">
        <f>IF(G493 = "NULL", "NULL", G493*4)</f>
        <v>14.109347442680775</v>
      </c>
      <c r="Z493" s="8">
        <f>IF(G493 = "NULL", "NULL", H493*4)</f>
        <v>400</v>
      </c>
      <c r="AA493" s="15">
        <v>15000000526</v>
      </c>
      <c r="AB493" s="8">
        <f>IF(OR(E493 = "NULL", G493 = "NULL"), "NULL", (E493+G493)/2)</f>
        <v>2.5396825396825395</v>
      </c>
      <c r="AC493" s="8">
        <f>IF(OR(F493 = "NULL", H493 = "NULL"), "NULL", (F493+H493)/2)</f>
        <v>72</v>
      </c>
      <c r="AD493" s="15">
        <v>17000000526</v>
      </c>
      <c r="AE493" s="8">
        <f>IF(H493 = "NULL", "NULL", AF493/28.35)</f>
        <v>8.8183421516754841</v>
      </c>
      <c r="AF493" s="8">
        <f>IF(H493 = "NULL", "NULL", J493*2)</f>
        <v>250</v>
      </c>
      <c r="AG493" s="15">
        <v>19000000526</v>
      </c>
      <c r="AH493" s="8">
        <f>IF(AB493 = "NULL", "NULL", AB493*2)</f>
        <v>5.0793650793650791</v>
      </c>
      <c r="AI493" s="8">
        <f>IF(AC493 = "NULL", "NULL", AC493*2)</f>
        <v>144</v>
      </c>
      <c r="AJ493" s="15">
        <v>21000000526</v>
      </c>
      <c r="AK493" s="13"/>
      <c r="AL493" s="11" t="str">
        <f>SUBSTITUTE(D493,CHAR(10)&amp;"• Packed in a facility and/or equipment that produces products containing peanuts, tree nuts, soybean, milk, dairy, eggs, fish, shellfish, wheat, sesame. •","")</f>
        <v>Smoked Brown Sugar Ingredients:
smoked brown sugar</v>
      </c>
    </row>
    <row r="494" spans="1:38" ht="210" x14ac:dyDescent="0.3">
      <c r="A494" s="10" t="s">
        <v>1981</v>
      </c>
      <c r="B494" s="10" t="s">
        <v>1982</v>
      </c>
      <c r="C494" s="10" t="s">
        <v>1983</v>
      </c>
      <c r="D494" s="11" t="s">
        <v>1984</v>
      </c>
      <c r="E494" s="8">
        <f>IF(F494 = "NULL", "NULL", F494/28.35)</f>
        <v>0.22469135802469134</v>
      </c>
      <c r="F494" s="8">
        <v>6.37</v>
      </c>
      <c r="G494" s="8">
        <f>IF(H494 = "NULL", "NULL", H494/28.35)</f>
        <v>0.38694885361552028</v>
      </c>
      <c r="H494" s="8">
        <v>10.97</v>
      </c>
      <c r="I494" s="8">
        <f>IF(G494 = "NULL", "NULL", G494*1.25)</f>
        <v>0.48368606701940037</v>
      </c>
      <c r="J494" s="8">
        <f>IF(G494 = "NULL", "NULL", H494*1.25)</f>
        <v>13.7125</v>
      </c>
      <c r="K494" s="8">
        <f>IF(G494 = "NULL", "NULL", G494*2)</f>
        <v>0.77389770723104057</v>
      </c>
      <c r="L494" s="8">
        <f>IF(G494 = "NULL", "NULL", H494*2)</f>
        <v>21.94</v>
      </c>
      <c r="M494" s="11" t="str">
        <f>CONCATENATE(D494, CHAR(10), " - NET WT. ", TEXT(E494, "0.00"), " oz (", F494, " grams)")</f>
        <v>Smoked Cheddar Jalapeno Dip Mix Ingredients:
cheese powder [a dehydrated blend of whey, buttermilk solids, cheeses (granular and cheddar [pasteuried milk, cheese culture, salt, enzymes]), whey protein concentrate, salt, sodium phosphate, citric acid, yellow 5, yellow 6, lactic acid, enzyme], peppers (jalapeno, green bell), onion, garlic, spices, smoke powder (maltodextrin, natural hickory smoke flavor, silicon dioxide)
• ALLERGY ALERT: contains milk •
• DIRECTIONS: Add 1/4 cup dip mix to 8 oz. Cream Cheese &amp; 1/3 cup Milk or Sour Cream. •
• Packed in a facility and/or equipment that produces products containing peanuts, tree nuts, soybean, milk, dairy, eggs, fish, shellfish, wheat, sesame. •
 - NET WT. 0.22 oz (6.37 grams)</v>
      </c>
      <c r="N494" s="12">
        <v>10000000559</v>
      </c>
      <c r="O494" s="12">
        <v>30000000559</v>
      </c>
      <c r="P494" s="12">
        <v>50000000559</v>
      </c>
      <c r="Q494" s="12">
        <v>70000000559</v>
      </c>
      <c r="R494" s="12">
        <v>90000000559</v>
      </c>
      <c r="S494" s="12">
        <v>11000000559</v>
      </c>
      <c r="T494" s="12">
        <v>13000000559</v>
      </c>
      <c r="U494" s="24"/>
      <c r="V494" s="8" t="s">
        <v>189</v>
      </c>
      <c r="W494" s="8">
        <f>IF(G494 = "NULL", "NULL", G494/4)</f>
        <v>9.6737213403880071E-2</v>
      </c>
      <c r="X494" s="8">
        <f>IF(W494 = "NULL", "NULL", W494*28.35)</f>
        <v>2.7425000000000002</v>
      </c>
      <c r="Y494" s="8">
        <f>IF(G494 = "NULL", "NULL", G494*4)</f>
        <v>1.5477954144620811</v>
      </c>
      <c r="Z494" s="8">
        <f>IF(G494 = "NULL", "NULL", H494*4)</f>
        <v>43.88</v>
      </c>
      <c r="AA494" s="15">
        <v>15000000559</v>
      </c>
      <c r="AB494" s="8">
        <f>IF(OR(E494 = "NULL", G494 = "NULL"), "NULL", (E494+G494)/2)</f>
        <v>0.30582010582010583</v>
      </c>
      <c r="AC494" s="8">
        <f>IF(OR(F494 = "NULL", H494 = "NULL"), "NULL", (F494+H494)/2)</f>
        <v>8.67</v>
      </c>
      <c r="AD494" s="15">
        <v>17000000559</v>
      </c>
      <c r="AE494" s="15">
        <f>IF(H494 = "NULL", "NULL", AF494/28.35)</f>
        <v>0.96737213403880074</v>
      </c>
      <c r="AF494" s="15">
        <f>IF(H494 = "NULL", "NULL", J494*2)</f>
        <v>27.425000000000001</v>
      </c>
      <c r="AG494" s="15">
        <v>19000000559</v>
      </c>
      <c r="AH494" s="8">
        <f>IF(AB494 = "NULL", "NULL", AB494*2)</f>
        <v>0.61164021164021165</v>
      </c>
      <c r="AI494" s="8">
        <f>IF(AC494 = "NULL", "NULL", AC494*2)</f>
        <v>17.34</v>
      </c>
      <c r="AJ494" s="15">
        <v>21000000559</v>
      </c>
      <c r="AK494" s="13"/>
      <c r="AL494" s="11" t="str">
        <f>SUBSTITUTE(D494,CHAR(10)&amp;"• Packed in a facility and/or equipment that produces products containing peanuts, tree nuts, soybean, milk, dairy, eggs, fish, shellfish, wheat, sesame. •","")</f>
        <v>Smoked Cheddar Jalapeno Dip Mix Ingredients:
cheese powder [a dehydrated blend of whey, buttermilk solids, cheeses (granular and cheddar [pasteuried milk, cheese culture, salt, enzymes]), whey protein concentrate, salt, sodium phosphate, citric acid, yellow 5, yellow 6, lactic acid, enzyme], peppers (jalapeno, green bell), onion, garlic, spices, smoke powder (maltodextrin, natural hickory smoke flavor, silicon dioxide)
• ALLERGY ALERT: contains milk •
• DIRECTIONS: Add 1/4 cup dip mix to 8 oz. Cream Cheese &amp; 1/3 cup Milk or Sour Cream. •</v>
      </c>
    </row>
    <row r="495" spans="1:38" ht="120" x14ac:dyDescent="0.3">
      <c r="A495" s="10" t="s">
        <v>1985</v>
      </c>
      <c r="B495" s="10" t="s">
        <v>1986</v>
      </c>
      <c r="C495" s="10" t="s">
        <v>1987</v>
      </c>
      <c r="D495" s="11" t="s">
        <v>1988</v>
      </c>
      <c r="E495" s="8">
        <f>IF(F495 = "NULL", "NULL", F495/28.35)</f>
        <v>3.5273368606701938E-2</v>
      </c>
      <c r="F495" s="8">
        <v>1</v>
      </c>
      <c r="G495" s="8">
        <f>IF(H495 = "NULL", "NULL", H495/28.35)</f>
        <v>7.0546737213403876E-2</v>
      </c>
      <c r="H495" s="8">
        <v>2</v>
      </c>
      <c r="I495" s="8">
        <f>IF(G495 = "NULL", "NULL", G495*1.25)</f>
        <v>8.8183421516754845E-2</v>
      </c>
      <c r="J495" s="8">
        <f>IF(G495 = "NULL", "NULL", H495*1.25)</f>
        <v>2.5</v>
      </c>
      <c r="K495" s="8">
        <f>IF(G495 = "NULL", "NULL", G495*2)</f>
        <v>0.14109347442680775</v>
      </c>
      <c r="L495" s="8">
        <f>IF(G495 = "NULL", "NULL", H495*2)</f>
        <v>4</v>
      </c>
      <c r="M495" s="11" t="str">
        <f>CONCATENATE(D495, CHAR(10), " - NET WT. ", TEXT(E495, "0.00"), " oz (", F495, " grams)")</f>
        <v>Smoked Griller Blend Ingredients:
spices, salt, dehydrated garlic, sugar, dehydrated 
onion, caranel color, red bell pepper, parsley, soybean
or cottonseed oil, smoke flavors, extractives of paprika, 
silicon dioxide (anti caking) may contain sulfites
• Packed in a facility and/or equipment that produces products containing peanuts, tree nuts, soybean, milk, dairy, eggs, fish, shellfish, wheat, sesame. •
 - NET WT. 0.04 oz (1 grams)</v>
      </c>
      <c r="N495" s="12">
        <v>10000000376</v>
      </c>
      <c r="O495" s="12">
        <v>30000000376</v>
      </c>
      <c r="P495" s="12">
        <v>50000000376</v>
      </c>
      <c r="Q495" s="12">
        <v>70000000376</v>
      </c>
      <c r="R495" s="12">
        <v>90000000376</v>
      </c>
      <c r="S495" s="12">
        <v>11000000376</v>
      </c>
      <c r="T495" s="12">
        <v>13000000376</v>
      </c>
      <c r="U495" s="10"/>
      <c r="V495" s="11" t="s">
        <v>419</v>
      </c>
      <c r="W495" s="8">
        <f>IF(G495 = "NULL", "NULL", G495/4)</f>
        <v>1.7636684303350969E-2</v>
      </c>
      <c r="X495" s="8">
        <f>IF(W495 = "NULL", "NULL", W495*28.35)</f>
        <v>0.5</v>
      </c>
      <c r="Y495" s="8">
        <f>IF(G495 = "NULL", "NULL", G495*4)</f>
        <v>0.2821869488536155</v>
      </c>
      <c r="Z495" s="8">
        <f>IF(G495 = "NULL", "NULL", H495*4)</f>
        <v>8</v>
      </c>
      <c r="AA495" s="15">
        <v>15000000376</v>
      </c>
      <c r="AB495" s="8">
        <f>IF(OR(E495 = "NULL", G495 = "NULL"), "NULL", (E495+G495)/2)</f>
        <v>5.2910052910052907E-2</v>
      </c>
      <c r="AC495" s="8">
        <f>IF(OR(F495 = "NULL", H495 = "NULL"), "NULL", (F495+H495)/2)</f>
        <v>1.5</v>
      </c>
      <c r="AD495" s="15">
        <v>17000000376</v>
      </c>
      <c r="AE495" s="8">
        <f>IF(H495 = "NULL", "NULL", AF495/28.35)</f>
        <v>0.17636684303350969</v>
      </c>
      <c r="AF495" s="8">
        <f>IF(H495 = "NULL", "NULL", J495*2)</f>
        <v>5</v>
      </c>
      <c r="AG495" s="15">
        <v>19000000376</v>
      </c>
      <c r="AH495" s="8">
        <f>IF(AB495 = "NULL", "NULL", AB495*2)</f>
        <v>0.10582010582010581</v>
      </c>
      <c r="AI495" s="8">
        <f>IF(AC495 = "NULL", "NULL", AC495*2)</f>
        <v>3</v>
      </c>
      <c r="AJ495" s="15">
        <v>21000000376</v>
      </c>
      <c r="AK495" s="13" t="s">
        <v>1989</v>
      </c>
      <c r="AL495" s="11" t="str">
        <f>SUBSTITUTE(D495,CHAR(10)&amp;"• Packed in a facility and/or equipment that produces products containing peanuts, tree nuts, soybean, milk, dairy, eggs, fish, shellfish, wheat, sesame. •","")</f>
        <v>Smoked Griller Blend Ingredients:
spices, salt, dehydrated garlic, sugar, dehydrated 
onion, caranel color, red bell pepper, parsley, soybean
or cottonseed oil, smoke flavors, extractives of paprika, 
silicon dioxide (anti caking) may contain sulfites</v>
      </c>
    </row>
    <row r="496" spans="1:38" ht="75" x14ac:dyDescent="0.3">
      <c r="A496" s="10" t="s">
        <v>1990</v>
      </c>
      <c r="B496" s="10" t="s">
        <v>1991</v>
      </c>
      <c r="C496" s="10" t="s">
        <v>1991</v>
      </c>
      <c r="D496" s="11" t="s">
        <v>1992</v>
      </c>
      <c r="E496" s="8">
        <f>IF(F496 = "NULL", "NULL", F496/28.35)</f>
        <v>1.3333333333333333</v>
      </c>
      <c r="F496" s="8">
        <v>37.799999999999997</v>
      </c>
      <c r="G496" s="8">
        <f>IF(H496 = "NULL", "NULL", H496/28.35)</f>
        <v>2.6666666666666665</v>
      </c>
      <c r="H496" s="8">
        <v>75.599999999999994</v>
      </c>
      <c r="I496" s="8">
        <f>IF(G496 = "NULL", "NULL", G496*1.25)</f>
        <v>3.333333333333333</v>
      </c>
      <c r="J496" s="8">
        <f>IF(G496 = "NULL", "NULL", H496*1.25)</f>
        <v>94.5</v>
      </c>
      <c r="K496" s="8">
        <f>IF(G496 = "NULL", "NULL", G496*2)</f>
        <v>5.333333333333333</v>
      </c>
      <c r="L496" s="8">
        <f>IF(G496 = "NULL", "NULL", H496*2)</f>
        <v>151.19999999999999</v>
      </c>
      <c r="M496" s="11" t="str">
        <f>CONCATENATE(D496, CHAR(10), " - NET WT. ", TEXT(E496, "0.00"), " oz (", F496, " grams)")</f>
        <v>Smoked Paprika Ingredients:
dried sweet red bell peppers that have been smoked
• Packed in a facility and/or equipment that produces products containing peanuts, tree nuts, soybean, milk, dairy, eggs, fish, shellfish, wheat, sesame. •
 - NET WT. 1.33 oz (37.8 grams)</v>
      </c>
      <c r="N496" s="12">
        <v>10000000427</v>
      </c>
      <c r="O496" s="12">
        <v>30000000427</v>
      </c>
      <c r="P496" s="12">
        <v>50000000427</v>
      </c>
      <c r="Q496" s="12">
        <v>70000000427</v>
      </c>
      <c r="R496" s="12">
        <v>90000000427</v>
      </c>
      <c r="S496" s="12">
        <v>11000000427</v>
      </c>
      <c r="T496" s="12">
        <v>13000000427</v>
      </c>
      <c r="U496" s="10"/>
      <c r="V496" s="11"/>
      <c r="W496" s="8">
        <f>IF(G496 = "NULL", "NULL", G496/4)</f>
        <v>0.66666666666666663</v>
      </c>
      <c r="X496" s="8">
        <f>IF(W496 = "NULL", "NULL", W496*28.35)</f>
        <v>18.899999999999999</v>
      </c>
      <c r="Y496" s="8">
        <f>IF(G496 = "NULL", "NULL", G496*4)</f>
        <v>10.666666666666666</v>
      </c>
      <c r="Z496" s="8">
        <f>IF(G496 = "NULL", "NULL", H496*4)</f>
        <v>302.39999999999998</v>
      </c>
      <c r="AA496" s="15">
        <v>15000000427</v>
      </c>
      <c r="AB496" s="8">
        <f>IF(OR(E496 = "NULL", G496 = "NULL"), "NULL", (E496+G496)/2)</f>
        <v>2</v>
      </c>
      <c r="AC496" s="8">
        <f>IF(OR(F496 = "NULL", H496 = "NULL"), "NULL", (F496+H496)/2)</f>
        <v>56.699999999999996</v>
      </c>
      <c r="AD496" s="15">
        <v>17000000427</v>
      </c>
      <c r="AE496" s="8">
        <f>IF(H496 = "NULL", "NULL", AF496/28.35)</f>
        <v>6.6666666666666661</v>
      </c>
      <c r="AF496" s="8">
        <f>IF(H496 = "NULL", "NULL", J496*2)</f>
        <v>189</v>
      </c>
      <c r="AG496" s="15">
        <v>19000000427</v>
      </c>
      <c r="AH496" s="8">
        <f>IF(AB496 = "NULL", "NULL", AB496*2)</f>
        <v>4</v>
      </c>
      <c r="AI496" s="8">
        <f>IF(AC496 = "NULL", "NULL", AC496*2)</f>
        <v>113.39999999999999</v>
      </c>
      <c r="AJ496" s="15">
        <v>21000000427</v>
      </c>
      <c r="AK496" s="13"/>
      <c r="AL496" s="11" t="str">
        <f>SUBSTITUTE(D496,CHAR(10)&amp;"• Packed in a facility and/or equipment that produces products containing peanuts, tree nuts, soybean, milk, dairy, eggs, fish, shellfish, wheat, sesame. •","")</f>
        <v>Smoked Paprika Ingredients:
dried sweet red bell peppers that have been smoked</v>
      </c>
    </row>
    <row r="497" spans="1:38" ht="75" x14ac:dyDescent="0.3">
      <c r="A497" s="10" t="s">
        <v>1993</v>
      </c>
      <c r="B497" s="10" t="s">
        <v>1994</v>
      </c>
      <c r="C497" s="10" t="s">
        <v>1995</v>
      </c>
      <c r="D497" s="11" t="s">
        <v>1996</v>
      </c>
      <c r="E497" s="8">
        <f>IF(F497 = "NULL", "NULL", F497/28.35)</f>
        <v>1.85</v>
      </c>
      <c r="F497" s="8">
        <v>52.447500000000005</v>
      </c>
      <c r="G497" s="8">
        <f>IF(H497 = "NULL", "NULL", H497/28.35)</f>
        <v>3.7</v>
      </c>
      <c r="H497" s="8">
        <v>104.89500000000001</v>
      </c>
      <c r="I497" s="8">
        <f>IF(G497 = "NULL", "NULL", G497*1.25)</f>
        <v>4.625</v>
      </c>
      <c r="J497" s="8">
        <f>IF(G497 = "NULL", "NULL", H497*1.25)</f>
        <v>131.11875000000001</v>
      </c>
      <c r="K497" s="8">
        <f>IF(G497 = "NULL", "NULL", G497*2)</f>
        <v>7.4</v>
      </c>
      <c r="L497" s="8">
        <f>IF(G497 = "NULL", "NULL", H497*2)</f>
        <v>209.79000000000002</v>
      </c>
      <c r="M497" s="11" t="str">
        <f>CONCATENATE(D497, CHAR(10), " - NET WT. ", TEXT(E497, "0.00"), " oz (", F497, " grams)")</f>
        <v>Smoked Sea Salt Ingredients:
coarse sea salt, smoke flavor
• Packed in a facility and/or equipment that produces products containing peanuts, tree nuts, soybean, milk, dairy, eggs, fish, shellfish, wheat, sesame. •
 - NET WT. 1.85 oz (52.4475 grams)</v>
      </c>
      <c r="N497" s="12">
        <v>10000000289</v>
      </c>
      <c r="O497" s="12">
        <v>30000000289</v>
      </c>
      <c r="P497" s="12">
        <v>50000000289</v>
      </c>
      <c r="Q497" s="12">
        <v>70000000289</v>
      </c>
      <c r="R497" s="12">
        <v>90000000289</v>
      </c>
      <c r="S497" s="12">
        <v>11000000289</v>
      </c>
      <c r="T497" s="12">
        <v>13000000289</v>
      </c>
      <c r="U497" s="10"/>
      <c r="V497" s="11"/>
      <c r="W497" s="8">
        <f>IF(G497 = "NULL", "NULL", G497/4)</f>
        <v>0.92500000000000004</v>
      </c>
      <c r="X497" s="8">
        <f>IF(W497 = "NULL", "NULL", W497*28.35)</f>
        <v>26.223750000000003</v>
      </c>
      <c r="Y497" s="8">
        <f>IF(G497 = "NULL", "NULL", G497*4)</f>
        <v>14.8</v>
      </c>
      <c r="Z497" s="8">
        <f>IF(G497 = "NULL", "NULL", H497*4)</f>
        <v>419.58000000000004</v>
      </c>
      <c r="AA497" s="15">
        <v>15000000289</v>
      </c>
      <c r="AB497" s="8">
        <f>IF(OR(E497 = "NULL", G497 = "NULL"), "NULL", (E497+G497)/2)</f>
        <v>2.7750000000000004</v>
      </c>
      <c r="AC497" s="8">
        <f>IF(OR(F497 = "NULL", H497 = "NULL"), "NULL", (F497+H497)/2)</f>
        <v>78.671250000000015</v>
      </c>
      <c r="AD497" s="15">
        <v>17000000289</v>
      </c>
      <c r="AE497" s="8">
        <f>IF(H497 = "NULL", "NULL", AF497/28.35)</f>
        <v>9.25</v>
      </c>
      <c r="AF497" s="8">
        <f>IF(H497 = "NULL", "NULL", J497*2)</f>
        <v>262.23750000000001</v>
      </c>
      <c r="AG497" s="15">
        <v>19000000289</v>
      </c>
      <c r="AH497" s="8">
        <f>IF(AB497 = "NULL", "NULL", AB497*2)</f>
        <v>5.5500000000000007</v>
      </c>
      <c r="AI497" s="8">
        <f>IF(AC497 = "NULL", "NULL", AC497*2)</f>
        <v>157.34250000000003</v>
      </c>
      <c r="AJ497" s="15">
        <v>21000000289</v>
      </c>
      <c r="AK497" s="13"/>
      <c r="AL497" s="11" t="str">
        <f>SUBSTITUTE(D497,CHAR(10)&amp;"• Packed in a facility and/or equipment that produces products containing peanuts, tree nuts, soybean, milk, dairy, eggs, fish, shellfish, wheat, sesame. •","")</f>
        <v>Smoked Sea Salt Ingredients:
coarse sea salt, smoke flavor</v>
      </c>
    </row>
    <row r="498" spans="1:38" ht="135" x14ac:dyDescent="0.3">
      <c r="A498" s="10" t="s">
        <v>1997</v>
      </c>
      <c r="B498" s="10" t="s">
        <v>1998</v>
      </c>
      <c r="C498" s="10" t="s">
        <v>1999</v>
      </c>
      <c r="D498" s="11" t="s">
        <v>2000</v>
      </c>
      <c r="E498" s="8">
        <f>IF(F498 = "NULL", "NULL", F498/28.35)</f>
        <v>1.85</v>
      </c>
      <c r="F498" s="8">
        <v>52.447500000000005</v>
      </c>
      <c r="G498" s="8">
        <f>IF(H498 = "NULL", "NULL", H498/28.35)</f>
        <v>3.7</v>
      </c>
      <c r="H498" s="8">
        <v>104.89500000000001</v>
      </c>
      <c r="I498" s="8">
        <f>IF(G498 = "NULL", "NULL", G498*1.25)</f>
        <v>4.625</v>
      </c>
      <c r="J498" s="8">
        <f>IF(G498 = "NULL", "NULL", H498*1.25)</f>
        <v>131.11875000000001</v>
      </c>
      <c r="K498" s="8">
        <f>IF(G498 = "NULL", "NULL", G498*2)</f>
        <v>7.4</v>
      </c>
      <c r="L498" s="8">
        <f>IF(G498 = "NULL", "NULL", H498*2)</f>
        <v>209.79000000000002</v>
      </c>
      <c r="M498" s="11" t="str">
        <f>CONCATENATE(D498, CHAR(10), " - NET WT. ", TEXT(E498, "0.00"), " oz (", F498, " grams)")</f>
        <v>Smoky Bacon Popcorn Seasoning Ingredients:
sugar, salt, onion powder, torula yeast, tomato powder, natural bacon flavor (bacon fat)spices, natural smoke flavor, garlic powder, disodium inosinate, disodium guanylate, citric acid, extractives of paprika, &lt;2% silicon dioxide
• Packed in a facility and/or equipment that produces products containing peanuts, tree nuts, soybean, milk, dairy, eggs, fish, shellfish, wheat, sesame. •
 - NET WT. 1.85 oz (52.4475 grams)</v>
      </c>
      <c r="N498" s="12">
        <v>10000000290</v>
      </c>
      <c r="O498" s="12">
        <v>30000000290</v>
      </c>
      <c r="P498" s="12">
        <v>50000000290</v>
      </c>
      <c r="Q498" s="12">
        <v>70000000290</v>
      </c>
      <c r="R498" s="12">
        <v>90000000290</v>
      </c>
      <c r="S498" s="12">
        <v>11000000290</v>
      </c>
      <c r="T498" s="12">
        <v>13000000290</v>
      </c>
      <c r="U498" s="10"/>
      <c r="V498" s="11"/>
      <c r="W498" s="8">
        <f>IF(G498 = "NULL", "NULL", G498/4)</f>
        <v>0.92500000000000004</v>
      </c>
      <c r="X498" s="8">
        <f>IF(W498 = "NULL", "NULL", W498*28.35)</f>
        <v>26.223750000000003</v>
      </c>
      <c r="Y498" s="8">
        <f>IF(G498 = "NULL", "NULL", G498*4)</f>
        <v>14.8</v>
      </c>
      <c r="Z498" s="8">
        <f>IF(G498 = "NULL", "NULL", H498*4)</f>
        <v>419.58000000000004</v>
      </c>
      <c r="AA498" s="15">
        <v>15000000290</v>
      </c>
      <c r="AB498" s="8">
        <f>IF(OR(E498 = "NULL", G498 = "NULL"), "NULL", (E498+G498)/2)</f>
        <v>2.7750000000000004</v>
      </c>
      <c r="AC498" s="8">
        <f>IF(OR(F498 = "NULL", H498 = "NULL"), "NULL", (F498+H498)/2)</f>
        <v>78.671250000000015</v>
      </c>
      <c r="AD498" s="15">
        <v>17000000290</v>
      </c>
      <c r="AE498" s="8">
        <f>IF(H498 = "NULL", "NULL", AF498/28.35)</f>
        <v>9.25</v>
      </c>
      <c r="AF498" s="8">
        <f>IF(H498 = "NULL", "NULL", J498*2)</f>
        <v>262.23750000000001</v>
      </c>
      <c r="AG498" s="15">
        <v>19000000290</v>
      </c>
      <c r="AH498" s="8">
        <f>IF(AB498 = "NULL", "NULL", AB498*2)</f>
        <v>5.5500000000000007</v>
      </c>
      <c r="AI498" s="8">
        <f>IF(AC498 = "NULL", "NULL", AC498*2)</f>
        <v>157.34250000000003</v>
      </c>
      <c r="AJ498" s="15">
        <v>21000000290</v>
      </c>
      <c r="AK498" s="13"/>
      <c r="AL498" s="11" t="str">
        <f>SUBSTITUTE(D498,CHAR(10)&amp;"• Packed in a facility and/or equipment that produces products containing peanuts, tree nuts, soybean, milk, dairy, eggs, fish, shellfish, wheat, sesame. •","")</f>
        <v>Smoky Bacon Popcorn Seasoning Ingredients:
sugar, salt, onion powder, torula yeast, tomato powder, natural bacon flavor (bacon fat)spices, natural smoke flavor, garlic powder, disodium inosinate, disodium guanylate, citric acid, extractives of paprika, &lt;2% silicon dioxide</v>
      </c>
    </row>
    <row r="499" spans="1:38" ht="75" x14ac:dyDescent="0.3">
      <c r="A499" s="10" t="s">
        <v>2001</v>
      </c>
      <c r="B499" s="10" t="s">
        <v>2002</v>
      </c>
      <c r="C499" s="10" t="s">
        <v>2002</v>
      </c>
      <c r="D499" s="11" t="s">
        <v>2003</v>
      </c>
      <c r="E499" s="8">
        <f>IF(F499 = "NULL", "NULL", F499/28.35)</f>
        <v>1.1000000000000001</v>
      </c>
      <c r="F499" s="8">
        <v>31.185000000000006</v>
      </c>
      <c r="G499" s="8">
        <f>IF(H499 = "NULL", "NULL", H499/28.35)</f>
        <v>2.2000000000000002</v>
      </c>
      <c r="H499" s="8">
        <v>62.370000000000012</v>
      </c>
      <c r="I499" s="8">
        <f>IF(G499 = "NULL", "NULL", G499*1.25)</f>
        <v>2.75</v>
      </c>
      <c r="J499" s="8">
        <f>IF(G499 = "NULL", "NULL", H499*1.25)</f>
        <v>77.96250000000002</v>
      </c>
      <c r="K499" s="8">
        <f>IF(G499 = "NULL", "NULL", G499*2)</f>
        <v>4.4000000000000004</v>
      </c>
      <c r="L499" s="8">
        <f>IF(G499 = "NULL", "NULL", H499*2)</f>
        <v>124.74000000000002</v>
      </c>
      <c r="M499" s="11" t="str">
        <f>CONCATENATE(D499, CHAR(10), " - NET WT. ", TEXT(E499, "0.00"), " oz (", F499, " grams)")</f>
        <v>Smoky BBQ Blend Ingredients:
salt, sugar, celery, msg, onion, garlic, spices, liquid extract
• Packed in a facility and/or equipment that produces products containing peanuts, tree nuts, soybean, milk, dairy, eggs, fish, shellfish, wheat, sesame. •
 - NET WT. 1.10 oz (31.185 grams)</v>
      </c>
      <c r="N499" s="12">
        <v>10000000291</v>
      </c>
      <c r="O499" s="12">
        <v>30000000291</v>
      </c>
      <c r="P499" s="12">
        <v>50000000291</v>
      </c>
      <c r="Q499" s="12">
        <v>70000000291</v>
      </c>
      <c r="R499" s="12">
        <v>90000000291</v>
      </c>
      <c r="S499" s="12">
        <v>11000000291</v>
      </c>
      <c r="T499" s="12">
        <v>13000000291</v>
      </c>
      <c r="U499" s="10"/>
      <c r="V499" s="11"/>
      <c r="W499" s="8">
        <f>IF(G499 = "NULL", "NULL", G499/4)</f>
        <v>0.55000000000000004</v>
      </c>
      <c r="X499" s="8">
        <f>IF(W499 = "NULL", "NULL", W499*28.35)</f>
        <v>15.592500000000003</v>
      </c>
      <c r="Y499" s="8">
        <f>IF(G499 = "NULL", "NULL", G499*4)</f>
        <v>8.8000000000000007</v>
      </c>
      <c r="Z499" s="8">
        <f>IF(G499 = "NULL", "NULL", H499*4)</f>
        <v>249.48000000000005</v>
      </c>
      <c r="AA499" s="15">
        <v>15000000291</v>
      </c>
      <c r="AB499" s="8">
        <f>IF(OR(E499 = "NULL", G499 = "NULL"), "NULL", (E499+G499)/2)</f>
        <v>1.6500000000000001</v>
      </c>
      <c r="AC499" s="8">
        <f>IF(OR(F499 = "NULL", H499 = "NULL"), "NULL", (F499+H499)/2)</f>
        <v>46.777500000000011</v>
      </c>
      <c r="AD499" s="15">
        <v>17000000291</v>
      </c>
      <c r="AE499" s="8">
        <f>IF(H499 = "NULL", "NULL", AF499/28.35)</f>
        <v>5.5000000000000009</v>
      </c>
      <c r="AF499" s="8">
        <f>IF(H499 = "NULL", "NULL", J499*2)</f>
        <v>155.92500000000004</v>
      </c>
      <c r="AG499" s="15">
        <v>19000000291</v>
      </c>
      <c r="AH499" s="8">
        <f>IF(AB499 = "NULL", "NULL", AB499*2)</f>
        <v>3.3000000000000003</v>
      </c>
      <c r="AI499" s="8">
        <f>IF(AC499 = "NULL", "NULL", AC499*2)</f>
        <v>93.555000000000021</v>
      </c>
      <c r="AJ499" s="15">
        <v>21000000291</v>
      </c>
      <c r="AK499" s="13"/>
      <c r="AL499" s="11" t="str">
        <f>SUBSTITUTE(D499,CHAR(10)&amp;"• Packed in a facility and/or equipment that produces products containing peanuts, tree nuts, soybean, milk, dairy, eggs, fish, shellfish, wheat, sesame. •","")</f>
        <v>Smoky BBQ Blend Ingredients:
salt, sugar, celery, msg, onion, garlic, spices, liquid extract</v>
      </c>
    </row>
    <row r="500" spans="1:38" ht="76.2" customHeight="1" x14ac:dyDescent="0.3">
      <c r="A500" s="10" t="s">
        <v>2004</v>
      </c>
      <c r="B500" s="10" t="s">
        <v>2005</v>
      </c>
      <c r="C500" s="10" t="s">
        <v>2006</v>
      </c>
      <c r="D500" s="11" t="s">
        <v>2007</v>
      </c>
      <c r="E500" s="8">
        <f>IF(F500 = "NULL", "NULL", F500/28.35)</f>
        <v>1.693121693121693</v>
      </c>
      <c r="F500" s="8">
        <v>48</v>
      </c>
      <c r="G500" s="8">
        <f>IF(H500 = "NULL", "NULL", H500/28.35)</f>
        <v>3.8095238095238093</v>
      </c>
      <c r="H500" s="8">
        <v>108</v>
      </c>
      <c r="I500" s="8">
        <f>IF(G500 = "NULL", "NULL", G500*1.25)</f>
        <v>4.7619047619047619</v>
      </c>
      <c r="J500" s="8">
        <f>IF(G500 = "NULL", "NULL", H500*1.25)</f>
        <v>135</v>
      </c>
      <c r="K500" s="8">
        <f>IF(G500 = "NULL", "NULL", G500*2)</f>
        <v>7.6190476190476186</v>
      </c>
      <c r="L500" s="8">
        <f>IF(G500 = "NULL", "NULL", H500*2)</f>
        <v>216</v>
      </c>
      <c r="M500" s="11" t="str">
        <f>CONCATENATE(D500, CHAR(10), " - NET WT. ", TEXT(E500, "0.00"), " oz (", F500, " grams)")</f>
        <v>Smoky Campfire Grill Seasoning Ingredients:
brown sugar, sugar, salt, smoked paprika, onion, peppercorn, garlic
• Packed in a facility and/or equipment that produces products containing peanuts, tree nuts, soybean, milk, dairy, eggs, fish, shellfish, wheat, sesame. •
 - NET WT. 1.69 oz (48 grams)</v>
      </c>
      <c r="N500" s="12">
        <v>10000000569</v>
      </c>
      <c r="O500" s="12">
        <v>30000000569</v>
      </c>
      <c r="P500" s="12">
        <v>50000000569</v>
      </c>
      <c r="Q500" s="12">
        <v>70000000569</v>
      </c>
      <c r="R500" s="12">
        <v>90000000569</v>
      </c>
      <c r="S500" s="12">
        <v>11000000569</v>
      </c>
      <c r="T500" s="12">
        <v>13000000569</v>
      </c>
      <c r="U500" s="24"/>
      <c r="W500" s="8">
        <f>IF(G500 = "NULL", "NULL", G500/4)</f>
        <v>0.95238095238095233</v>
      </c>
      <c r="X500" s="8">
        <f>IF(W500 = "NULL", "NULL", W500*28.35)</f>
        <v>27</v>
      </c>
      <c r="Y500" s="8">
        <f>IF(G500 = "NULL", "NULL", G500*4)</f>
        <v>15.238095238095237</v>
      </c>
      <c r="Z500" s="8">
        <f>IF(G500 = "NULL", "NULL", H500*4)</f>
        <v>432</v>
      </c>
      <c r="AA500" s="15">
        <v>15000000569</v>
      </c>
      <c r="AB500" s="8">
        <f>IF(OR(E500 = "NULL", G500 = "NULL"), "NULL", (E500+G500)/2)</f>
        <v>2.7513227513227512</v>
      </c>
      <c r="AC500" s="8">
        <f>IF(OR(F500 = "NULL", H500 = "NULL"), "NULL", (F500+H500)/2)</f>
        <v>78</v>
      </c>
      <c r="AD500" s="15">
        <v>17000000569</v>
      </c>
      <c r="AE500" s="15">
        <f>IF(H500 = "NULL", "NULL", AF500/28.35)</f>
        <v>9.5238095238095237</v>
      </c>
      <c r="AF500" s="15">
        <f>IF(H500 = "NULL", "NULL", J500*2)</f>
        <v>270</v>
      </c>
      <c r="AG500" s="15">
        <v>19000000569</v>
      </c>
      <c r="AH500" s="8">
        <f>IF(AB500 = "NULL", "NULL", AB500*2)</f>
        <v>5.5026455026455023</v>
      </c>
      <c r="AI500" s="8">
        <f>IF(AC500 = "NULL", "NULL", AC500*2)</f>
        <v>156</v>
      </c>
      <c r="AJ500" s="15">
        <v>21000000569</v>
      </c>
      <c r="AK500" s="13" t="s">
        <v>2008</v>
      </c>
      <c r="AL500" s="11" t="str">
        <f>SUBSTITUTE(D500,CHAR(10)&amp;"• Packed in a facility and/or equipment that produces products containing peanuts, tree nuts, soybean, milk, dairy, eggs, fish, shellfish, wheat, sesame. •","")</f>
        <v>Smoky Campfire Grill Seasoning Ingredients:
brown sugar, sugar, salt, smoked paprika, onion, peppercorn, garlic</v>
      </c>
    </row>
    <row r="501" spans="1:38" ht="90" x14ac:dyDescent="0.3">
      <c r="A501" s="10" t="s">
        <v>2009</v>
      </c>
      <c r="B501" s="10" t="s">
        <v>2010</v>
      </c>
      <c r="C501" s="10" t="s">
        <v>2011</v>
      </c>
      <c r="D501" s="11" t="s">
        <v>2012</v>
      </c>
      <c r="E501" s="8">
        <f>IF(F501 = "NULL", "NULL", F501/28.35)</f>
        <v>1.8500881834215168</v>
      </c>
      <c r="F501" s="8">
        <v>52.45</v>
      </c>
      <c r="G501" s="8">
        <f>IF(H501 = "NULL", "NULL", H501/28.35)</f>
        <v>3.7001763668430336</v>
      </c>
      <c r="H501" s="8">
        <v>104.9</v>
      </c>
      <c r="I501" s="8">
        <f>IF(G501 = "NULL", "NULL", G501*1.25)</f>
        <v>4.6252204585537919</v>
      </c>
      <c r="J501" s="8">
        <f>IF(G501 = "NULL", "NULL", H501*1.25)</f>
        <v>131.125</v>
      </c>
      <c r="K501" s="8">
        <f>IF(G501 = "NULL", "NULL", G501*2)</f>
        <v>7.4003527336860673</v>
      </c>
      <c r="L501" s="8">
        <f>IF(G501 = "NULL", "NULL", H501*2)</f>
        <v>209.8</v>
      </c>
      <c r="M501" s="11" t="str">
        <f>CONCATENATE(D501, CHAR(10), " - NET WT. ", TEXT(E501, "0.00"), " oz (", F501, " grams)")</f>
        <v>Smoky Chocolate Chipotle Seasoning Ingredients:
cocoa, sugar, chipotle, red wine vinegar, salt, cassia cinnamon, arrow root
• Packed in a facility and/or equipment that produces products containing peanuts, tree nuts, soybean, milk, dairy, eggs, fish, shellfish, wheat, sesame. •
 - NET WT. 1.85 oz (52.45 grams)</v>
      </c>
      <c r="N501" s="12">
        <v>10000000570</v>
      </c>
      <c r="O501" s="12">
        <v>30000000570</v>
      </c>
      <c r="P501" s="12">
        <v>50000000570</v>
      </c>
      <c r="Q501" s="12">
        <v>70000000570</v>
      </c>
      <c r="R501" s="12">
        <v>90000000570</v>
      </c>
      <c r="S501" s="12">
        <v>11000000570</v>
      </c>
      <c r="T501" s="12">
        <v>13000000570</v>
      </c>
      <c r="U501" s="24"/>
      <c r="W501" s="8">
        <f>IF(G501 = "NULL", "NULL", G501/4)</f>
        <v>0.92504409171075841</v>
      </c>
      <c r="X501" s="8">
        <f>IF(W501 = "NULL", "NULL", W501*28.35)</f>
        <v>26.225000000000001</v>
      </c>
      <c r="Y501" s="8">
        <f>IF(G501 = "NULL", "NULL", G501*4)</f>
        <v>14.800705467372135</v>
      </c>
      <c r="Z501" s="8">
        <f>IF(G501 = "NULL", "NULL", H501*4)</f>
        <v>419.6</v>
      </c>
      <c r="AA501" s="15">
        <v>15000000570</v>
      </c>
      <c r="AB501" s="8">
        <f>IF(OR(E501 = "NULL", G501 = "NULL"), "NULL", (E501+G501)/2)</f>
        <v>2.7751322751322753</v>
      </c>
      <c r="AC501" s="8">
        <f>IF(OR(F501 = "NULL", H501 = "NULL"), "NULL", (F501+H501)/2)</f>
        <v>78.675000000000011</v>
      </c>
      <c r="AD501" s="15">
        <v>17000000570</v>
      </c>
      <c r="AE501" s="15">
        <f>IF(H501 = "NULL", "NULL", AF501/28.35)</f>
        <v>9.2504409171075839</v>
      </c>
      <c r="AF501" s="15">
        <f>IF(H501 = "NULL", "NULL", J501*2)</f>
        <v>262.25</v>
      </c>
      <c r="AG501" s="15">
        <v>19000000570</v>
      </c>
      <c r="AH501" s="8">
        <f>IF(AB501 = "NULL", "NULL", AB501*2)</f>
        <v>5.5502645502645507</v>
      </c>
      <c r="AI501" s="8">
        <f>IF(AC501 = "NULL", "NULL", AC501*2)</f>
        <v>157.35000000000002</v>
      </c>
      <c r="AJ501" s="15">
        <v>21000000570</v>
      </c>
      <c r="AK501" s="13" t="s">
        <v>2013</v>
      </c>
      <c r="AL501" s="11" t="str">
        <f>SUBSTITUTE(D501,CHAR(10)&amp;"• Packed in a facility and/or equipment that produces products containing peanuts, tree nuts, soybean, milk, dairy, eggs, fish, shellfish, wheat, sesame. •","")</f>
        <v>Smoky Chocolate Chipotle Seasoning Ingredients:
cocoa, sugar, chipotle, red wine vinegar, salt, cassia cinnamon, arrow root</v>
      </c>
    </row>
    <row r="502" spans="1:38" ht="120" x14ac:dyDescent="0.3">
      <c r="A502" s="10" t="s">
        <v>2014</v>
      </c>
      <c r="B502" s="10" t="s">
        <v>2015</v>
      </c>
      <c r="C502" s="10" t="s">
        <v>2016</v>
      </c>
      <c r="D502" s="11" t="s">
        <v>2017</v>
      </c>
      <c r="E502" s="8">
        <f>IF(F502 = "NULL", "NULL", F502/28.35)</f>
        <v>1.9047619047619047</v>
      </c>
      <c r="F502" s="8">
        <v>54</v>
      </c>
      <c r="G502" s="8">
        <f>IF(H502 = "NULL", "NULL", H502/28.35)</f>
        <v>4.3033509700176369</v>
      </c>
      <c r="H502" s="8">
        <v>122</v>
      </c>
      <c r="I502" s="8">
        <f>IF(G502 = "NULL", "NULL", G502*1.25)</f>
        <v>5.3791887125220459</v>
      </c>
      <c r="J502" s="8">
        <f>IF(G502 = "NULL", "NULL", H502*1.25)</f>
        <v>152.5</v>
      </c>
      <c r="K502" s="8">
        <f>IF(G502 = "NULL", "NULL", G502*2)</f>
        <v>8.6067019400352738</v>
      </c>
      <c r="L502" s="8">
        <f>IF(G502 = "NULL", "NULL", H502*2)</f>
        <v>244</v>
      </c>
      <c r="M502" s="11" t="str">
        <f>CONCATENATE(D502, CHAR(10), " - NET WT. ", TEXT(E502, "0.00"), " oz (", F502, " grams)")</f>
        <v>Smoky Hickory Chipotle Seasoning Ingredients:
sugar, salt, chili pepper, spices, citric acid, natural and artificial flavor, lemon juice powder (corn syrup solids, lemon juice solids, natural flavor), green chile, spice extractive, 2% silicon dioxide, natural hickory smoke
• Packed in a facility and/or equipment that produces products containing peanuts, tree nuts, soybean, milk, dairy, eggs, fish, shellfish, wheat, sesame. •
 - NET WT. 1.90 oz (54 grams)</v>
      </c>
      <c r="N502" s="12">
        <v>10000000571</v>
      </c>
      <c r="O502" s="12">
        <v>30000000571</v>
      </c>
      <c r="P502" s="12">
        <v>50000000571</v>
      </c>
      <c r="Q502" s="12">
        <v>70000000571</v>
      </c>
      <c r="R502" s="12">
        <v>90000000571</v>
      </c>
      <c r="S502" s="12">
        <v>11000000571</v>
      </c>
      <c r="T502" s="12">
        <v>13000000571</v>
      </c>
      <c r="U502" s="24"/>
      <c r="W502" s="8">
        <f>IF(G502 = "NULL", "NULL", G502/4)</f>
        <v>1.0758377425044092</v>
      </c>
      <c r="X502" s="8">
        <f>IF(W502 = "NULL", "NULL", W502*28.35)</f>
        <v>30.500000000000004</v>
      </c>
      <c r="Y502" s="8">
        <f>IF(G502 = "NULL", "NULL", G502*4)</f>
        <v>17.213403880070548</v>
      </c>
      <c r="Z502" s="8">
        <f>IF(G502 = "NULL", "NULL", H502*4)</f>
        <v>488</v>
      </c>
      <c r="AA502" s="15">
        <v>15000000571</v>
      </c>
      <c r="AB502" s="8">
        <f>IF(OR(E502 = "NULL", G502 = "NULL"), "NULL", (E502+G502)/2)</f>
        <v>3.1040564373897706</v>
      </c>
      <c r="AC502" s="8">
        <f>IF(OR(F502 = "NULL", H502 = "NULL"), "NULL", (F502+H502)/2)</f>
        <v>88</v>
      </c>
      <c r="AD502" s="15">
        <v>17000000571</v>
      </c>
      <c r="AE502" s="15">
        <f>IF(H502 = "NULL", "NULL", AF502/28.35)</f>
        <v>10.758377425044092</v>
      </c>
      <c r="AF502" s="15">
        <f>IF(H502 = "NULL", "NULL", J502*2)</f>
        <v>305</v>
      </c>
      <c r="AG502" s="15">
        <v>19000000571</v>
      </c>
      <c r="AH502" s="8">
        <f>IF(AB502 = "NULL", "NULL", AB502*2)</f>
        <v>6.2081128747795411</v>
      </c>
      <c r="AI502" s="8">
        <f>IF(AC502 = "NULL", "NULL", AC502*2)</f>
        <v>176</v>
      </c>
      <c r="AJ502" s="15">
        <v>21000000571</v>
      </c>
      <c r="AK502" s="13" t="s">
        <v>2018</v>
      </c>
      <c r="AL502" s="11" t="str">
        <f>SUBSTITUTE(D502,CHAR(10)&amp;"• Packed in a facility and/or equipment that produces products containing peanuts, tree nuts, soybean, milk, dairy, eggs, fish, shellfish, wheat, sesame. •","")</f>
        <v>Smoky Hickory Chipotle Seasoning Ingredients:
sugar, salt, chili pepper, spices, citric acid, natural and artificial flavor, lemon juice powder (corn syrup solids, lemon juice solids, natural flavor), green chile, spice extractive, 2% silicon dioxide, natural hickory smoke</v>
      </c>
    </row>
    <row r="503" spans="1:38" ht="75" x14ac:dyDescent="0.3">
      <c r="A503" s="10" t="s">
        <v>2019</v>
      </c>
      <c r="B503" s="10" t="s">
        <v>2020</v>
      </c>
      <c r="C503" s="10" t="s">
        <v>2020</v>
      </c>
      <c r="D503" s="11" t="s">
        <v>2021</v>
      </c>
      <c r="E503" s="8">
        <f>IF(F503 = "NULL", "NULL", F503/28.35)</f>
        <v>1.2698412698412698</v>
      </c>
      <c r="F503" s="8">
        <v>36</v>
      </c>
      <c r="G503" s="8">
        <f>IF(H503 = "NULL", "NULL", H503/28.35)</f>
        <v>2.998236331569665</v>
      </c>
      <c r="H503" s="8">
        <v>85</v>
      </c>
      <c r="I503" s="8">
        <f>IF(G503 = "NULL", "NULL", G503*1.25)</f>
        <v>3.7477954144620811</v>
      </c>
      <c r="J503" s="8">
        <f>IF(G503 = "NULL", "NULL", H503*1.25)</f>
        <v>106.25</v>
      </c>
      <c r="K503" s="8">
        <f>IF(G503 = "NULL", "NULL", G503*2)</f>
        <v>5.9964726631393299</v>
      </c>
      <c r="L503" s="8">
        <f>IF(G503 = "NULL", "NULL", H503*2)</f>
        <v>170</v>
      </c>
      <c r="M503" s="11" t="str">
        <f>CONCATENATE(D503, CHAR(10), " - NET WT. ", TEXT(E503, "0.00"), " oz (", F503, " grams)")</f>
        <v>Smoky Maple Seasoning Ingredients:
salt, sugar, paprika, garlic, onion, bell pepper and spices 
• Packed in a facility and/or equipment that produces products containing peanuts, tree nuts, soybean, milk, dairy, eggs, fish, shellfish, wheat, sesame. •
 - NET WT. 1.27 oz (36 grams)</v>
      </c>
      <c r="N503" s="12">
        <v>10000000493</v>
      </c>
      <c r="O503" s="12">
        <v>30000000493</v>
      </c>
      <c r="P503" s="12">
        <v>50000000493</v>
      </c>
      <c r="Q503" s="12">
        <v>70000000493</v>
      </c>
      <c r="R503" s="12">
        <v>90000000493</v>
      </c>
      <c r="S503" s="12">
        <v>11000000493</v>
      </c>
      <c r="T503" s="12">
        <v>13000000493</v>
      </c>
      <c r="U503" s="10" t="s">
        <v>52</v>
      </c>
      <c r="V503" s="11" t="s">
        <v>243</v>
      </c>
      <c r="W503" s="8">
        <f>IF(G503 = "NULL", "NULL", G503/4)</f>
        <v>0.74955908289241624</v>
      </c>
      <c r="X503" s="8">
        <f>IF(W503 = "NULL", "NULL", W503*28.35)</f>
        <v>21.25</v>
      </c>
      <c r="Y503" s="8">
        <f>IF(G503 = "NULL", "NULL", G503*4)</f>
        <v>11.99294532627866</v>
      </c>
      <c r="Z503" s="8">
        <f>IF(G503 = "NULL", "NULL", H503*4)</f>
        <v>340</v>
      </c>
      <c r="AA503" s="15">
        <v>15000000493</v>
      </c>
      <c r="AB503" s="8">
        <f>IF(OR(E503 = "NULL", G503 = "NULL"), "NULL", (E503+G503)/2)</f>
        <v>2.1340388007054676</v>
      </c>
      <c r="AC503" s="8">
        <f>IF(OR(F503 = "NULL", H503 = "NULL"), "NULL", (F503+H503)/2)</f>
        <v>60.5</v>
      </c>
      <c r="AD503" s="15">
        <v>17000000493</v>
      </c>
      <c r="AE503" s="8">
        <f>IF(H503 = "NULL", "NULL", AF503/28.35)</f>
        <v>7.4955908289241622</v>
      </c>
      <c r="AF503" s="8">
        <f>IF(H503 = "NULL", "NULL", J503*2)</f>
        <v>212.5</v>
      </c>
      <c r="AG503" s="15">
        <v>19000000493</v>
      </c>
      <c r="AH503" s="8">
        <f>IF(AB503 = "NULL", "NULL", AB503*2)</f>
        <v>4.2680776014109352</v>
      </c>
      <c r="AI503" s="8">
        <f>IF(AC503 = "NULL", "NULL", AC503*2)</f>
        <v>121</v>
      </c>
      <c r="AJ503" s="15">
        <v>21000000493</v>
      </c>
      <c r="AK503" s="13" t="s">
        <v>2022</v>
      </c>
      <c r="AL503" s="11" t="str">
        <f>SUBSTITUTE(D503,CHAR(10)&amp;"• Packed in a facility and/or equipment that produces products containing peanuts, tree nuts, soybean, milk, dairy, eggs, fish, shellfish, wheat, sesame. •","")</f>
        <v xml:space="preserve">Smoky Maple Seasoning Ingredients:
salt, sugar, paprika, garlic, onion, bell pepper and spices </v>
      </c>
    </row>
    <row r="504" spans="1:38" ht="105" x14ac:dyDescent="0.3">
      <c r="A504" s="10" t="s">
        <v>2023</v>
      </c>
      <c r="B504" s="10" t="s">
        <v>2024</v>
      </c>
      <c r="C504" s="10" t="s">
        <v>2024</v>
      </c>
      <c r="D504" s="11" t="s">
        <v>2025</v>
      </c>
      <c r="E504" s="8">
        <f>IF(F504 = "NULL", "NULL", F504/28.35)</f>
        <v>1.85</v>
      </c>
      <c r="F504" s="8">
        <v>52.447500000000005</v>
      </c>
      <c r="G504" s="8">
        <f>IF(H504 = "NULL", "NULL", H504/28.35)</f>
        <v>3.7</v>
      </c>
      <c r="H504" s="8">
        <v>104.89500000000001</v>
      </c>
      <c r="I504" s="8">
        <f>IF(G504 = "NULL", "NULL", G504*1.25)</f>
        <v>4.625</v>
      </c>
      <c r="J504" s="8">
        <f>IF(G504 = "NULL", "NULL", H504*1.25)</f>
        <v>131.11875000000001</v>
      </c>
      <c r="K504" s="8">
        <f>IF(G504 = "NULL", "NULL", G504*2)</f>
        <v>7.4</v>
      </c>
      <c r="L504" s="8">
        <f>IF(G504 = "NULL", "NULL", H504*2)</f>
        <v>209.79000000000002</v>
      </c>
      <c r="M504" s="11" t="str">
        <f>CONCATENATE(D504, CHAR(10), " - NET WT. ", TEXT(E504, "0.00"), " oz (", F504, " grams)")</f>
        <v>Smoky Mountain BBQ Griller Ingredients:
salt, spices (black pepper, dill seed, coriander, red pepper) dehydrated garlic, soybean oil, hickory, extractives of paprika, dill, garlic, black pepper
• Packed in a facility and/or equipment that produces products containing peanuts, tree nuts, soybean, milk, dairy, eggs, fish, shellfish, wheat, sesame. •
 - NET WT. 1.85 oz (52.4475 grams)</v>
      </c>
      <c r="N504" s="12">
        <v>10000000292</v>
      </c>
      <c r="O504" s="12">
        <v>30000000292</v>
      </c>
      <c r="P504" s="12">
        <v>50000000292</v>
      </c>
      <c r="Q504" s="12">
        <v>70000000292</v>
      </c>
      <c r="R504" s="12">
        <v>90000000292</v>
      </c>
      <c r="S504" s="12">
        <v>11000000292</v>
      </c>
      <c r="T504" s="12">
        <v>13000000292</v>
      </c>
      <c r="U504" s="10"/>
      <c r="V504" s="11"/>
      <c r="W504" s="8">
        <f>IF(G504 = "NULL", "NULL", G504/4)</f>
        <v>0.92500000000000004</v>
      </c>
      <c r="X504" s="8">
        <f>IF(W504 = "NULL", "NULL", W504*28.35)</f>
        <v>26.223750000000003</v>
      </c>
      <c r="Y504" s="8">
        <f>IF(G504 = "NULL", "NULL", G504*4)</f>
        <v>14.8</v>
      </c>
      <c r="Z504" s="8">
        <f>IF(G504 = "NULL", "NULL", H504*4)</f>
        <v>419.58000000000004</v>
      </c>
      <c r="AA504" s="15">
        <v>15000000292</v>
      </c>
      <c r="AB504" s="8">
        <f>IF(OR(E504 = "NULL", G504 = "NULL"), "NULL", (E504+G504)/2)</f>
        <v>2.7750000000000004</v>
      </c>
      <c r="AC504" s="8">
        <f>IF(OR(F504 = "NULL", H504 = "NULL"), "NULL", (F504+H504)/2)</f>
        <v>78.671250000000015</v>
      </c>
      <c r="AD504" s="15">
        <v>17000000292</v>
      </c>
      <c r="AE504" s="8">
        <f>IF(H504 = "NULL", "NULL", AF504/28.35)</f>
        <v>9.25</v>
      </c>
      <c r="AF504" s="8">
        <f>IF(H504 = "NULL", "NULL", J504*2)</f>
        <v>262.23750000000001</v>
      </c>
      <c r="AG504" s="15">
        <v>19000000292</v>
      </c>
      <c r="AH504" s="8">
        <f>IF(AB504 = "NULL", "NULL", AB504*2)</f>
        <v>5.5500000000000007</v>
      </c>
      <c r="AI504" s="8">
        <f>IF(AC504 = "NULL", "NULL", AC504*2)</f>
        <v>157.34250000000003</v>
      </c>
      <c r="AJ504" s="15">
        <v>21000000292</v>
      </c>
      <c r="AK504" s="13"/>
      <c r="AL504" s="11" t="str">
        <f>SUBSTITUTE(D504,CHAR(10)&amp;"• Packed in a facility and/or equipment that produces products containing peanuts, tree nuts, soybean, milk, dairy, eggs, fish, shellfish, wheat, sesame. •","")</f>
        <v>Smoky Mountain BBQ Griller Ingredients:
salt, spices (black pepper, dill seed, coriander, red pepper) dehydrated garlic, soybean oil, hickory, extractives of paprika, dill, garlic, black pepper</v>
      </c>
    </row>
    <row r="505" spans="1:38" ht="150" x14ac:dyDescent="0.3">
      <c r="A505" s="10" t="s">
        <v>2026</v>
      </c>
      <c r="B505" s="10" t="s">
        <v>2027</v>
      </c>
      <c r="C505" s="10" t="s">
        <v>2028</v>
      </c>
      <c r="D505" s="11" t="s">
        <v>2029</v>
      </c>
      <c r="E505" s="8">
        <f>IF(F505 = "NULL", "NULL", F505/28.35)</f>
        <v>1.4</v>
      </c>
      <c r="F505" s="8">
        <v>39.69</v>
      </c>
      <c r="G505" s="8">
        <f>IF(H505 = "NULL", "NULL", H505/28.35)</f>
        <v>2.8</v>
      </c>
      <c r="H505" s="8">
        <v>79.38</v>
      </c>
      <c r="I505" s="8">
        <f>IF(G505 = "NULL", "NULL", G505*1.25)</f>
        <v>3.5</v>
      </c>
      <c r="J505" s="8">
        <f>IF(G505 = "NULL", "NULL", H505*1.25)</f>
        <v>99.224999999999994</v>
      </c>
      <c r="K505" s="8">
        <f>IF(G505 = "NULL", "NULL", G505*2)</f>
        <v>5.6</v>
      </c>
      <c r="L505" s="8">
        <f>IF(G505 = "NULL", "NULL", H505*2)</f>
        <v>158.76</v>
      </c>
      <c r="M505" s="11" t="str">
        <f>CONCATENATE(D505, CHAR(10), " - NET WT. ", TEXT(E505, "0.00"), " oz (", F505, " grams)")</f>
        <v>Smoky Pepper Bacon Popcorn Seasoning Ingredients:
seasoned salt (salt, sugar, onion, spices, cornstarch, garlic, paprika and extractives of paprika, turmeric, natural flavors, &lt; 2% silicon dioxide), bacon flavored powder [maltodextrin, bacon type flavor (sunflower oil, smoke flavor with other natural flavors), rice starch, salt, tocopherol)], onion, garlic, spices, caramel color
• Packed in a facility and/or equipment that produces products containing peanuts, tree nuts, soybean, milk, dairy, eggs, fish, shellfish, wheat, sesame. •
 - NET WT. 1.40 oz (39.69 grams)</v>
      </c>
      <c r="N505" s="12">
        <v>10000000433</v>
      </c>
      <c r="O505" s="12">
        <v>30000000433</v>
      </c>
      <c r="P505" s="12">
        <v>50000000433</v>
      </c>
      <c r="Q505" s="12">
        <v>70000000433</v>
      </c>
      <c r="R505" s="12">
        <v>90000000433</v>
      </c>
      <c r="S505" s="12">
        <v>11000000433</v>
      </c>
      <c r="T505" s="12">
        <v>13000000433</v>
      </c>
      <c r="U505" s="10" t="s">
        <v>52</v>
      </c>
      <c r="V505" s="11"/>
      <c r="W505" s="8">
        <f>IF(G505 = "NULL", "NULL", G505/4)</f>
        <v>0.7</v>
      </c>
      <c r="X505" s="8">
        <f>IF(W505 = "NULL", "NULL", W505*28.35)</f>
        <v>19.844999999999999</v>
      </c>
      <c r="Y505" s="8">
        <f>IF(G505 = "NULL", "NULL", G505*4)</f>
        <v>11.2</v>
      </c>
      <c r="Z505" s="8">
        <f>IF(G505 = "NULL", "NULL", H505*4)</f>
        <v>317.52</v>
      </c>
      <c r="AA505" s="15">
        <v>15000000433</v>
      </c>
      <c r="AB505" s="8">
        <f>IF(OR(E505 = "NULL", G505 = "NULL"), "NULL", (E505+G505)/2)</f>
        <v>2.0999999999999996</v>
      </c>
      <c r="AC505" s="8">
        <f>IF(OR(F505 = "NULL", H505 = "NULL"), "NULL", (F505+H505)/2)</f>
        <v>59.534999999999997</v>
      </c>
      <c r="AD505" s="15">
        <v>17000000433</v>
      </c>
      <c r="AE505" s="8">
        <f>IF(H505 = "NULL", "NULL", AF505/28.35)</f>
        <v>6.9999999999999991</v>
      </c>
      <c r="AF505" s="8">
        <f>IF(H505 = "NULL", "NULL", J505*2)</f>
        <v>198.45</v>
      </c>
      <c r="AG505" s="15">
        <v>19000000433</v>
      </c>
      <c r="AH505" s="8">
        <f>IF(AB505 = "NULL", "NULL", AB505*2)</f>
        <v>4.1999999999999993</v>
      </c>
      <c r="AI505" s="8">
        <f>IF(AC505 = "NULL", "NULL", AC505*2)</f>
        <v>119.07</v>
      </c>
      <c r="AJ505" s="15">
        <v>21000000433</v>
      </c>
      <c r="AK505" s="13"/>
      <c r="AL505" s="11" t="str">
        <f>SUBSTITUTE(D505,CHAR(10)&amp;"• Packed in a facility and/or equipment that produces products containing peanuts, tree nuts, soybean, milk, dairy, eggs, fish, shellfish, wheat, sesame. •","")</f>
        <v>Smoky Pepper Bacon Popcorn Seasoning Ingredients:
seasoned salt (salt, sugar, onion, spices, cornstarch, garlic, paprika and extractives of paprika, turmeric, natural flavors, &lt; 2% silicon dioxide), bacon flavored powder [maltodextrin, bacon type flavor (sunflower oil, smoke flavor with other natural flavors), rice starch, salt, tocopherol)], onion, garlic, spices, caramel color</v>
      </c>
    </row>
    <row r="506" spans="1:38" ht="135" x14ac:dyDescent="0.3">
      <c r="A506" s="10" t="s">
        <v>2030</v>
      </c>
      <c r="B506" s="10" t="s">
        <v>2031</v>
      </c>
      <c r="C506" s="10" t="s">
        <v>2031</v>
      </c>
      <c r="D506" s="11" t="s">
        <v>2032</v>
      </c>
      <c r="E506" s="8">
        <f>IF(F506 = "NULL", "NULL", F506/28.35)</f>
        <v>2</v>
      </c>
      <c r="F506" s="8">
        <v>56.7</v>
      </c>
      <c r="G506" s="8">
        <f>IF(H506 = "NULL", "NULL", H506/28.35)</f>
        <v>4</v>
      </c>
      <c r="H506" s="8">
        <v>113.4</v>
      </c>
      <c r="I506" s="8">
        <f>IF(G506 = "NULL", "NULL", G506*1.25)</f>
        <v>5</v>
      </c>
      <c r="J506" s="8">
        <f>IF(G506 = "NULL", "NULL", H506*1.25)</f>
        <v>141.75</v>
      </c>
      <c r="K506" s="8">
        <f>IF(G506 = "NULL", "NULL", G506*2)</f>
        <v>8</v>
      </c>
      <c r="L506" s="8">
        <f>IF(G506 = "NULL", "NULL", H506*2)</f>
        <v>226.8</v>
      </c>
      <c r="M506" s="11" t="str">
        <f>CONCATENATE(D506, CHAR(10), " - NET WT. ", TEXT(E506, "0.00"), " oz (", F506, " grams)")</f>
        <v>So Gingerly Infuser Ingredients:
sugar, crystallized ginger, green cardamom pods, natural flavor
• DIRECTIONS: Take off lid and add your favorite alcohol - return lid and place in fridge overnight. Strain spices and enjoy your infused alcohol. Drink right out of the mug jar. •
• Packed in a facility and/or equipment that produces products containing peanuts, tree nuts, soybean, milk, dairy, eggs, fish, shellfish, wheat, sesame. •
 - NET WT. 2.00 oz (56.7 grams)</v>
      </c>
      <c r="N506" s="12">
        <v>10000000293</v>
      </c>
      <c r="O506" s="12">
        <v>30000000293</v>
      </c>
      <c r="P506" s="12">
        <v>50000000293</v>
      </c>
      <c r="Q506" s="12">
        <v>70000000293</v>
      </c>
      <c r="R506" s="12">
        <v>90000000293</v>
      </c>
      <c r="S506" s="12">
        <v>11000000293</v>
      </c>
      <c r="T506" s="12">
        <v>13000000293</v>
      </c>
      <c r="U506" s="10" t="s">
        <v>52</v>
      </c>
      <c r="V506" s="11" t="s">
        <v>276</v>
      </c>
      <c r="W506" s="8">
        <f>IF(G506 = "NULL", "NULL", G506/4)</f>
        <v>1</v>
      </c>
      <c r="X506" s="8">
        <f>IF(W506 = "NULL", "NULL", W506*28.35)</f>
        <v>28.35</v>
      </c>
      <c r="Y506" s="8">
        <f>IF(G506 = "NULL", "NULL", G506*4)</f>
        <v>16</v>
      </c>
      <c r="Z506" s="8">
        <f>IF(G506 = "NULL", "NULL", H506*4)</f>
        <v>453.6</v>
      </c>
      <c r="AA506" s="15">
        <v>15000000293</v>
      </c>
      <c r="AB506" s="8">
        <f>IF(OR(E506 = "NULL", G506 = "NULL"), "NULL", (E506+G506)/2)</f>
        <v>3</v>
      </c>
      <c r="AC506" s="8">
        <f>IF(OR(F506 = "NULL", H506 = "NULL"), "NULL", (F506+H506)/2)</f>
        <v>85.050000000000011</v>
      </c>
      <c r="AD506" s="15">
        <v>17000000293</v>
      </c>
      <c r="AE506" s="8">
        <f>IF(H506 = "NULL", "NULL", AF506/28.35)</f>
        <v>10</v>
      </c>
      <c r="AF506" s="8">
        <f>IF(H506 = "NULL", "NULL", J506*2)</f>
        <v>283.5</v>
      </c>
      <c r="AG506" s="15">
        <v>19000000293</v>
      </c>
      <c r="AH506" s="8">
        <f>IF(AB506 = "NULL", "NULL", AB506*2)</f>
        <v>6</v>
      </c>
      <c r="AI506" s="8">
        <f>IF(AC506 = "NULL", "NULL", AC506*2)</f>
        <v>170.10000000000002</v>
      </c>
      <c r="AJ506" s="15">
        <v>21000000293</v>
      </c>
      <c r="AK506" s="13"/>
      <c r="AL506" s="11" t="str">
        <f>SUBSTITUTE(D506,CHAR(10)&amp;"• Packed in a facility and/or equipment that produces products containing peanuts, tree nuts, soybean, milk, dairy, eggs, fish, shellfish, wheat, sesame. •","")</f>
        <v>So Gingerly Infuser Ingredients:
sugar, crystallized ginger, green cardamom pods, natural flavor
• DIRECTIONS: Take off lid and add your favorite alcohol - return lid and place in fridge overnight. Strain spices and enjoy your infused alcohol. Drink right out of the mug jar. •</v>
      </c>
    </row>
    <row r="507" spans="1:38" ht="135" x14ac:dyDescent="0.3">
      <c r="A507" s="38" t="s">
        <v>2033</v>
      </c>
      <c r="B507" s="10" t="s">
        <v>2034</v>
      </c>
      <c r="C507" s="10" t="s">
        <v>2035</v>
      </c>
      <c r="D507" s="11" t="s">
        <v>2036</v>
      </c>
      <c r="E507" s="8">
        <f>IF(F507 = "NULL", "NULL", F507/28.35)</f>
        <v>1.128747795414462</v>
      </c>
      <c r="F507" s="8">
        <v>32</v>
      </c>
      <c r="G507" s="8">
        <f>IF(H507 = "NULL", "NULL", H507/28.35)</f>
        <v>2.4691358024691357</v>
      </c>
      <c r="H507" s="8">
        <v>70</v>
      </c>
      <c r="I507" s="8">
        <f>IF(G507 = "NULL", "NULL", G507*1.25)</f>
        <v>3.0864197530864197</v>
      </c>
      <c r="J507" s="8">
        <f>IF(G507 = "NULL", "NULL", H507*1.25)</f>
        <v>87.5</v>
      </c>
      <c r="K507" s="8">
        <f>IF(G507 = "NULL", "NULL", G507*2)</f>
        <v>4.9382716049382713</v>
      </c>
      <c r="L507" s="8">
        <f>IF(G507 = "NULL", "NULL", H507*2)</f>
        <v>140</v>
      </c>
      <c r="M507" s="11" t="str">
        <f>CONCATENATE(D507, CHAR(10), " - NET WT. ", TEXT(E507, "0.00"), " oz (", F507, " grams)")</f>
        <v>Sour Cream and Chive Popcorn Seasoning Ingredients:
maltodextrin, salt, sour cream powder (milk), onion powder, sugar, dried cream extract (milk), silicon dioxide (flow agent), chives, lactic acid, parsley, canola oil, and natural flavor
• ALLERGY ALERT: contains milk •
• Packed in a facility and/or equipment that produces products containing peanuts, tree nuts, soybean, milk, dairy, eggs, fish, shellfish, wheat, sesame. •
 - NET WT. 1.13 oz (32 grams)</v>
      </c>
      <c r="N507" s="12">
        <v>10000000294</v>
      </c>
      <c r="O507" s="12">
        <v>30000000294</v>
      </c>
      <c r="P507" s="12">
        <v>50000000294</v>
      </c>
      <c r="Q507" s="12">
        <v>70000000294</v>
      </c>
      <c r="R507" s="12">
        <v>90000000294</v>
      </c>
      <c r="S507" s="12">
        <v>11000000294</v>
      </c>
      <c r="T507" s="12">
        <v>13000000294</v>
      </c>
      <c r="U507" s="10" t="s">
        <v>52</v>
      </c>
      <c r="V507" s="11" t="s">
        <v>957</v>
      </c>
      <c r="W507" s="8">
        <f>IF(G507 = "NULL", "NULL", G507/4)</f>
        <v>0.61728395061728392</v>
      </c>
      <c r="X507" s="8">
        <f>IF(W507 = "NULL", "NULL", W507*28.35)</f>
        <v>17.5</v>
      </c>
      <c r="Y507" s="8">
        <f>IF(G507 = "NULL", "NULL", G507*4)</f>
        <v>9.8765432098765427</v>
      </c>
      <c r="Z507" s="8">
        <f>IF(G507 = "NULL", "NULL", H507*4)</f>
        <v>280</v>
      </c>
      <c r="AA507" s="15">
        <v>15000000294</v>
      </c>
      <c r="AB507" s="8">
        <f>IF(OR(E507 = "NULL", G507 = "NULL"), "NULL", (E507+G507)/2)</f>
        <v>1.7989417989417988</v>
      </c>
      <c r="AC507" s="8">
        <f>IF(OR(F507 = "NULL", H507 = "NULL"), "NULL", (F507+H507)/2)</f>
        <v>51</v>
      </c>
      <c r="AD507" s="15">
        <v>17000000294</v>
      </c>
      <c r="AE507" s="8">
        <f>IF(H507 = "NULL", "NULL", AF507/28.35)</f>
        <v>6.1728395061728394</v>
      </c>
      <c r="AF507" s="8">
        <f>IF(H507 = "NULL", "NULL", J507*2)</f>
        <v>175</v>
      </c>
      <c r="AG507" s="15">
        <v>19000000294</v>
      </c>
      <c r="AH507" s="8">
        <f>IF(AB507 = "NULL", "NULL", AB507*2)</f>
        <v>3.5978835978835977</v>
      </c>
      <c r="AI507" s="8">
        <f>IF(AC507 = "NULL", "NULL", AC507*2)</f>
        <v>102</v>
      </c>
      <c r="AJ507" s="15">
        <v>21000000294</v>
      </c>
      <c r="AK507" s="13"/>
      <c r="AL507" s="11" t="str">
        <f>SUBSTITUTE(D507,CHAR(10)&amp;"• Packed in a facility and/or equipment that produces products containing peanuts, tree nuts, soybean, milk, dairy, eggs, fish, shellfish, wheat, sesame. •","")</f>
        <v>Sour Cream and Chive Popcorn Seasoning Ingredients:
maltodextrin, salt, sour cream powder (milk), onion powder, sugar, dried cream extract (milk), silicon dioxide (flow agent), chives, lactic acid, parsley, canola oil, and natural flavor
• ALLERGY ALERT: contains milk •</v>
      </c>
    </row>
    <row r="508" spans="1:38" ht="135" x14ac:dyDescent="0.3">
      <c r="A508" s="40" t="s">
        <v>2037</v>
      </c>
      <c r="B508" s="10" t="s">
        <v>2038</v>
      </c>
      <c r="C508" s="10" t="s">
        <v>2039</v>
      </c>
      <c r="D508" s="11" t="s">
        <v>2040</v>
      </c>
      <c r="E508" s="8">
        <f>IF(F508 = "NULL", "NULL", F508/28.35)</f>
        <v>1.128747795414462</v>
      </c>
      <c r="F508" s="8">
        <v>32</v>
      </c>
      <c r="G508" s="8">
        <f>IF(H508 = "NULL", "NULL", H508/28.35)</f>
        <v>2.4691358024691357</v>
      </c>
      <c r="H508" s="8">
        <v>70</v>
      </c>
      <c r="I508" s="8">
        <f>IF(G508 = "NULL", "NULL", G508*1.25)</f>
        <v>3.0864197530864197</v>
      </c>
      <c r="J508" s="8">
        <f>IF(G508 = "NULL", "NULL", H508*1.25)</f>
        <v>87.5</v>
      </c>
      <c r="K508" s="8">
        <f>IF(G508 = "NULL", "NULL", G508*2)</f>
        <v>4.9382716049382713</v>
      </c>
      <c r="L508" s="8">
        <f>IF(G508 = "NULL", "NULL", H508*2)</f>
        <v>140</v>
      </c>
      <c r="M508" s="11" t="str">
        <f>CONCATENATE(D508, CHAR(10), " - NET WT. ", TEXT(E508, "0.00"), " oz (", F508, " grams)")</f>
        <v>Sour Cream and Chive Seasoning Ingredients:
maltodextrin, salt, sour cream powder (milk), onion powder, sugar, dried cream extract (milk), silicon dioxide (flow agent), chives, lactic acid, parsley, canola oil, and natural flavor
• ALLERGY ALERT: contains milk •
• Packed in a facility and/or equipment that produces products containing peanuts, tree nuts, soybean, milk, dairy, eggs, fish, shellfish, wheat, sesame. •
 - NET WT. 1.13 oz (32 grams)</v>
      </c>
      <c r="N508" s="12">
        <v>10000000514</v>
      </c>
      <c r="O508" s="12">
        <v>30000000514</v>
      </c>
      <c r="P508" s="12">
        <v>50000000514</v>
      </c>
      <c r="Q508" s="12">
        <v>70000000514</v>
      </c>
      <c r="R508" s="12">
        <v>90000000514</v>
      </c>
      <c r="S508" s="12">
        <v>11000000514</v>
      </c>
      <c r="T508" s="12">
        <v>13000000514</v>
      </c>
      <c r="U508" s="24"/>
      <c r="W508" s="8">
        <f>IF(G508 = "NULL", "NULL", G508/4)</f>
        <v>0.61728395061728392</v>
      </c>
      <c r="X508" s="8">
        <f>IF(W508 = "NULL", "NULL", W508*28.35)</f>
        <v>17.5</v>
      </c>
      <c r="Y508" s="8">
        <f>IF(G508 = "NULL", "NULL", G508*4)</f>
        <v>9.8765432098765427</v>
      </c>
      <c r="Z508" s="8">
        <f>IF(G508 = "NULL", "NULL", H508*4)</f>
        <v>280</v>
      </c>
      <c r="AA508" s="15">
        <v>15000000514</v>
      </c>
      <c r="AB508" s="8">
        <f>IF(OR(E508 = "NULL", G508 = "NULL"), "NULL", (E508+G508)/2)</f>
        <v>1.7989417989417988</v>
      </c>
      <c r="AC508" s="8">
        <f>IF(OR(F508 = "NULL", H508 = "NULL"), "NULL", (F508+H508)/2)</f>
        <v>51</v>
      </c>
      <c r="AD508" s="15">
        <v>17000000514</v>
      </c>
      <c r="AE508" s="8">
        <f>IF(H508 = "NULL", "NULL", AF508/28.35)</f>
        <v>6.1728395061728394</v>
      </c>
      <c r="AF508" s="8">
        <f>IF(H508 = "NULL", "NULL", J508*2)</f>
        <v>175</v>
      </c>
      <c r="AG508" s="15">
        <v>19000000514</v>
      </c>
      <c r="AH508" s="8">
        <f>IF(AB508 = "NULL", "NULL", AB508*2)</f>
        <v>3.5978835978835977</v>
      </c>
      <c r="AI508" s="8">
        <f>IF(AC508 = "NULL", "NULL", AC508*2)</f>
        <v>102</v>
      </c>
      <c r="AJ508" s="15">
        <v>21000000514</v>
      </c>
      <c r="AK508" s="13" t="s">
        <v>2041</v>
      </c>
      <c r="AL508" s="11" t="str">
        <f>SUBSTITUTE(D508,CHAR(10)&amp;"• Packed in a facility and/or equipment that produces products containing peanuts, tree nuts, soybean, milk, dairy, eggs, fish, shellfish, wheat, sesame. •","")</f>
        <v>Sour Cream and Chive Seasoning Ingredients:
maltodextrin, salt, sour cream powder (milk), onion powder, sugar, dried cream extract (milk), silicon dioxide (flow agent), chives, lactic acid, parsley, canola oil, and natural flavor
• ALLERGY ALERT: contains milk •</v>
      </c>
    </row>
    <row r="509" spans="1:38" ht="75" x14ac:dyDescent="0.3">
      <c r="A509" s="40" t="s">
        <v>2042</v>
      </c>
      <c r="B509" s="10" t="s">
        <v>2043</v>
      </c>
      <c r="C509" s="10" t="s">
        <v>2044</v>
      </c>
      <c r="D509" s="11" t="s">
        <v>2045</v>
      </c>
      <c r="E509" s="8">
        <f>IF(F509 = "NULL", "NULL", F509/28.35)</f>
        <v>0.8</v>
      </c>
      <c r="F509" s="8">
        <v>22.680000000000003</v>
      </c>
      <c r="G509" s="8">
        <f>IF(H509 = "NULL", "NULL", H509/28.35)</f>
        <v>1.6</v>
      </c>
      <c r="H509" s="8">
        <v>45.360000000000007</v>
      </c>
      <c r="I509" s="8">
        <f>IF(G509 = "NULL", "NULL", G509*1.25)</f>
        <v>2</v>
      </c>
      <c r="J509" s="8">
        <f>IF(G509 = "NULL", "NULL", H509*1.25)</f>
        <v>56.70000000000001</v>
      </c>
      <c r="K509" s="8">
        <f>IF(G509 = "NULL", "NULL", G509*2)</f>
        <v>3.2</v>
      </c>
      <c r="L509" s="8">
        <f>IF(G509 = "NULL", "NULL", H509*2)</f>
        <v>90.720000000000013</v>
      </c>
      <c r="M509" s="11" t="str">
        <f>CONCATENATE(D509, CHAR(10), " - NET WT. ", TEXT(E509, "0.00"), " oz (", F509, " grams)")</f>
        <v>South African Rooibos Tea Ingredients:
rooibos
• Packed in a facility and/or equipment that produces products containing peanuts, tree nuts, soybean, milk, dairy, eggs, fish, shellfish, wheat, sesame. •
 - NET WT. 0.80 oz (22.68 grams)</v>
      </c>
      <c r="N509" s="12">
        <v>10000000454</v>
      </c>
      <c r="O509" s="12">
        <v>30000000454</v>
      </c>
      <c r="P509" s="12">
        <v>50000000454</v>
      </c>
      <c r="Q509" s="12">
        <v>70000000454</v>
      </c>
      <c r="R509" s="12">
        <v>90000000454</v>
      </c>
      <c r="S509" s="12">
        <v>11000000454</v>
      </c>
      <c r="T509" s="12">
        <v>13000000454</v>
      </c>
      <c r="U509" s="11"/>
      <c r="V509" s="11"/>
      <c r="W509" s="8">
        <f>IF(G509 = "NULL", "NULL", G509/4)</f>
        <v>0.4</v>
      </c>
      <c r="X509" s="8">
        <f>IF(W509 = "NULL", "NULL", W509*28.35)</f>
        <v>11.340000000000002</v>
      </c>
      <c r="Y509" s="8">
        <f>IF(G509 = "NULL", "NULL", G509*4)</f>
        <v>6.4</v>
      </c>
      <c r="Z509" s="8">
        <f>IF(G509 = "NULL", "NULL", H509*4)</f>
        <v>181.44000000000003</v>
      </c>
      <c r="AA509" s="15">
        <v>15000000454</v>
      </c>
      <c r="AB509" s="8">
        <f>IF(OR(E509 = "NULL", G509 = "NULL"), "NULL", (E509+G509)/2)</f>
        <v>1.2000000000000002</v>
      </c>
      <c r="AC509" s="8">
        <f>IF(OR(F509 = "NULL", H509 = "NULL"), "NULL", (F509+H509)/2)</f>
        <v>34.020000000000003</v>
      </c>
      <c r="AD509" s="15">
        <v>17000000454</v>
      </c>
      <c r="AE509" s="8">
        <f>IF(H509 = "NULL", "NULL", AF509/28.35)</f>
        <v>4.0000000000000009</v>
      </c>
      <c r="AF509" s="8">
        <f>IF(H509 = "NULL", "NULL", J509*2)</f>
        <v>113.40000000000002</v>
      </c>
      <c r="AG509" s="15">
        <v>19000000454</v>
      </c>
      <c r="AH509" s="8">
        <f>IF(AB509 = "NULL", "NULL", AB509*2)</f>
        <v>2.4000000000000004</v>
      </c>
      <c r="AI509" s="8">
        <f>IF(AC509 = "NULL", "NULL", AC509*2)</f>
        <v>68.040000000000006</v>
      </c>
      <c r="AJ509" s="15">
        <v>21000000454</v>
      </c>
      <c r="AK509" s="13" t="s">
        <v>2046</v>
      </c>
      <c r="AL509" s="11" t="str">
        <f>SUBSTITUTE(D509,CHAR(10)&amp;"• Packed in a facility and/or equipment that produces products containing peanuts, tree nuts, soybean, milk, dairy, eggs, fish, shellfish, wheat, sesame. •","")</f>
        <v>South African Rooibos Tea Ingredients:
rooibos</v>
      </c>
    </row>
    <row r="510" spans="1:38" ht="120" x14ac:dyDescent="0.3">
      <c r="A510" s="10" t="s">
        <v>2047</v>
      </c>
      <c r="B510" s="10" t="s">
        <v>2048</v>
      </c>
      <c r="C510" s="10" t="s">
        <v>2049</v>
      </c>
      <c r="D510" s="11" t="s">
        <v>2050</v>
      </c>
      <c r="E510" s="8">
        <f>IF(F510 = "NULL", "NULL", F510/28.35)</f>
        <v>1</v>
      </c>
      <c r="F510" s="8">
        <v>28.35</v>
      </c>
      <c r="G510" s="8">
        <f>IF(H510 = "NULL", "NULL", H510/28.35)</f>
        <v>2</v>
      </c>
      <c r="H510" s="8">
        <v>56.7</v>
      </c>
      <c r="I510" s="8">
        <f>IF(G510 = "NULL", "NULL", G510*1.25)</f>
        <v>2.5</v>
      </c>
      <c r="J510" s="8">
        <f>IF(G510 = "NULL", "NULL", H510*1.25)</f>
        <v>70.875</v>
      </c>
      <c r="K510" s="8">
        <f>IF(G510 = "NULL", "NULL", G510*2)</f>
        <v>4</v>
      </c>
      <c r="L510" s="8">
        <f>IF(G510 = "NULL", "NULL", H510*2)</f>
        <v>113.4</v>
      </c>
      <c r="M510" s="11" t="str">
        <f>CONCATENATE(D510, CHAR(10), " - NET WT. ", TEXT(E510, "0.00"), " oz (", F510, " grams)")</f>
        <v>Southern Farmhouse Blend Ingredients:
sugar, salt, msg, hydrolyzed soy protein (hydrolyzed soy protein, salt, carmel color, sunflower oil) spices, maltodextrin, garlic, oleoresin paprika, &lt;2% silicon dioxide for anti-caking
• Packed in a facility and/or equipment that produces products containing peanuts, tree nuts, soybean, milk, dairy, eggs, fish, shellfish, wheat, sesame. •
 - NET WT. 1.00 oz (28.35 grams)</v>
      </c>
      <c r="N510" s="12">
        <v>10000000295</v>
      </c>
      <c r="O510" s="12">
        <v>30000000295</v>
      </c>
      <c r="P510" s="12">
        <v>50000000295</v>
      </c>
      <c r="Q510" s="12">
        <v>70000000295</v>
      </c>
      <c r="R510" s="12">
        <v>90000000295</v>
      </c>
      <c r="S510" s="12">
        <v>11000000295</v>
      </c>
      <c r="T510" s="12">
        <v>13000000295</v>
      </c>
      <c r="U510" s="10"/>
      <c r="V510" s="11"/>
      <c r="W510" s="8">
        <f>IF(G510 = "NULL", "NULL", G510/4)</f>
        <v>0.5</v>
      </c>
      <c r="X510" s="8">
        <f>IF(W510 = "NULL", "NULL", W510*28.35)</f>
        <v>14.175000000000001</v>
      </c>
      <c r="Y510" s="8">
        <f>IF(G510 = "NULL", "NULL", G510*4)</f>
        <v>8</v>
      </c>
      <c r="Z510" s="8">
        <f>IF(G510 = "NULL", "NULL", H510*4)</f>
        <v>226.8</v>
      </c>
      <c r="AA510" s="15">
        <v>15000000295</v>
      </c>
      <c r="AB510" s="8">
        <f>IF(OR(E510 = "NULL", G510 = "NULL"), "NULL", (E510+G510)/2)</f>
        <v>1.5</v>
      </c>
      <c r="AC510" s="8">
        <f>IF(OR(F510 = "NULL", H510 = "NULL"), "NULL", (F510+H510)/2)</f>
        <v>42.525000000000006</v>
      </c>
      <c r="AD510" s="15">
        <v>17000000295</v>
      </c>
      <c r="AE510" s="8">
        <f>IF(H510 = "NULL", "NULL", AF510/28.35)</f>
        <v>5</v>
      </c>
      <c r="AF510" s="8">
        <f>IF(H510 = "NULL", "NULL", J510*2)</f>
        <v>141.75</v>
      </c>
      <c r="AG510" s="15">
        <v>19000000295</v>
      </c>
      <c r="AH510" s="8">
        <f>IF(AB510 = "NULL", "NULL", AB510*2)</f>
        <v>3</v>
      </c>
      <c r="AI510" s="8">
        <f>IF(AC510 = "NULL", "NULL", AC510*2)</f>
        <v>85.050000000000011</v>
      </c>
      <c r="AJ510" s="15">
        <v>21000000295</v>
      </c>
      <c r="AK510" s="13"/>
      <c r="AL510" s="11" t="str">
        <f>SUBSTITUTE(D510,CHAR(10)&amp;"• Packed in a facility and/or equipment that produces products containing peanuts, tree nuts, soybean, milk, dairy, eggs, fish, shellfish, wheat, sesame. •","")</f>
        <v>Southern Farmhouse Blend Ingredients:
sugar, salt, msg, hydrolyzed soy protein (hydrolyzed soy protein, salt, carmel color, sunflower oil) spices, maltodextrin, garlic, oleoresin paprika, &lt;2% silicon dioxide for anti-caking</v>
      </c>
    </row>
    <row r="511" spans="1:38" ht="135" x14ac:dyDescent="0.3">
      <c r="A511" s="10" t="s">
        <v>2051</v>
      </c>
      <c r="B511" s="10" t="s">
        <v>2052</v>
      </c>
      <c r="C511" s="10" t="s">
        <v>2053</v>
      </c>
      <c r="D511" s="11" t="s">
        <v>2054</v>
      </c>
      <c r="E511" s="8">
        <f>IF(F511 = "NULL", "NULL", F511/28.35)</f>
        <v>1.9</v>
      </c>
      <c r="F511" s="8">
        <v>53.865000000000002</v>
      </c>
      <c r="G511" s="8">
        <f>IF(H511 = "NULL", "NULL", H511/28.35)</f>
        <v>3.8</v>
      </c>
      <c r="H511" s="8">
        <v>107.73</v>
      </c>
      <c r="I511" s="8">
        <f>IF(G511 = "NULL", "NULL", G511*1.25)</f>
        <v>4.75</v>
      </c>
      <c r="J511" s="8">
        <f>IF(G511 = "NULL", "NULL", H511*1.25)</f>
        <v>134.66249999999999</v>
      </c>
      <c r="K511" s="8">
        <f>IF(G511 = "NULL", "NULL", G511*2)</f>
        <v>7.6</v>
      </c>
      <c r="L511" s="8">
        <f>IF(G511 = "NULL", "NULL", H511*2)</f>
        <v>215.46</v>
      </c>
      <c r="M511" s="11" t="str">
        <f>CONCATENATE(D511, CHAR(10), " - NET WT. ", TEXT(E511, "0.00"), " oz (", F511, " grams)")</f>
        <v>Southern Sweet Rib Rub Ingredients:
honey (refinery syrup, honey) evaporated cane juice, sea salt, dehydrated garlic, onion, bell pepper, lemon, sugar, chili pepper, paprika, citric acid, yeast extract, celery, natural flavor (lemon oil, garlic oil)spices, extractives of paprika for color
• Packed in a facility and/or equipment that produces products containing peanuts, tree nuts, soybean, milk, dairy, eggs, fish, shellfish, wheat, sesame. •
 - NET WT. 1.90 oz (53.865 grams)</v>
      </c>
      <c r="N511" s="12">
        <v>10000000296</v>
      </c>
      <c r="O511" s="12">
        <v>30000000296</v>
      </c>
      <c r="P511" s="12">
        <v>50000000296</v>
      </c>
      <c r="Q511" s="12">
        <v>70000000296</v>
      </c>
      <c r="R511" s="12">
        <v>90000000296</v>
      </c>
      <c r="S511" s="12">
        <v>11000000296</v>
      </c>
      <c r="T511" s="12">
        <v>13000000296</v>
      </c>
      <c r="U511" s="10"/>
      <c r="V511" s="11"/>
      <c r="W511" s="8">
        <f>IF(G511 = "NULL", "NULL", G511/4)</f>
        <v>0.95</v>
      </c>
      <c r="X511" s="8">
        <f>IF(W511 = "NULL", "NULL", W511*28.35)</f>
        <v>26.932500000000001</v>
      </c>
      <c r="Y511" s="8">
        <f>IF(G511 = "NULL", "NULL", G511*4)</f>
        <v>15.2</v>
      </c>
      <c r="Z511" s="8">
        <f>IF(G511 = "NULL", "NULL", H511*4)</f>
        <v>430.92</v>
      </c>
      <c r="AA511" s="15">
        <v>15000000296</v>
      </c>
      <c r="AB511" s="8">
        <f>IF(OR(E511 = "NULL", G511 = "NULL"), "NULL", (E511+G511)/2)</f>
        <v>2.8499999999999996</v>
      </c>
      <c r="AC511" s="8">
        <f>IF(OR(F511 = "NULL", H511 = "NULL"), "NULL", (F511+H511)/2)</f>
        <v>80.797499999999999</v>
      </c>
      <c r="AD511" s="15">
        <v>17000000296</v>
      </c>
      <c r="AE511" s="8">
        <f>IF(H511 = "NULL", "NULL", AF511/28.35)</f>
        <v>9.5</v>
      </c>
      <c r="AF511" s="8">
        <f>IF(H511 = "NULL", "NULL", J511*2)</f>
        <v>269.32499999999999</v>
      </c>
      <c r="AG511" s="15">
        <v>19000000296</v>
      </c>
      <c r="AH511" s="8">
        <f>IF(AB511 = "NULL", "NULL", AB511*2)</f>
        <v>5.6999999999999993</v>
      </c>
      <c r="AI511" s="8">
        <f>IF(AC511 = "NULL", "NULL", AC511*2)</f>
        <v>161.595</v>
      </c>
      <c r="AJ511" s="15">
        <v>21000000296</v>
      </c>
      <c r="AK511" s="13"/>
      <c r="AL511" s="11" t="str">
        <f>SUBSTITUTE(D511,CHAR(10)&amp;"• Packed in a facility and/or equipment that produces products containing peanuts, tree nuts, soybean, milk, dairy, eggs, fish, shellfish, wheat, sesame. •","")</f>
        <v>Southern Sweet Rib Rub Ingredients:
honey (refinery syrup, honey) evaporated cane juice, sea salt, dehydrated garlic, onion, bell pepper, lemon, sugar, chili pepper, paprika, citric acid, yeast extract, celery, natural flavor (lemon oil, garlic oil)spices, extractives of paprika for color</v>
      </c>
    </row>
    <row r="512" spans="1:38" ht="90" x14ac:dyDescent="0.3">
      <c r="A512" s="10" t="s">
        <v>2055</v>
      </c>
      <c r="B512" s="10" t="s">
        <v>2056</v>
      </c>
      <c r="C512" s="10" t="s">
        <v>2056</v>
      </c>
      <c r="D512" s="11" t="s">
        <v>2057</v>
      </c>
      <c r="E512" s="8">
        <f>IF(F512 = "NULL", "NULL", F512/28.35)</f>
        <v>0.8</v>
      </c>
      <c r="F512" s="8">
        <v>22.680000000000003</v>
      </c>
      <c r="G512" s="8">
        <f>IF(H512 = "NULL", "NULL", H512/28.35)</f>
        <v>1.6</v>
      </c>
      <c r="H512" s="8">
        <v>45.360000000000007</v>
      </c>
      <c r="I512" s="8">
        <f>IF(G512 = "NULL", "NULL", G512*1.25)</f>
        <v>2</v>
      </c>
      <c r="J512" s="8">
        <f>IF(G512 = "NULL", "NULL", H512*1.25)</f>
        <v>56.70000000000001</v>
      </c>
      <c r="K512" s="8">
        <f>IF(G512 = "NULL", "NULL", G512*2)</f>
        <v>3.2</v>
      </c>
      <c r="L512" s="8">
        <f>IF(G512 = "NULL", "NULL", H512*2)</f>
        <v>90.720000000000013</v>
      </c>
      <c r="M512" s="11" t="str">
        <f>CONCATENATE(D512, CHAR(10), " - NET WT. ", TEXT(E512, "0.00"), " oz (", F512, " grams)")</f>
        <v>Soy Sauce Powder Ingredients:
soy bean, wheat, salt, maltodextrin
• DIRECTIONS: Mix with water to make soy sauce. •
• Packed in a facility and/or equipment that produces products containing peanuts, tree nuts, soybean, milk, dairy, eggs, fish, shellfish, wheat, sesame. •
 - NET WT. 0.80 oz (22.68 grams)</v>
      </c>
      <c r="N512" s="12">
        <v>10000000470</v>
      </c>
      <c r="O512" s="12">
        <v>30000000470</v>
      </c>
      <c r="P512" s="12">
        <v>50000000470</v>
      </c>
      <c r="Q512" s="12">
        <v>70000000470</v>
      </c>
      <c r="R512" s="12">
        <v>90000000470</v>
      </c>
      <c r="S512" s="12">
        <v>11000000470</v>
      </c>
      <c r="T512" s="12">
        <v>13000000470</v>
      </c>
      <c r="U512" s="10"/>
      <c r="V512" s="11"/>
      <c r="W512" s="8">
        <f>IF(G512 = "NULL", "NULL", G512/4)</f>
        <v>0.4</v>
      </c>
      <c r="X512" s="8">
        <f>IF(W512 = "NULL", "NULL", W512*28.35)</f>
        <v>11.340000000000002</v>
      </c>
      <c r="Y512" s="8">
        <f>IF(G512 = "NULL", "NULL", G512*4)</f>
        <v>6.4</v>
      </c>
      <c r="Z512" s="8">
        <f>IF(G512 = "NULL", "NULL", H512*4)</f>
        <v>181.44000000000003</v>
      </c>
      <c r="AA512" s="15">
        <v>15000000470</v>
      </c>
      <c r="AB512" s="8">
        <f>IF(OR(E512 = "NULL", G512 = "NULL"), "NULL", (E512+G512)/2)</f>
        <v>1.2000000000000002</v>
      </c>
      <c r="AC512" s="8">
        <f>IF(OR(F512 = "NULL", H512 = "NULL"), "NULL", (F512+H512)/2)</f>
        <v>34.020000000000003</v>
      </c>
      <c r="AD512" s="15">
        <v>17000000470</v>
      </c>
      <c r="AE512" s="8">
        <f>IF(H512 = "NULL", "NULL", AF512/28.35)</f>
        <v>4.0000000000000009</v>
      </c>
      <c r="AF512" s="8">
        <f>IF(H512 = "NULL", "NULL", J512*2)</f>
        <v>113.40000000000002</v>
      </c>
      <c r="AG512" s="15">
        <v>19000000470</v>
      </c>
      <c r="AH512" s="8">
        <f>IF(AB512 = "NULL", "NULL", AB512*2)</f>
        <v>2.4000000000000004</v>
      </c>
      <c r="AI512" s="8">
        <f>IF(AC512 = "NULL", "NULL", AC512*2)</f>
        <v>68.040000000000006</v>
      </c>
      <c r="AJ512" s="15">
        <v>21000000470</v>
      </c>
      <c r="AK512" s="13"/>
      <c r="AL512" s="11" t="str">
        <f>SUBSTITUTE(D512,CHAR(10)&amp;"• Packed in a facility and/or equipment that produces products containing peanuts, tree nuts, soybean, milk, dairy, eggs, fish, shellfish, wheat, sesame. •","")</f>
        <v>Soy Sauce Powder Ingredients:
soy bean, wheat, salt, maltodextrin
• DIRECTIONS: Mix with water to make soy sauce. •</v>
      </c>
    </row>
    <row r="513" spans="1:38" ht="75" x14ac:dyDescent="0.3">
      <c r="A513" s="40" t="s">
        <v>2058</v>
      </c>
      <c r="B513" s="10" t="s">
        <v>2059</v>
      </c>
      <c r="C513" s="10" t="s">
        <v>2060</v>
      </c>
      <c r="D513" s="11" t="s">
        <v>2061</v>
      </c>
      <c r="E513" s="8">
        <f>IF(F513 = "NULL", "NULL", F513/28.35)</f>
        <v>2.1869488536155202</v>
      </c>
      <c r="F513" s="8">
        <v>62</v>
      </c>
      <c r="G513" s="8">
        <f>IF(H513 = "NULL", "NULL", H513/28.35)</f>
        <v>4.3738977072310403</v>
      </c>
      <c r="H513" s="8">
        <v>124</v>
      </c>
      <c r="I513" s="8">
        <f>IF(G513 = "NULL", "NULL", G513*1.25)</f>
        <v>5.4673721340388006</v>
      </c>
      <c r="J513" s="8">
        <f>IF(G513 = "NULL", "NULL", H513*1.25)</f>
        <v>155</v>
      </c>
      <c r="K513" s="8">
        <f>IF(G513 = "NULL", "NULL", G513*2)</f>
        <v>8.7477954144620806</v>
      </c>
      <c r="L513" s="8">
        <f>IF(G513 = "NULL", "NULL", H513*2)</f>
        <v>248</v>
      </c>
      <c r="M513" s="11" t="str">
        <f>CONCATENATE(D513, CHAR(10), " - NET WT. ", TEXT(E513, "0.00"), " oz (", F513, " grams)")</f>
        <v>Spellbinding Vanilla Bean Sugar Ingredients:
cane sugar, vanilla powder
• Packed in a facility and/or equipment that produces products containing peanuts, tree nuts, soybean, milk, dairy, eggs, fish, shellfish, wheat, sesame. •
 - NET WT. 2.19 oz (62 grams)</v>
      </c>
      <c r="N513" s="12">
        <v>10000000586</v>
      </c>
      <c r="O513" s="12">
        <v>30000000586</v>
      </c>
      <c r="P513" s="12">
        <v>50000000586</v>
      </c>
      <c r="Q513" s="12">
        <v>70000000586</v>
      </c>
      <c r="R513" s="12">
        <v>90000000586</v>
      </c>
      <c r="S513" s="12">
        <v>11000000586</v>
      </c>
      <c r="T513" s="12">
        <v>13000000586</v>
      </c>
      <c r="U513" s="10" t="s">
        <v>52</v>
      </c>
      <c r="V513" s="11" t="s">
        <v>755</v>
      </c>
      <c r="W513" s="8">
        <f>IF(G513 = "NULL", "NULL", G513/4)</f>
        <v>1.0934744268077601</v>
      </c>
      <c r="X513" s="8">
        <f>IF(W513 = "NULL", "NULL", W513*28.35)</f>
        <v>31</v>
      </c>
      <c r="Y513" s="8">
        <f>IF(G513 = "NULL", "NULL", G513*4)</f>
        <v>17.495590828924161</v>
      </c>
      <c r="Z513" s="8">
        <f>IF(G513 = "NULL", "NULL", H513*4)</f>
        <v>496</v>
      </c>
      <c r="AA513" s="15">
        <v>15000000586</v>
      </c>
      <c r="AB513" s="8">
        <f>IF(OR(E513 = "NULL", G513 = "NULL"), "NULL", (E513+G513)/2)</f>
        <v>3.28042328042328</v>
      </c>
      <c r="AC513" s="8">
        <f>IF(OR(F513 = "NULL", H513 = "NULL"), "NULL", (F513+H513)/2)</f>
        <v>93</v>
      </c>
      <c r="AD513" s="15">
        <v>17000000586</v>
      </c>
      <c r="AE513" s="8">
        <f>IF(H513 = "NULL", "NULL", AF513/28.35)</f>
        <v>10.934744268077601</v>
      </c>
      <c r="AF513" s="8">
        <f>IF(H513 = "NULL", "NULL", J513*2)</f>
        <v>310</v>
      </c>
      <c r="AG513" s="15">
        <v>19000000586</v>
      </c>
      <c r="AH513" s="8">
        <f>IF(AB513 = "NULL", "NULL", AB513*2)</f>
        <v>6.56084656084656</v>
      </c>
      <c r="AI513" s="8">
        <f>IF(AC513 = "NULL", "NULL", AC513*2)</f>
        <v>186</v>
      </c>
      <c r="AJ513" s="15">
        <v>21000000586</v>
      </c>
      <c r="AK513" s="13" t="s">
        <v>2062</v>
      </c>
      <c r="AL513" s="11" t="str">
        <f>SUBSTITUTE(D513,CHAR(10)&amp;"• Packed in a facility and/or equipment that produces products containing peanuts, tree nuts, soybean, milk, dairy, eggs, fish, shellfish, wheat, sesame. •","")</f>
        <v>Spellbinding Vanilla Bean Sugar Ingredients:
cane sugar, vanilla powder</v>
      </c>
    </row>
    <row r="514" spans="1:38" ht="90" x14ac:dyDescent="0.3">
      <c r="A514" s="10" t="s">
        <v>2063</v>
      </c>
      <c r="B514" s="10" t="s">
        <v>2064</v>
      </c>
      <c r="C514" s="10" t="s">
        <v>2064</v>
      </c>
      <c r="D514" s="11" t="s">
        <v>2065</v>
      </c>
      <c r="E514" s="8">
        <f>IF(F514 = "NULL", "NULL", F514/28.35)</f>
        <v>1.85</v>
      </c>
      <c r="F514" s="8">
        <v>52.447500000000005</v>
      </c>
      <c r="G514" s="8">
        <f>IF(H514 = "NULL", "NULL", H514/28.35)</f>
        <v>3.7</v>
      </c>
      <c r="H514" s="8">
        <v>104.89500000000001</v>
      </c>
      <c r="I514" s="8">
        <f>IF(G514 = "NULL", "NULL", G514*1.25)</f>
        <v>4.625</v>
      </c>
      <c r="J514" s="8">
        <f>IF(G514 = "NULL", "NULL", H514*1.25)</f>
        <v>131.11875000000001</v>
      </c>
      <c r="K514" s="8">
        <f>IF(G514 = "NULL", "NULL", G514*2)</f>
        <v>7.4</v>
      </c>
      <c r="L514" s="8">
        <f>IF(G514 = "NULL", "NULL", H514*2)</f>
        <v>209.79000000000002</v>
      </c>
      <c r="M514" s="11" t="str">
        <f>CONCATENATE(D514, CHAR(10), " - NET WT. ", TEXT(E514, "0.00"), " oz (", F514, " grams)")</f>
        <v>Spiced Chai Sugar Ingredients:
sugar, vanilla powder, cinnamon, mace, cardamom, allspice, cloves
• Packed in a facility and/or equipment that produces products containing peanuts, tree nuts, soybean, milk, dairy, eggs, fish, shellfish, wheat, sesame. •
 - NET WT. 1.85 oz (52.4475 grams)</v>
      </c>
      <c r="N514" s="12">
        <v>10000000467</v>
      </c>
      <c r="O514" s="12">
        <v>30000000467</v>
      </c>
      <c r="P514" s="12">
        <v>50000000467</v>
      </c>
      <c r="Q514" s="12">
        <v>70000000467</v>
      </c>
      <c r="R514" s="12">
        <v>90000000467</v>
      </c>
      <c r="S514" s="12">
        <v>11000000467</v>
      </c>
      <c r="T514" s="12">
        <v>13000000467</v>
      </c>
      <c r="U514" s="10"/>
      <c r="V514" s="11"/>
      <c r="W514" s="8">
        <f>IF(G514 = "NULL", "NULL", G514/4)</f>
        <v>0.92500000000000004</v>
      </c>
      <c r="X514" s="8">
        <f>IF(W514 = "NULL", "NULL", W514*28.35)</f>
        <v>26.223750000000003</v>
      </c>
      <c r="Y514" s="8">
        <f>IF(G514 = "NULL", "NULL", G514*4)</f>
        <v>14.8</v>
      </c>
      <c r="Z514" s="8">
        <f>IF(G514 = "NULL", "NULL", H514*4)</f>
        <v>419.58000000000004</v>
      </c>
      <c r="AA514" s="15">
        <v>15000000467</v>
      </c>
      <c r="AB514" s="8">
        <f>IF(OR(E514 = "NULL", G514 = "NULL"), "NULL", (E514+G514)/2)</f>
        <v>2.7750000000000004</v>
      </c>
      <c r="AC514" s="8">
        <f>IF(OR(F514 = "NULL", H514 = "NULL"), "NULL", (F514+H514)/2)</f>
        <v>78.671250000000015</v>
      </c>
      <c r="AD514" s="15">
        <v>17000000467</v>
      </c>
      <c r="AE514" s="8">
        <f>IF(H514 = "NULL", "NULL", AF514/28.35)</f>
        <v>9.25</v>
      </c>
      <c r="AF514" s="8">
        <f>IF(H514 = "NULL", "NULL", J514*2)</f>
        <v>262.23750000000001</v>
      </c>
      <c r="AG514" s="15">
        <v>19000000467</v>
      </c>
      <c r="AH514" s="8">
        <f>IF(AB514 = "NULL", "NULL", AB514*2)</f>
        <v>5.5500000000000007</v>
      </c>
      <c r="AI514" s="8">
        <f>IF(AC514 = "NULL", "NULL", AC514*2)</f>
        <v>157.34250000000003</v>
      </c>
      <c r="AJ514" s="15">
        <v>21000000467</v>
      </c>
      <c r="AK514" s="13"/>
      <c r="AL514" s="11" t="str">
        <f>SUBSTITUTE(D514,CHAR(10)&amp;"• Packed in a facility and/or equipment that produces products containing peanuts, tree nuts, soybean, milk, dairy, eggs, fish, shellfish, wheat, sesame. •","")</f>
        <v>Spiced Chai Sugar Ingredients:
sugar, vanilla powder, cinnamon, mace, cardamom, allspice, cloves</v>
      </c>
    </row>
    <row r="515" spans="1:38" ht="165" x14ac:dyDescent="0.3">
      <c r="A515" s="10" t="s">
        <v>2066</v>
      </c>
      <c r="B515" s="10" t="s">
        <v>2067</v>
      </c>
      <c r="C515" s="10" t="s">
        <v>2067</v>
      </c>
      <c r="D515" s="11" t="s">
        <v>2068</v>
      </c>
      <c r="E515" s="8">
        <f>IF(F515 = "NULL", "NULL", F515/28.35)</f>
        <v>1.4</v>
      </c>
      <c r="F515" s="8">
        <v>39.69</v>
      </c>
      <c r="G515" s="8">
        <f>IF(H515 = "NULL", "NULL", H515/28.35)</f>
        <v>2.8</v>
      </c>
      <c r="H515" s="8">
        <v>79.38</v>
      </c>
      <c r="I515" s="8">
        <f>IF(G515 = "NULL", "NULL", G515*1.25)</f>
        <v>3.5</v>
      </c>
      <c r="J515" s="8">
        <f>IF(G515 = "NULL", "NULL", H515*1.25)</f>
        <v>99.224999999999994</v>
      </c>
      <c r="K515" s="8">
        <f>IF(G515 = "NULL", "NULL", G515*2)</f>
        <v>5.6</v>
      </c>
      <c r="L515" s="8">
        <f>IF(G515 = "NULL", "NULL", H515*2)</f>
        <v>158.76</v>
      </c>
      <c r="M515" s="11" t="str">
        <f>CONCATENATE(D515, CHAR(10), " - NET WT. ", TEXT(E515, "0.00"), " oz (", F515, " grams)")</f>
        <v>Spiced Honey Bacon Ingredients:
soy-based bacon bits (soy flour, soybean oil, salt, hydrolyzed soy protein, yeast extract, natural smoke flavor, sunflower oil, sugar, dextrose, caramel color, fd&amp;c red #3, vegetable protein, soy lecithin), brown sugar, saigon cinnamon, honey powder, applewood smoked salt, hickory powder, smoked serrano
• ALLERGY ALERT: contains soy •
• Packed in a facility and/or equipment that produces products containing peanuts, tree nuts, soybean, milk, dairy, eggs, fish, shellfish, wheat, sesame. •
 - NET WT. 1.40 oz (39.69 grams)</v>
      </c>
      <c r="N515" s="12">
        <v>10000000406</v>
      </c>
      <c r="O515" s="12">
        <v>30000000406</v>
      </c>
      <c r="P515" s="12">
        <v>50000000406</v>
      </c>
      <c r="Q515" s="12">
        <v>70000000406</v>
      </c>
      <c r="R515" s="12">
        <v>90000000406</v>
      </c>
      <c r="S515" s="12">
        <v>11000000406</v>
      </c>
      <c r="T515" s="12">
        <v>13000000406</v>
      </c>
      <c r="U515" s="10"/>
      <c r="V515" s="11"/>
      <c r="W515" s="8">
        <f>IF(G515 = "NULL", "NULL", G515/4)</f>
        <v>0.7</v>
      </c>
      <c r="X515" s="8">
        <f>IF(W515 = "NULL", "NULL", W515*28.35)</f>
        <v>19.844999999999999</v>
      </c>
      <c r="Y515" s="8">
        <f>IF(G515 = "NULL", "NULL", G515*4)</f>
        <v>11.2</v>
      </c>
      <c r="Z515" s="8">
        <f>IF(G515 = "NULL", "NULL", H515*4)</f>
        <v>317.52</v>
      </c>
      <c r="AA515" s="15">
        <v>15000000406</v>
      </c>
      <c r="AB515" s="8">
        <f>IF(OR(E515 = "NULL", G515 = "NULL"), "NULL", (E515+G515)/2)</f>
        <v>2.0999999999999996</v>
      </c>
      <c r="AC515" s="8">
        <f>IF(OR(F515 = "NULL", H515 = "NULL"), "NULL", (F515+H515)/2)</f>
        <v>59.534999999999997</v>
      </c>
      <c r="AD515" s="15">
        <v>17000000406</v>
      </c>
      <c r="AE515" s="8">
        <f>IF(H515 = "NULL", "NULL", AF515/28.35)</f>
        <v>6.9999999999999991</v>
      </c>
      <c r="AF515" s="8">
        <f>IF(H515 = "NULL", "NULL", J515*2)</f>
        <v>198.45</v>
      </c>
      <c r="AG515" s="15">
        <v>19000000406</v>
      </c>
      <c r="AH515" s="8">
        <f>IF(AB515 = "NULL", "NULL", AB515*2)</f>
        <v>4.1999999999999993</v>
      </c>
      <c r="AI515" s="8">
        <f>IF(AC515 = "NULL", "NULL", AC515*2)</f>
        <v>119.07</v>
      </c>
      <c r="AJ515" s="15">
        <v>21000000406</v>
      </c>
      <c r="AK515" s="13"/>
      <c r="AL515" s="11" t="str">
        <f>SUBSTITUTE(D515,CHAR(10)&amp;"• Packed in a facility and/or equipment that produces products containing peanuts, tree nuts, soybean, milk, dairy, eggs, fish, shellfish, wheat, sesame. •","")</f>
        <v>Spiced Honey Bacon Ingredients:
soy-based bacon bits (soy flour, soybean oil, salt, hydrolyzed soy protein, yeast extract, natural smoke flavor, sunflower oil, sugar, dextrose, caramel color, fd&amp;c red #3, vegetable protein, soy lecithin), brown sugar, saigon cinnamon, honey powder, applewood smoked salt, hickory powder, smoked serrano
• ALLERGY ALERT: contains soy •</v>
      </c>
    </row>
    <row r="516" spans="1:38" ht="105" x14ac:dyDescent="0.3">
      <c r="A516" s="10" t="s">
        <v>2069</v>
      </c>
      <c r="B516" s="10" t="s">
        <v>2070</v>
      </c>
      <c r="C516" s="10" t="s">
        <v>2070</v>
      </c>
      <c r="D516" s="11" t="s">
        <v>2071</v>
      </c>
      <c r="E516" s="8">
        <f>IF(F516 = "NULL", "NULL", F516/28.35)</f>
        <v>1.3051146384479717</v>
      </c>
      <c r="F516" s="8">
        <v>37</v>
      </c>
      <c r="G516" s="8">
        <f>IF(H516 = "NULL", "NULL", H516/28.35)</f>
        <v>2.6807760141093473</v>
      </c>
      <c r="H516" s="8">
        <v>76</v>
      </c>
      <c r="I516" s="8">
        <f>IF(G516 = "NULL", "NULL", G516*1.25)</f>
        <v>3.3509700176366843</v>
      </c>
      <c r="J516" s="8">
        <f>IF(G516 = "NULL", "NULL", H516*1.25)</f>
        <v>95</v>
      </c>
      <c r="K516" s="8">
        <f>IF(G516 = "NULL", "NULL", G516*2)</f>
        <v>5.3615520282186946</v>
      </c>
      <c r="L516" s="8">
        <f>IF(G516 = "NULL", "NULL", H516*2)</f>
        <v>152</v>
      </c>
      <c r="M516" s="11" t="str">
        <f>CONCATENATE(D516, CHAR(10), " - NET WT. ", TEXT(E516, "0.00"), " oz (", F516, " grams)")</f>
        <v>Spicy Apple Seasoning Ingredients:
brown sugar, spices including paprika, salt, dehydrated apple powder, garlic powder, soybean oil, tricalcium phosphate
• Packed in a facility and/or equipment that produces products containing peanuts, tree nuts, soybean, milk, dairy, eggs, fish, shellfish, wheat, sesame. •
 - NET WT. 1.31 oz (37 grams)</v>
      </c>
      <c r="N516" s="12">
        <v>10000000299</v>
      </c>
      <c r="O516" s="12">
        <v>30000000299</v>
      </c>
      <c r="P516" s="12">
        <v>50000000299</v>
      </c>
      <c r="Q516" s="12">
        <v>70000000299</v>
      </c>
      <c r="R516" s="12">
        <v>90000000299</v>
      </c>
      <c r="S516" s="12">
        <v>11000000299</v>
      </c>
      <c r="T516" s="12">
        <v>13000000299</v>
      </c>
      <c r="U516" s="10" t="s">
        <v>52</v>
      </c>
      <c r="V516" s="11" t="s">
        <v>288</v>
      </c>
      <c r="W516" s="8">
        <f>IF(G516 = "NULL", "NULL", G516/4)</f>
        <v>0.67019400352733682</v>
      </c>
      <c r="X516" s="8">
        <f>IF(W516 = "NULL", "NULL", W516*28.35)</f>
        <v>19</v>
      </c>
      <c r="Y516" s="8">
        <f>IF(G516 = "NULL", "NULL", G516*4)</f>
        <v>10.723104056437389</v>
      </c>
      <c r="Z516" s="8">
        <f>IF(G516 = "NULL", "NULL", H516*4)</f>
        <v>304</v>
      </c>
      <c r="AA516" s="15">
        <v>15000000299</v>
      </c>
      <c r="AB516" s="8">
        <f>IF(OR(E516 = "NULL", G516 = "NULL"), "NULL", (E516+G516)/2)</f>
        <v>1.9929453262786594</v>
      </c>
      <c r="AC516" s="8">
        <f>IF(OR(F516 = "NULL", H516 = "NULL"), "NULL", (F516+H516)/2)</f>
        <v>56.5</v>
      </c>
      <c r="AD516" s="15">
        <v>17000000299</v>
      </c>
      <c r="AE516" s="8">
        <f>IF(H516 = "NULL", "NULL", AF516/28.35)</f>
        <v>6.7019400352733687</v>
      </c>
      <c r="AF516" s="8">
        <f>IF(H516 = "NULL", "NULL", J516*2)</f>
        <v>190</v>
      </c>
      <c r="AG516" s="15">
        <v>19000000299</v>
      </c>
      <c r="AH516" s="8">
        <f>IF(AB516 = "NULL", "NULL", AB516*2)</f>
        <v>3.9858906525573188</v>
      </c>
      <c r="AI516" s="8">
        <f>IF(AC516 = "NULL", "NULL", AC516*2)</f>
        <v>113</v>
      </c>
      <c r="AJ516" s="15">
        <v>21000000299</v>
      </c>
      <c r="AK516" s="13" t="s">
        <v>2072</v>
      </c>
      <c r="AL516" s="11" t="str">
        <f>SUBSTITUTE(D516,CHAR(10)&amp;"• Packed in a facility and/or equipment that produces products containing peanuts, tree nuts, soybean, milk, dairy, eggs, fish, shellfish, wheat, sesame. •","")</f>
        <v>Spicy Apple Seasoning Ingredients:
brown sugar, spices including paprika, salt, dehydrated apple powder, garlic powder, soybean oil, tricalcium phosphate</v>
      </c>
    </row>
    <row r="517" spans="1:38" ht="90" x14ac:dyDescent="0.3">
      <c r="A517" s="38" t="s">
        <v>2073</v>
      </c>
      <c r="B517" s="10" t="s">
        <v>2074</v>
      </c>
      <c r="C517" s="10" t="s">
        <v>2075</v>
      </c>
      <c r="D517" s="11" t="s">
        <v>2076</v>
      </c>
      <c r="E517" s="8">
        <f>IF(F517 = "NULL", "NULL", F517/28.35)</f>
        <v>0.81128747795414458</v>
      </c>
      <c r="F517" s="8">
        <v>23</v>
      </c>
      <c r="G517" s="8">
        <f>IF(H517 = "NULL", "NULL", H517/28.35)</f>
        <v>1.6578483245149911</v>
      </c>
      <c r="H517" s="8">
        <v>47</v>
      </c>
      <c r="I517" s="8">
        <f>IF(G517 = "NULL", "NULL", G517*1.25)</f>
        <v>2.0723104056437389</v>
      </c>
      <c r="J517" s="8">
        <f>IF(G517 = "NULL", "NULL", H517*1.25)</f>
        <v>58.75</v>
      </c>
      <c r="K517" s="8">
        <f>IF(G517 = "NULL", "NULL", G517*2)</f>
        <v>3.3156966490299822</v>
      </c>
      <c r="L517" s="8">
        <f>IF(G517 = "NULL", "NULL", H517*2)</f>
        <v>94</v>
      </c>
      <c r="M517" s="11" t="str">
        <f>CONCATENATE(D517, CHAR(10), " - NET WT. ", TEXT(E517, "0.00"), " oz (", F517, " grams)")</f>
        <v>Spicy Italian Bread Dip Ingredients:
spices, sea salt, dehydrated onion, dehydrated garlic, paprika
• Packed in a facility and/or equipment that produces products containing peanuts, tree nuts, soybean, milk, dairy, eggs, fish, shellfish, wheat, sesame. •
 - NET WT. 0.81 oz (23 grams)</v>
      </c>
      <c r="N517" s="12">
        <v>10000000300</v>
      </c>
      <c r="O517" s="12">
        <v>30000000300</v>
      </c>
      <c r="P517" s="12">
        <v>50000000300</v>
      </c>
      <c r="Q517" s="12">
        <v>70000000300</v>
      </c>
      <c r="R517" s="12">
        <v>90000000300</v>
      </c>
      <c r="S517" s="12">
        <v>11000000300</v>
      </c>
      <c r="T517" s="12">
        <v>13000000300</v>
      </c>
      <c r="U517" s="10"/>
      <c r="V517" s="11" t="s">
        <v>419</v>
      </c>
      <c r="W517" s="8">
        <f>IF(G517 = "NULL", "NULL", G517/4)</f>
        <v>0.41446208112874777</v>
      </c>
      <c r="X517" s="8">
        <f>IF(W517 = "NULL", "NULL", W517*28.35)</f>
        <v>11.75</v>
      </c>
      <c r="Y517" s="8">
        <f>IF(G517 = "NULL", "NULL", G517*4)</f>
        <v>6.6313932980599644</v>
      </c>
      <c r="Z517" s="8">
        <f>IF(G517 = "NULL", "NULL", H517*4)</f>
        <v>188</v>
      </c>
      <c r="AA517" s="15">
        <v>15000000300</v>
      </c>
      <c r="AB517" s="8">
        <f>IF(OR(E517 = "NULL", G517 = "NULL"), "NULL", (E517+G517)/2)</f>
        <v>1.2345679012345678</v>
      </c>
      <c r="AC517" s="8">
        <f>IF(OR(F517 = "NULL", H517 = "NULL"), "NULL", (F517+H517)/2)</f>
        <v>35</v>
      </c>
      <c r="AD517" s="15">
        <v>17000000300</v>
      </c>
      <c r="AE517" s="8">
        <f>IF(H517 = "NULL", "NULL", AF517/28.35)</f>
        <v>4.1446208112874778</v>
      </c>
      <c r="AF517" s="8">
        <f>IF(H517 = "NULL", "NULL", J517*2)</f>
        <v>117.5</v>
      </c>
      <c r="AG517" s="15">
        <v>19000000300</v>
      </c>
      <c r="AH517" s="8">
        <f>IF(AB517 = "NULL", "NULL", AB517*2)</f>
        <v>2.4691358024691357</v>
      </c>
      <c r="AI517" s="8">
        <f>IF(AC517 = "NULL", "NULL", AC517*2)</f>
        <v>70</v>
      </c>
      <c r="AJ517" s="15">
        <v>21000000300</v>
      </c>
      <c r="AK517" s="13"/>
      <c r="AL517" s="11" t="str">
        <f>SUBSTITUTE(D517,CHAR(10)&amp;"• Packed in a facility and/or equipment that produces products containing peanuts, tree nuts, soybean, milk, dairy, eggs, fish, shellfish, wheat, sesame. •","")</f>
        <v>Spicy Italian Bread Dip Ingredients:
spices, sea salt, dehydrated onion, dehydrated garlic, paprika</v>
      </c>
    </row>
    <row r="518" spans="1:38" ht="90" x14ac:dyDescent="0.3">
      <c r="A518" s="40" t="s">
        <v>2077</v>
      </c>
      <c r="B518" s="10" t="s">
        <v>2078</v>
      </c>
      <c r="C518" s="10" t="s">
        <v>2079</v>
      </c>
      <c r="D518" s="11" t="s">
        <v>2080</v>
      </c>
      <c r="E518" s="8">
        <f>IF(F518 = "NULL", "NULL", F518/28.35)</f>
        <v>0.81128747795414458</v>
      </c>
      <c r="F518" s="8">
        <v>23</v>
      </c>
      <c r="G518" s="8">
        <f>IF(H518 = "NULL", "NULL", H518/28.35)</f>
        <v>1.6578483245149911</v>
      </c>
      <c r="H518" s="8">
        <v>47</v>
      </c>
      <c r="I518" s="8">
        <f>IF(G518 = "NULL", "NULL", G518*1.25)</f>
        <v>2.0723104056437389</v>
      </c>
      <c r="J518" s="8">
        <f>IF(G518 = "NULL", "NULL", H518*1.25)</f>
        <v>58.75</v>
      </c>
      <c r="K518" s="8">
        <f>IF(G518 = "NULL", "NULL", G518*2)</f>
        <v>3.3156966490299822</v>
      </c>
      <c r="L518" s="8">
        <f>IF(G518 = "NULL", "NULL", H518*2)</f>
        <v>94</v>
      </c>
      <c r="M518" s="11" t="str">
        <f>CONCATENATE(D518, CHAR(10), " - NET WT. ", TEXT(E518, "0.00"), " oz (", F518, " grams)")</f>
        <v>Spicy Italian Dipping Herbs Ingredients:
spices, sea salt, dehydrated onion, dehydrated garlic, paprika
• Packed in a facility and/or equipment that produces products containing peanuts, tree nuts, soybean, milk, dairy, eggs, fish, shellfish, wheat, sesame. •
 - NET WT. 0.81 oz (23 grams)</v>
      </c>
      <c r="N518" s="12">
        <v>10000000541</v>
      </c>
      <c r="O518" s="12">
        <v>30000000541</v>
      </c>
      <c r="P518" s="12">
        <v>50000000541</v>
      </c>
      <c r="Q518" s="12">
        <v>70000000541</v>
      </c>
      <c r="R518" s="12">
        <v>90000000541</v>
      </c>
      <c r="S518" s="12">
        <v>11000000541</v>
      </c>
      <c r="T518" s="12">
        <v>13000000541</v>
      </c>
      <c r="U518" s="10"/>
      <c r="V518" s="11" t="s">
        <v>419</v>
      </c>
      <c r="W518" s="8">
        <f>IF(G518 = "NULL", "NULL", G518/4)</f>
        <v>0.41446208112874777</v>
      </c>
      <c r="X518" s="8">
        <f>IF(W518 = "NULL", "NULL", W518*28.35)</f>
        <v>11.75</v>
      </c>
      <c r="Y518" s="8">
        <f>IF(G518 = "NULL", "NULL", G518*4)</f>
        <v>6.6313932980599644</v>
      </c>
      <c r="Z518" s="8">
        <f>IF(G518 = "NULL", "NULL", H518*4)</f>
        <v>188</v>
      </c>
      <c r="AA518" s="15">
        <v>15000000541</v>
      </c>
      <c r="AB518" s="8">
        <f>IF(OR(E518 = "NULL", G518 = "NULL"), "NULL", (E518+G518)/2)</f>
        <v>1.2345679012345678</v>
      </c>
      <c r="AC518" s="8">
        <f>IF(OR(F518 = "NULL", H518 = "NULL"), "NULL", (F518+H518)/2)</f>
        <v>35</v>
      </c>
      <c r="AD518" s="15">
        <v>17000000541</v>
      </c>
      <c r="AE518" s="8">
        <f>IF(H518 = "NULL", "NULL", AF518/28.35)</f>
        <v>4.1446208112874778</v>
      </c>
      <c r="AF518" s="8">
        <f>IF(H518 = "NULL", "NULL", J518*2)</f>
        <v>117.5</v>
      </c>
      <c r="AG518" s="15">
        <v>19000000541</v>
      </c>
      <c r="AH518" s="8">
        <f>IF(AB518 = "NULL", "NULL", AB518*2)</f>
        <v>2.4691358024691357</v>
      </c>
      <c r="AI518" s="8">
        <f>IF(AC518 = "NULL", "NULL", AC518*2)</f>
        <v>70</v>
      </c>
      <c r="AJ518" s="15">
        <v>21000000541</v>
      </c>
      <c r="AK518" s="13" t="s">
        <v>2081</v>
      </c>
      <c r="AL518" s="11" t="str">
        <f>SUBSTITUTE(D518,CHAR(10)&amp;"• Packed in a facility and/or equipment that produces products containing peanuts, tree nuts, soybean, milk, dairy, eggs, fish, shellfish, wheat, sesame. •","")</f>
        <v>Spicy Italian Dipping Herbs Ingredients:
spices, sea salt, dehydrated onion, dehydrated garlic, paprika</v>
      </c>
    </row>
    <row r="519" spans="1:38" ht="90" x14ac:dyDescent="0.3">
      <c r="A519" s="40" t="s">
        <v>2082</v>
      </c>
      <c r="B519" s="10" t="s">
        <v>2083</v>
      </c>
      <c r="C519" s="10" t="s">
        <v>2083</v>
      </c>
      <c r="D519" s="11" t="s">
        <v>2084</v>
      </c>
      <c r="E519" s="8">
        <f>IF(F519 = "NULL", "NULL", F519/28.35)</f>
        <v>0.81128747795414458</v>
      </c>
      <c r="F519" s="8">
        <v>23</v>
      </c>
      <c r="G519" s="8">
        <f>IF(H519 = "NULL", "NULL", H519/28.35)</f>
        <v>1.6578483245149911</v>
      </c>
      <c r="H519" s="8">
        <v>47</v>
      </c>
      <c r="I519" s="8">
        <f>IF(G519 = "NULL", "NULL", G519*1.25)</f>
        <v>2.0723104056437389</v>
      </c>
      <c r="J519" s="8">
        <f>IF(G519 = "NULL", "NULL", H519*1.25)</f>
        <v>58.75</v>
      </c>
      <c r="K519" s="8">
        <f>IF(G519 = "NULL", "NULL", G519*2)</f>
        <v>3.3156966490299822</v>
      </c>
      <c r="L519" s="8">
        <f>IF(G519 = "NULL", "NULL", H519*2)</f>
        <v>94</v>
      </c>
      <c r="M519" s="11" t="str">
        <f>CONCATENATE(D519, CHAR(10), " - NET WT. ", TEXT(E519, "0.00"), " oz (", F519, " grams)")</f>
        <v>Spicy Italian Seasoning Ingredients:
spices, sea salt, dehydrated onion, dehydrated garlic, paprika
• Packed in a facility and/or equipment that produces products containing peanuts, tree nuts, soybean, milk, dairy, eggs, fish, shellfish, wheat, sesame. •
 - NET WT. 0.81 oz (23 grams)</v>
      </c>
      <c r="N519" s="12">
        <v>10000000519</v>
      </c>
      <c r="O519" s="12">
        <v>30000000519</v>
      </c>
      <c r="P519" s="12">
        <v>50000000519</v>
      </c>
      <c r="Q519" s="12">
        <v>70000000519</v>
      </c>
      <c r="R519" s="12">
        <v>90000000519</v>
      </c>
      <c r="S519" s="12">
        <v>11000000519</v>
      </c>
      <c r="T519" s="12">
        <v>13000000519</v>
      </c>
      <c r="U519" s="24"/>
      <c r="W519" s="8">
        <f>IF(G519 = "NULL", "NULL", G519/4)</f>
        <v>0.41446208112874777</v>
      </c>
      <c r="X519" s="8">
        <f>IF(W519 = "NULL", "NULL", W519*28.35)</f>
        <v>11.75</v>
      </c>
      <c r="Y519" s="8">
        <f>IF(G519 = "NULL", "NULL", G519*4)</f>
        <v>6.6313932980599644</v>
      </c>
      <c r="Z519" s="8">
        <f>IF(G519 = "NULL", "NULL", H519*4)</f>
        <v>188</v>
      </c>
      <c r="AA519" s="15">
        <v>15000000519</v>
      </c>
      <c r="AB519" s="8">
        <f>IF(OR(E519 = "NULL", G519 = "NULL"), "NULL", (E519+G519)/2)</f>
        <v>1.2345679012345678</v>
      </c>
      <c r="AC519" s="8">
        <f>IF(OR(F519 = "NULL", H519 = "NULL"), "NULL", (F519+H519)/2)</f>
        <v>35</v>
      </c>
      <c r="AD519" s="15">
        <v>17000000519</v>
      </c>
      <c r="AE519" s="8">
        <f>IF(H519 = "NULL", "NULL", AF519/28.35)</f>
        <v>4.1446208112874778</v>
      </c>
      <c r="AF519" s="8">
        <f>IF(H519 = "NULL", "NULL", J519*2)</f>
        <v>117.5</v>
      </c>
      <c r="AG519" s="15">
        <v>19000000519</v>
      </c>
      <c r="AH519" s="8">
        <f>IF(AB519 = "NULL", "NULL", AB519*2)</f>
        <v>2.4691358024691357</v>
      </c>
      <c r="AI519" s="8">
        <f>IF(AC519 = "NULL", "NULL", AC519*2)</f>
        <v>70</v>
      </c>
      <c r="AJ519" s="15">
        <v>21000000519</v>
      </c>
      <c r="AK519" s="13" t="s">
        <v>2085</v>
      </c>
      <c r="AL519" s="11" t="str">
        <f>SUBSTITUTE(D519,CHAR(10)&amp;"• Packed in a facility and/or equipment that produces products containing peanuts, tree nuts, soybean, milk, dairy, eggs, fish, shellfish, wheat, sesame. •","")</f>
        <v>Spicy Italian Seasoning Ingredients:
spices, sea salt, dehydrated onion, dehydrated garlic, paprika</v>
      </c>
    </row>
    <row r="520" spans="1:38" ht="120" x14ac:dyDescent="0.3">
      <c r="A520" s="10" t="s">
        <v>2086</v>
      </c>
      <c r="B520" s="10" t="s">
        <v>2087</v>
      </c>
      <c r="C520" s="10" t="s">
        <v>2088</v>
      </c>
      <c r="D520" s="11" t="s">
        <v>2089</v>
      </c>
      <c r="E520" s="8">
        <f>IF(F520 = "NULL", "NULL", F520/28.35)</f>
        <v>1.1992945326278659</v>
      </c>
      <c r="F520" s="8">
        <v>34</v>
      </c>
      <c r="G520" s="8">
        <f>IF(H520 = "NULL", "NULL", H520/28.35)</f>
        <v>2.3985890652557318</v>
      </c>
      <c r="H520" s="8">
        <v>68</v>
      </c>
      <c r="I520" s="8">
        <f>IF(G520 = "NULL", "NULL", G520*1.25)</f>
        <v>2.9982363315696645</v>
      </c>
      <c r="J520" s="8">
        <f>IF(G520 = "NULL", "NULL", H520*1.25)</f>
        <v>85</v>
      </c>
      <c r="K520" s="8">
        <f>IF(G520 = "NULL", "NULL", G520*2)</f>
        <v>4.7971781305114636</v>
      </c>
      <c r="L520" s="8">
        <f>IF(G520 = "NULL", "NULL", H520*2)</f>
        <v>136</v>
      </c>
      <c r="M520" s="11" t="str">
        <f>CONCATENATE(D520, CHAR(10), " - NET WT. ", TEXT(E520, "0.00"), " oz (", F520, " grams)")</f>
        <v>Spicy Pale Ale Beer Seasoning Ingredients:
beer extract powder (grain, yeast, hops), salt, timut pepper, turmeric, sugar, lemon peel, coriander, garlic, onion, hops, marash chile
• ALLERGY ALERT: contains wheat •
• Packed in a facility and/or equipment that produces products containing peanuts, tree nuts, soybean, milk, dairy, eggs, fish, shellfish, wheat, sesame. •
 - NET WT. 1.20 oz (34 grams)</v>
      </c>
      <c r="N520" s="12">
        <v>10000000550</v>
      </c>
      <c r="O520" s="12">
        <v>30000000550</v>
      </c>
      <c r="P520" s="12">
        <v>50000000550</v>
      </c>
      <c r="Q520" s="12">
        <v>70000000550</v>
      </c>
      <c r="R520" s="12">
        <v>90000000550</v>
      </c>
      <c r="S520" s="12">
        <v>11000000550</v>
      </c>
      <c r="T520" s="12">
        <v>13000000550</v>
      </c>
      <c r="U520" s="24"/>
      <c r="V520" s="8" t="s">
        <v>63</v>
      </c>
      <c r="W520" s="8">
        <f>IF(G520 = "NULL", "NULL", G520/4)</f>
        <v>0.59964726631393295</v>
      </c>
      <c r="X520" s="8">
        <f>IF(W520 = "NULL", "NULL", W520*28.35)</f>
        <v>17</v>
      </c>
      <c r="Y520" s="8">
        <f>IF(G520 = "NULL", "NULL", G520*4)</f>
        <v>9.5943562610229272</v>
      </c>
      <c r="Z520" s="8">
        <f>IF(G520 = "NULL", "NULL", H520*4)</f>
        <v>272</v>
      </c>
      <c r="AA520" s="15">
        <v>15000000550</v>
      </c>
      <c r="AB520" s="8">
        <f>IF(OR(E520 = "NULL", G520 = "NULL"), "NULL", (E520+G520)/2)</f>
        <v>1.7989417989417988</v>
      </c>
      <c r="AC520" s="8">
        <f>IF(OR(F520 = "NULL", H520 = "NULL"), "NULL", (F520+H520)/2)</f>
        <v>51</v>
      </c>
      <c r="AD520" s="15">
        <v>17000000550</v>
      </c>
      <c r="AE520" s="15">
        <f>IF(H520 = "NULL", "NULL", AF520/28.35)</f>
        <v>5.9964726631393299</v>
      </c>
      <c r="AF520" s="15">
        <f>IF(H520 = "NULL", "NULL", J520*2)</f>
        <v>170</v>
      </c>
      <c r="AG520" s="15">
        <v>19000000550</v>
      </c>
      <c r="AH520" s="8">
        <f>IF(AB520 = "NULL", "NULL", AB520*2)</f>
        <v>3.5978835978835977</v>
      </c>
      <c r="AI520" s="8">
        <f>IF(AC520 = "NULL", "NULL", AC520*2)</f>
        <v>102</v>
      </c>
      <c r="AJ520" s="15">
        <v>21000000550</v>
      </c>
      <c r="AK520" s="13" t="s">
        <v>2090</v>
      </c>
      <c r="AL520" s="11" t="str">
        <f>SUBSTITUTE(D520,CHAR(10)&amp;"• Packed in a facility and/or equipment that produces products containing peanuts, tree nuts, soybean, milk, dairy, eggs, fish, shellfish, wheat, sesame. •","")</f>
        <v>Spicy Pale Ale Beer Seasoning Ingredients:
beer extract powder (grain, yeast, hops), salt, timut pepper, turmeric, sugar, lemon peel, coriander, garlic, onion, hops, marash chile
• ALLERGY ALERT: contains wheat •</v>
      </c>
    </row>
    <row r="521" spans="1:38" ht="90" x14ac:dyDescent="0.3">
      <c r="A521" s="10" t="s">
        <v>2091</v>
      </c>
      <c r="B521" s="10" t="s">
        <v>2092</v>
      </c>
      <c r="C521" s="10" t="s">
        <v>2093</v>
      </c>
      <c r="D521" s="11" t="s">
        <v>2094</v>
      </c>
      <c r="E521" s="8">
        <f>IF(F521 = "NULL", "NULL", F521/28.35)</f>
        <v>0.8</v>
      </c>
      <c r="F521" s="8">
        <v>22.680000000000003</v>
      </c>
      <c r="G521" s="8">
        <f>IF(H521 = "NULL", "NULL", H521/28.35)</f>
        <v>1.6</v>
      </c>
      <c r="H521" s="8">
        <v>45.360000000000007</v>
      </c>
      <c r="I521" s="8">
        <f>IF(G521 = "NULL", "NULL", G521*1.25)</f>
        <v>2</v>
      </c>
      <c r="J521" s="8">
        <f>IF(G521 = "NULL", "NULL", H521*1.25)</f>
        <v>56.70000000000001</v>
      </c>
      <c r="K521" s="8">
        <f>IF(G521 = "NULL", "NULL", G521*2)</f>
        <v>3.2</v>
      </c>
      <c r="L521" s="8">
        <f>IF(G521 = "NULL", "NULL", H521*2)</f>
        <v>90.720000000000013</v>
      </c>
      <c r="M521" s="11" t="str">
        <f>CONCATENATE(D521, CHAR(10), " - NET WT. ", TEXT(E521, "0.00"), " oz (", F521, " grams)")</f>
        <v>Spicy Rooibos Tea Ingredients:
rooibos, cardamom seeds, cardamom hull, cinnamon, brazil pepper, clove buds, flavoring
• Packed in a facility and/or equipment that produces products containing peanuts, tree nuts, soybean, milk, dairy, eggs, fish, shellfish, wheat, sesame. •
 - NET WT. 0.80 oz (22.68 grams)</v>
      </c>
      <c r="N521" s="12">
        <v>10000000301</v>
      </c>
      <c r="O521" s="12">
        <v>30000000301</v>
      </c>
      <c r="P521" s="12">
        <v>50000000301</v>
      </c>
      <c r="Q521" s="12">
        <v>70000000301</v>
      </c>
      <c r="R521" s="12">
        <v>90000000301</v>
      </c>
      <c r="S521" s="12">
        <v>11000000301</v>
      </c>
      <c r="T521" s="12">
        <v>13000000301</v>
      </c>
      <c r="U521" s="10" t="s">
        <v>52</v>
      </c>
      <c r="V521" s="11" t="s">
        <v>130</v>
      </c>
      <c r="W521" s="8">
        <f>IF(G521 = "NULL", "NULL", G521/4)</f>
        <v>0.4</v>
      </c>
      <c r="X521" s="8">
        <f>IF(W521 = "NULL", "NULL", W521*28.35)</f>
        <v>11.340000000000002</v>
      </c>
      <c r="Y521" s="8">
        <f>IF(G521 = "NULL", "NULL", G521*4)</f>
        <v>6.4</v>
      </c>
      <c r="Z521" s="8">
        <f>IF(G521 = "NULL", "NULL", H521*4)</f>
        <v>181.44000000000003</v>
      </c>
      <c r="AA521" s="15">
        <v>15000000301</v>
      </c>
      <c r="AB521" s="8">
        <f>IF(OR(E521 = "NULL", G521 = "NULL"), "NULL", (E521+G521)/2)</f>
        <v>1.2000000000000002</v>
      </c>
      <c r="AC521" s="8">
        <f>IF(OR(F521 = "NULL", H521 = "NULL"), "NULL", (F521+H521)/2)</f>
        <v>34.020000000000003</v>
      </c>
      <c r="AD521" s="15">
        <v>17000000301</v>
      </c>
      <c r="AE521" s="8">
        <f>IF(H521 = "NULL", "NULL", AF521/28.35)</f>
        <v>4.0000000000000009</v>
      </c>
      <c r="AF521" s="8">
        <f>IF(H521 = "NULL", "NULL", J521*2)</f>
        <v>113.40000000000002</v>
      </c>
      <c r="AG521" s="15">
        <v>19000000301</v>
      </c>
      <c r="AH521" s="8">
        <f>IF(AB521 = "NULL", "NULL", AB521*2)</f>
        <v>2.4000000000000004</v>
      </c>
      <c r="AI521" s="8">
        <f>IF(AC521 = "NULL", "NULL", AC521*2)</f>
        <v>68.040000000000006</v>
      </c>
      <c r="AJ521" s="15">
        <v>21000000301</v>
      </c>
      <c r="AK521" s="13"/>
      <c r="AL521" s="11" t="str">
        <f>SUBSTITUTE(D521,CHAR(10)&amp;"• Packed in a facility and/or equipment that produces products containing peanuts, tree nuts, soybean, milk, dairy, eggs, fish, shellfish, wheat, sesame. •","")</f>
        <v>Spicy Rooibos Tea Ingredients:
rooibos, cardamom seeds, cardamom hull, cinnamon, brazil pepper, clove buds, flavoring</v>
      </c>
    </row>
    <row r="522" spans="1:38" ht="75" x14ac:dyDescent="0.3">
      <c r="A522" s="40" t="s">
        <v>2095</v>
      </c>
      <c r="B522" s="10" t="s">
        <v>2096</v>
      </c>
      <c r="C522" s="10" t="s">
        <v>2097</v>
      </c>
      <c r="D522" s="11" t="s">
        <v>2098</v>
      </c>
      <c r="E522" s="8">
        <f>IF(F522 = "NULL", "NULL", F522/28.35)</f>
        <v>0.8</v>
      </c>
      <c r="F522" s="8">
        <v>22.680000000000003</v>
      </c>
      <c r="G522" s="8">
        <f>IF(H522 = "NULL", "NULL", H522/28.35)</f>
        <v>1.6</v>
      </c>
      <c r="H522" s="8">
        <v>45.360000000000007</v>
      </c>
      <c r="I522" s="8">
        <f>IF(G522 = "NULL", "NULL", G522*1.25)</f>
        <v>2</v>
      </c>
      <c r="J522" s="8">
        <f>IF(G522 = "NULL", "NULL", H522*1.25)</f>
        <v>56.70000000000001</v>
      </c>
      <c r="K522" s="8">
        <f>IF(G522 = "NULL", "NULL", G522*2)</f>
        <v>3.2</v>
      </c>
      <c r="L522" s="8">
        <f>IF(G522 = "NULL", "NULL", H522*2)</f>
        <v>90.720000000000013</v>
      </c>
      <c r="M522" s="11" t="str">
        <f>CONCATENATE(D522, CHAR(10), " - NET WT. ", TEXT(E522, "0.00"), " oz (", F522, " grams)")</f>
        <v>Spilling The Tea In Salem Orange Spice Tea Ingredients:
black op tea, orange peel, orange oil, clove bud oil
• Packed in a facility and/or equipment that produces products containing peanuts, tree nuts, soybean, milk, dairy, eggs, fish, shellfish, wheat, sesame. •
 - NET WT. 0.80 oz (22.68 grams)</v>
      </c>
      <c r="N522" s="12">
        <v>10000000577</v>
      </c>
      <c r="O522" s="12">
        <v>30000000577</v>
      </c>
      <c r="P522" s="12">
        <v>50000000577</v>
      </c>
      <c r="Q522" s="12">
        <v>70000000577</v>
      </c>
      <c r="R522" s="12">
        <v>90000000577</v>
      </c>
      <c r="S522" s="12">
        <v>11000000577</v>
      </c>
      <c r="T522" s="12">
        <v>13000000577</v>
      </c>
      <c r="U522" s="10" t="s">
        <v>52</v>
      </c>
      <c r="V522" s="11" t="s">
        <v>130</v>
      </c>
      <c r="W522" s="8">
        <f>IF(G522 = "NULL", "NULL", G522/4)</f>
        <v>0.4</v>
      </c>
      <c r="X522" s="8">
        <f>IF(W522 = "NULL", "NULL", W522*28.35)</f>
        <v>11.340000000000002</v>
      </c>
      <c r="Y522" s="8">
        <f>IF(G522 = "NULL", "NULL", G522*4)</f>
        <v>6.4</v>
      </c>
      <c r="Z522" s="8">
        <f>IF(G522 = "NULL", "NULL", H522*4)</f>
        <v>181.44000000000003</v>
      </c>
      <c r="AA522" s="15">
        <v>15000000577</v>
      </c>
      <c r="AB522" s="8">
        <f>IF(OR(E522 = "NULL", G522 = "NULL"), "NULL", (E522+G522)/2)</f>
        <v>1.2000000000000002</v>
      </c>
      <c r="AC522" s="8">
        <f>IF(OR(F522 = "NULL", H522 = "NULL"), "NULL", (F522+H522)/2)</f>
        <v>34.020000000000003</v>
      </c>
      <c r="AD522" s="15">
        <v>17000000577</v>
      </c>
      <c r="AE522" s="8">
        <f>IF(H522 = "NULL", "NULL", AF522/28.35)</f>
        <v>4.0000000000000009</v>
      </c>
      <c r="AF522" s="8">
        <f>IF(H522 = "NULL", "NULL", J522*2)</f>
        <v>113.40000000000002</v>
      </c>
      <c r="AG522" s="15">
        <v>19000000577</v>
      </c>
      <c r="AH522" s="8">
        <f>IF(AB522 = "NULL", "NULL", AB522*2)</f>
        <v>2.4000000000000004</v>
      </c>
      <c r="AI522" s="8">
        <f>IF(AC522 = "NULL", "NULL", AC522*2)</f>
        <v>68.040000000000006</v>
      </c>
      <c r="AJ522" s="15">
        <v>21000000577</v>
      </c>
      <c r="AK522" s="13" t="s">
        <v>2099</v>
      </c>
      <c r="AL522" s="11" t="str">
        <f>SUBSTITUTE(D522,CHAR(10)&amp;"• Packed in a facility and/or equipment that produces products containing peanuts, tree nuts, soybean, milk, dairy, eggs, fish, shellfish, wheat, sesame •","")</f>
        <v>Spilling The Tea In Salem Orange Spice Tea Ingredients:
black op tea, orange peel, orange oil, clove bud oil
• Packed in a facility and/or equipment that produces products containing peanuts, tree nuts, soybean, milk, dairy, eggs, fish, shellfish, wheat, sesame. •</v>
      </c>
    </row>
    <row r="523" spans="1:38" ht="195" x14ac:dyDescent="0.3">
      <c r="A523" s="10" t="s">
        <v>2100</v>
      </c>
      <c r="B523" s="10" t="s">
        <v>2101</v>
      </c>
      <c r="C523" s="10" t="s">
        <v>2102</v>
      </c>
      <c r="D523" s="11" t="s">
        <v>2103</v>
      </c>
      <c r="E523" s="8">
        <f>IF(F523 = "NULL", "NULL", F523/28.35)</f>
        <v>0.20458553791887124</v>
      </c>
      <c r="F523" s="8">
        <v>5.8</v>
      </c>
      <c r="G523" s="8">
        <f>IF(H523 = "NULL", "NULL", H523/28.35)</f>
        <v>0.35978835978835977</v>
      </c>
      <c r="H523" s="8">
        <v>10.199999999999999</v>
      </c>
      <c r="I523" s="8">
        <f>IF(G523 = "NULL", "NULL", G523*1.25)</f>
        <v>0.44973544973544971</v>
      </c>
      <c r="J523" s="8">
        <f>IF(G523 = "NULL", "NULL", H523*1.25)</f>
        <v>12.75</v>
      </c>
      <c r="K523" s="8">
        <f>IF(G523 = "NULL", "NULL", G523*2)</f>
        <v>0.71957671957671954</v>
      </c>
      <c r="L523" s="8">
        <f>IF(G523 = "NULL", "NULL", H523*2)</f>
        <v>20.399999999999999</v>
      </c>
      <c r="M523" s="11" t="str">
        <f>CONCATENATE(D523, CHAR(10), " - NET WT. ", TEXT(E523, "0.00"), " oz (", F523, " grams)")</f>
        <v>Spinach &amp; Artichoke Dip Mix Ingredients:
cheddar powder (a dehydrated blend of whey, cheddar cheese [pasteurized milk, cheese culture, salt, enzymes], whey protein concentrate, lactose, maltodextrin, salt, sodium phosphate, &lt; 2% of: natural flavor, citric acid, lactic acid), garlic pepper seasoning (garlic, herbs &amp; spices, salt), spinach, artichoke
• ALLERGY ALERT: contains milk •
• DIRECTIONS: Beat 1/4 cup dip mix with 8 oz. Cream Cheese &amp; 1/2 cup Milk. Chill 2 hours. •
• Packed in a facility and/or equipment that produces products containing peanuts, tree nuts, soybean, milk, dairy, eggs, fish, shellfish, wheat, sesame. •
 - NET WT. 0.20 oz (5.8 grams)</v>
      </c>
      <c r="N523" s="12">
        <v>10000000558</v>
      </c>
      <c r="O523" s="12">
        <v>30000000558</v>
      </c>
      <c r="P523" s="12">
        <v>50000000558</v>
      </c>
      <c r="Q523" s="12">
        <v>70000000558</v>
      </c>
      <c r="R523" s="12">
        <v>90000000558</v>
      </c>
      <c r="S523" s="12">
        <v>11000000558</v>
      </c>
      <c r="T523" s="12">
        <v>13000000558</v>
      </c>
      <c r="U523" s="24"/>
      <c r="V523" s="8" t="s">
        <v>189</v>
      </c>
      <c r="W523" s="8">
        <f>IF(G523 = "NULL", "NULL", G523/4)</f>
        <v>8.9947089947089942E-2</v>
      </c>
      <c r="X523" s="8">
        <f>IF(W523 = "NULL", "NULL", W523*28.35)</f>
        <v>2.5499999999999998</v>
      </c>
      <c r="Y523" s="8">
        <f>IF(G523 = "NULL", "NULL", G523*4)</f>
        <v>1.4391534391534391</v>
      </c>
      <c r="Z523" s="8">
        <f>IF(G523 = "NULL", "NULL", H523*4)</f>
        <v>40.799999999999997</v>
      </c>
      <c r="AA523" s="15">
        <v>15000000558</v>
      </c>
      <c r="AB523" s="8">
        <f>IF(OR(E523 = "NULL", G523 = "NULL"), "NULL", (E523+G523)/2)</f>
        <v>0.2821869488536155</v>
      </c>
      <c r="AC523" s="8">
        <f>IF(OR(F523 = "NULL", H523 = "NULL"), "NULL", (F523+H523)/2)</f>
        <v>8</v>
      </c>
      <c r="AD523" s="15">
        <v>17000000558</v>
      </c>
      <c r="AE523" s="15">
        <f>IF(H523 = "NULL", "NULL", AF523/28.35)</f>
        <v>0.89947089947089942</v>
      </c>
      <c r="AF523" s="15">
        <f>IF(H523 = "NULL", "NULL", J523*2)</f>
        <v>25.5</v>
      </c>
      <c r="AG523" s="15">
        <v>19000000558</v>
      </c>
      <c r="AH523" s="8">
        <f>IF(AB523 = "NULL", "NULL", AB523*2)</f>
        <v>0.56437389770723101</v>
      </c>
      <c r="AI523" s="8">
        <f>IF(AC523 = "NULL", "NULL", AC523*2)</f>
        <v>16</v>
      </c>
      <c r="AJ523" s="15">
        <v>21000000558</v>
      </c>
      <c r="AK523" s="13"/>
      <c r="AL523" s="11" t="str">
        <f>SUBSTITUTE(D523,CHAR(10)&amp;"• Packed in a facility and/or equipment that produces products containing peanuts, tree nuts, soybean, milk, dairy, eggs, fish, shellfish, wheat, sesame. •","")</f>
        <v>Spinach &amp; Artichoke Dip Mix Ingredients:
cheddar powder (a dehydrated blend of whey, cheddar cheese [pasteurized milk, cheese culture, salt, enzymes], whey protein concentrate, lactose, maltodextrin, salt, sodium phosphate, &lt; 2% of: natural flavor, citric acid, lactic acid), garlic pepper seasoning (garlic, herbs &amp; spices, salt), spinach, artichoke
• ALLERGY ALERT: contains milk •
• DIRECTIONS: Beat 1/4 cup dip mix with 8 oz. Cream Cheese &amp; 1/2 cup Milk. Chill 2 hours. •</v>
      </c>
    </row>
    <row r="524" spans="1:38" ht="75" x14ac:dyDescent="0.3">
      <c r="A524" s="40" t="s">
        <v>2104</v>
      </c>
      <c r="B524" s="10" t="s">
        <v>2105</v>
      </c>
      <c r="C524" s="10" t="s">
        <v>2106</v>
      </c>
      <c r="D524" s="11" t="s">
        <v>2107</v>
      </c>
      <c r="E524" s="8">
        <f>IF(F524 = "NULL", "NULL", F524/28.35)</f>
        <v>1.95</v>
      </c>
      <c r="F524" s="8">
        <v>55.282499999999999</v>
      </c>
      <c r="G524" s="8">
        <f>IF(H524 = "NULL", "NULL", H524/28.35)</f>
        <v>3.9</v>
      </c>
      <c r="H524" s="8">
        <v>110.565</v>
      </c>
      <c r="I524" s="8">
        <f>IF(G524 = "NULL", "NULL", G524*1.25)</f>
        <v>4.875</v>
      </c>
      <c r="J524" s="8">
        <f>IF(G524 = "NULL", "NULL", H524*1.25)</f>
        <v>138.20625000000001</v>
      </c>
      <c r="K524" s="8">
        <f>IF(G524 = "NULL", "NULL", G524*2)</f>
        <v>7.8</v>
      </c>
      <c r="L524" s="8">
        <f>IF(G524 = "NULL", "NULL", H524*2)</f>
        <v>221.13</v>
      </c>
      <c r="M524" s="11" t="str">
        <f>CONCATENATE(D524, CHAR(10), " - NET WT. ", TEXT(E524, "0.00"), " oz (", F524, " grams)")</f>
        <v>Spine Chilling Zesty Italian Bread Dip Ingredients:
dehydrated garlic, spices, orange peel, citric acid, corn oil
• Packed in a facility and/or equipment that produces products containing peanuts, tree nuts, soybean, milk, dairy, eggs, fish, shellfish, wheat, sesame. •
 - NET WT. 1.95 oz (55.2825 grams)</v>
      </c>
      <c r="N524" s="12">
        <v>10000000589</v>
      </c>
      <c r="O524" s="12">
        <v>30000000589</v>
      </c>
      <c r="P524" s="12">
        <v>50000000589</v>
      </c>
      <c r="Q524" s="12">
        <v>70000000589</v>
      </c>
      <c r="R524" s="12">
        <v>90000000589</v>
      </c>
      <c r="S524" s="12">
        <v>11000000589</v>
      </c>
      <c r="T524" s="12">
        <v>13000000589</v>
      </c>
      <c r="U524" s="10" t="s">
        <v>52</v>
      </c>
      <c r="V524" s="11" t="s">
        <v>268</v>
      </c>
      <c r="W524" s="8">
        <f>IF(G524 = "NULL", "NULL", G524/4)</f>
        <v>0.97499999999999998</v>
      </c>
      <c r="X524" s="8">
        <f>IF(W524 = "NULL", "NULL", W524*28.35)</f>
        <v>27.641249999999999</v>
      </c>
      <c r="Y524" s="8">
        <f>IF(G524 = "NULL", "NULL", G524*4)</f>
        <v>15.6</v>
      </c>
      <c r="Z524" s="8">
        <f>IF(G524 = "NULL", "NULL", H524*4)</f>
        <v>442.26</v>
      </c>
      <c r="AA524" s="15">
        <v>15000000589</v>
      </c>
      <c r="AB524" s="8">
        <f>IF(OR(E524 = "NULL", G524 = "NULL"), "NULL", (E524+G524)/2)</f>
        <v>2.9249999999999998</v>
      </c>
      <c r="AC524" s="8">
        <f>IF(OR(F524 = "NULL", H524 = "NULL"), "NULL", (F524+H524)/2)</f>
        <v>82.923749999999998</v>
      </c>
      <c r="AD524" s="15">
        <v>17000000589</v>
      </c>
      <c r="AE524" s="8">
        <f>IF(H524 = "NULL", "NULL", AF524/28.35)</f>
        <v>9.75</v>
      </c>
      <c r="AF524" s="8">
        <f>IF(H524 = "NULL", "NULL", J524*2)</f>
        <v>276.41250000000002</v>
      </c>
      <c r="AG524" s="15">
        <v>19000000589</v>
      </c>
      <c r="AH524" s="8">
        <f>IF(AB524 = "NULL", "NULL", AB524*2)</f>
        <v>5.85</v>
      </c>
      <c r="AI524" s="8">
        <f>IF(AC524 = "NULL", "NULL", AC524*2)</f>
        <v>165.8475</v>
      </c>
      <c r="AJ524" s="15">
        <v>21000000589</v>
      </c>
      <c r="AK524" s="13" t="s">
        <v>2108</v>
      </c>
      <c r="AL524" s="11" t="str">
        <f>SUBSTITUTE(D524,CHAR(10)&amp;"• Packed in a facility and/or equipment that produces products containing peanuts, tree nuts, soybean, milk, dairy, eggs, fish, shellfish, wheat, sesame •","")</f>
        <v>Spine Chilling Zesty Italian Bread Dip Ingredients:
dehydrated garlic, spices, orange peel, citric acid, corn oil
• Packed in a facility and/or equipment that produces products containing peanuts, tree nuts, soybean, milk, dairy, eggs, fish, shellfish, wheat, sesame. •</v>
      </c>
    </row>
    <row r="525" spans="1:38" ht="90" x14ac:dyDescent="0.3">
      <c r="A525" s="10" t="s">
        <v>2109</v>
      </c>
      <c r="B525" s="10" t="s">
        <v>2110</v>
      </c>
      <c r="C525" s="10" t="s">
        <v>2111</v>
      </c>
      <c r="D525" s="11" t="s">
        <v>2112</v>
      </c>
      <c r="E525" s="8">
        <f>IF(F525 = "NULL", "NULL", F525/28.35)</f>
        <v>1.9</v>
      </c>
      <c r="F525" s="8">
        <v>53.865000000000002</v>
      </c>
      <c r="G525" s="8">
        <f>IF(H525 = "NULL", "NULL", H525/28.35)</f>
        <v>3.8</v>
      </c>
      <c r="H525" s="8">
        <v>107.73</v>
      </c>
      <c r="I525" s="8">
        <f>IF(G525 = "NULL", "NULL", G525*1.25)</f>
        <v>4.75</v>
      </c>
      <c r="J525" s="8">
        <f>IF(G525 = "NULL", "NULL", H525*1.25)</f>
        <v>134.66249999999999</v>
      </c>
      <c r="K525" s="8">
        <f>IF(G525 = "NULL", "NULL", G525*2)</f>
        <v>7.6</v>
      </c>
      <c r="L525" s="8">
        <f>IF(G525 = "NULL", "NULL", H525*2)</f>
        <v>215.46</v>
      </c>
      <c r="M525" s="11" t="str">
        <f>CONCATENATE(D525, CHAR(10), " - NET WT. ", TEXT(E525, "0.00"), " oz (", F525, " grams)")</f>
        <v>Sriracha Lime Sea Salt Ingredients:
sea salt, organic paprika, organic habanero chili powder, organic garlic powder, citric acid
• Packed in a facility and/or equipment that produces products containing peanuts, tree nuts, soybean, milk, dairy, eggs, fish, shellfish, wheat, sesame. •
 - NET WT. 1.90 oz (53.865 grams)</v>
      </c>
      <c r="N525" s="12">
        <v>10000000302</v>
      </c>
      <c r="O525" s="12">
        <v>30000000302</v>
      </c>
      <c r="P525" s="12">
        <v>50000000302</v>
      </c>
      <c r="Q525" s="12">
        <v>70000000302</v>
      </c>
      <c r="R525" s="12">
        <v>90000000302</v>
      </c>
      <c r="S525" s="12">
        <v>11000000302</v>
      </c>
      <c r="T525" s="12">
        <v>13000000302</v>
      </c>
      <c r="U525" s="10"/>
      <c r="V525" s="11"/>
      <c r="W525" s="8">
        <f>IF(G525 = "NULL", "NULL", G525/4)</f>
        <v>0.95</v>
      </c>
      <c r="X525" s="8">
        <f>IF(W525 = "NULL", "NULL", W525*28.35)</f>
        <v>26.932500000000001</v>
      </c>
      <c r="Y525" s="8">
        <f>IF(G525 = "NULL", "NULL", G525*4)</f>
        <v>15.2</v>
      </c>
      <c r="Z525" s="8">
        <f>IF(G525 = "NULL", "NULL", H525*4)</f>
        <v>430.92</v>
      </c>
      <c r="AA525" s="15">
        <v>15000000302</v>
      </c>
      <c r="AB525" s="8">
        <f>IF(OR(E525 = "NULL", G525 = "NULL"), "NULL", (E525+G525)/2)</f>
        <v>2.8499999999999996</v>
      </c>
      <c r="AC525" s="8">
        <f>IF(OR(F525 = "NULL", H525 = "NULL"), "NULL", (F525+H525)/2)</f>
        <v>80.797499999999999</v>
      </c>
      <c r="AD525" s="15">
        <v>17000000302</v>
      </c>
      <c r="AE525" s="8">
        <f>IF(H525 = "NULL", "NULL", AF525/28.35)</f>
        <v>9.5</v>
      </c>
      <c r="AF525" s="8">
        <f>IF(H525 = "NULL", "NULL", J525*2)</f>
        <v>269.32499999999999</v>
      </c>
      <c r="AG525" s="15">
        <v>19000000302</v>
      </c>
      <c r="AH525" s="8">
        <f>IF(AB525 = "NULL", "NULL", AB525*2)</f>
        <v>5.6999999999999993</v>
      </c>
      <c r="AI525" s="8">
        <f>IF(AC525 = "NULL", "NULL", AC525*2)</f>
        <v>161.595</v>
      </c>
      <c r="AJ525" s="15">
        <v>21000000302</v>
      </c>
      <c r="AK525" s="13"/>
      <c r="AL525" s="11" t="str">
        <f>SUBSTITUTE(D525,CHAR(10)&amp;"• Packed in a facility and/or equipment that produces products containing peanuts, tree nuts, soybean, milk, dairy, eggs, fish, shellfish, wheat, sesame. •","")</f>
        <v>Sriracha Lime Sea Salt Ingredients:
sea salt, organic paprika, organic habanero chili powder, organic garlic powder, citric acid</v>
      </c>
    </row>
    <row r="526" spans="1:38" ht="120" x14ac:dyDescent="0.3">
      <c r="A526" s="10" t="s">
        <v>2113</v>
      </c>
      <c r="B526" s="10" t="s">
        <v>2114</v>
      </c>
      <c r="C526" s="10" t="s">
        <v>2115</v>
      </c>
      <c r="D526" s="11" t="s">
        <v>2116</v>
      </c>
      <c r="E526" s="8">
        <f>IF(F526 = "NULL", "NULL", F526/28.35)</f>
        <v>2.0105820105820107</v>
      </c>
      <c r="F526" s="8">
        <v>57</v>
      </c>
      <c r="G526" s="8">
        <f>IF(H526 = "NULL", "NULL", H526/28.35)</f>
        <v>4.2328042328042326</v>
      </c>
      <c r="H526" s="8">
        <v>120</v>
      </c>
      <c r="I526" s="8">
        <f>IF(G526 = "NULL", "NULL", G526*1.25)</f>
        <v>5.2910052910052912</v>
      </c>
      <c r="J526" s="8">
        <f>IF(G526 = "NULL", "NULL", H526*1.25)</f>
        <v>150</v>
      </c>
      <c r="K526" s="8">
        <f>IF(G526 = "NULL", "NULL", G526*2)</f>
        <v>8.4656084656084651</v>
      </c>
      <c r="L526" s="8">
        <f>IF(G526 = "NULL", "NULL", H526*2)</f>
        <v>240</v>
      </c>
      <c r="M526" s="11" t="str">
        <f>CONCATENATE(D526, CHAR(10), " - NET WT. ", TEXT(E526, "0.00"), " oz (", F526, " grams)")</f>
        <v>Sriracha Sea Salt Ingredients:
sea salt, organic paprika, organic habanero chili powder, organic garlic powder, citric acid
• This product does not supply iodide -- a necessary nutrient •
• Packed in a facility and/or equipment that produces products containing peanuts, tree nuts, soybean, milk, dairy, eggs, fish, shellfish, wheat, sesame. •
 - NET WT. 2.01 oz (57 grams)</v>
      </c>
      <c r="N526" s="12">
        <v>10000000303</v>
      </c>
      <c r="O526" s="12">
        <v>30000000303</v>
      </c>
      <c r="P526" s="12">
        <v>50000000303</v>
      </c>
      <c r="Q526" s="12">
        <v>70000000303</v>
      </c>
      <c r="R526" s="12">
        <v>90000000303</v>
      </c>
      <c r="S526" s="12">
        <v>11000000303</v>
      </c>
      <c r="T526" s="12">
        <v>13000000303</v>
      </c>
      <c r="U526" s="10" t="s">
        <v>52</v>
      </c>
      <c r="V526" s="11" t="s">
        <v>354</v>
      </c>
      <c r="W526" s="8">
        <f>IF(G526 = "NULL", "NULL", G526/4)</f>
        <v>1.0582010582010581</v>
      </c>
      <c r="X526" s="8">
        <f>IF(W526 = "NULL", "NULL", W526*28.35)</f>
        <v>30</v>
      </c>
      <c r="Y526" s="8">
        <f>IF(G526 = "NULL", "NULL", G526*4)</f>
        <v>16.93121693121693</v>
      </c>
      <c r="Z526" s="8">
        <f>IF(G526 = "NULL", "NULL", H526*4)</f>
        <v>480</v>
      </c>
      <c r="AA526" s="15">
        <v>15000000303</v>
      </c>
      <c r="AB526" s="8">
        <f>IF(OR(E526 = "NULL", G526 = "NULL"), "NULL", (E526+G526)/2)</f>
        <v>3.1216931216931219</v>
      </c>
      <c r="AC526" s="8">
        <f>IF(OR(F526 = "NULL", H526 = "NULL"), "NULL", (F526+H526)/2)</f>
        <v>88.5</v>
      </c>
      <c r="AD526" s="15">
        <v>17000000303</v>
      </c>
      <c r="AE526" s="8">
        <f>IF(H526 = "NULL", "NULL", AF526/28.35)</f>
        <v>10.582010582010582</v>
      </c>
      <c r="AF526" s="8">
        <f>IF(H526 = "NULL", "NULL", J526*2)</f>
        <v>300</v>
      </c>
      <c r="AG526" s="15">
        <v>19000000303</v>
      </c>
      <c r="AH526" s="8">
        <f>IF(AB526 = "NULL", "NULL", AB526*2)</f>
        <v>6.2433862433862437</v>
      </c>
      <c r="AI526" s="8">
        <f>IF(AC526 = "NULL", "NULL", AC526*2)</f>
        <v>177</v>
      </c>
      <c r="AJ526" s="15">
        <v>21000000303</v>
      </c>
      <c r="AK526" s="13"/>
      <c r="AL526" s="11" t="str">
        <f>SUBSTITUTE(D526,CHAR(10)&amp;"• Packed in a facility and/or equipment that produces products containing peanuts, tree nuts, soybean, milk, dairy, eggs, fish, shellfish, wheat, sesame. •","")</f>
        <v>Sriracha Sea Salt Ingredients:
sea salt, organic paprika, organic habanero chili powder, organic garlic powder, citric acid
• This product does not supply iodide -- a necessary nutrient •</v>
      </c>
    </row>
    <row r="527" spans="1:38" ht="75" x14ac:dyDescent="0.3">
      <c r="A527" s="10" t="s">
        <v>2117</v>
      </c>
      <c r="B527" s="10" t="s">
        <v>2118</v>
      </c>
      <c r="C527" s="10" t="s">
        <v>2119</v>
      </c>
      <c r="D527" s="11" t="s">
        <v>2120</v>
      </c>
      <c r="E527" s="8">
        <f>IF(F527 = "NULL", "NULL", F527/28.35)</f>
        <v>2.0458553791887124</v>
      </c>
      <c r="F527" s="8">
        <v>58</v>
      </c>
      <c r="G527" s="8">
        <f>IF(H527 = "NULL", "NULL", H527/28.35)</f>
        <v>4.3738977072310403</v>
      </c>
      <c r="H527" s="8">
        <v>124</v>
      </c>
      <c r="I527" s="8">
        <f>IF(G527 = "NULL", "NULL", G527*1.25)</f>
        <v>5.4673721340388006</v>
      </c>
      <c r="J527" s="8">
        <f>IF(G527 = "NULL", "NULL", H527*1.25)</f>
        <v>155</v>
      </c>
      <c r="K527" s="8">
        <f>IF(G527 = "NULL", "NULL", G527*2)</f>
        <v>8.7477954144620806</v>
      </c>
      <c r="L527" s="8">
        <f>IF(G527 = "NULL", "NULL", H527*2)</f>
        <v>248</v>
      </c>
      <c r="M527" s="11" t="str">
        <f>CONCATENATE(D527, CHAR(10), " - NET WT. ", TEXT(E527, "0.00"), " oz (", F527, " grams)")</f>
        <v>St. Simons Sea Salt Blend Ingredients:
coarse sea salt, pink peppercorns, cut &amp; sifted rosemary
• Packed in a facility and/or equipment that produces products containing peanuts, tree nuts, soybean, milk, dairy, eggs, fish, shellfish, wheat, sesame. •
 - NET WT. 2.05 oz (58 grams)</v>
      </c>
      <c r="N527" s="12">
        <v>10000000304</v>
      </c>
      <c r="O527" s="12">
        <v>30000000304</v>
      </c>
      <c r="P527" s="12">
        <v>50000000304</v>
      </c>
      <c r="Q527" s="12">
        <v>70000000304</v>
      </c>
      <c r="R527" s="12">
        <v>90000000304</v>
      </c>
      <c r="S527" s="12">
        <v>11000000304</v>
      </c>
      <c r="T527" s="12">
        <v>13000000304</v>
      </c>
      <c r="U527" s="10" t="s">
        <v>52</v>
      </c>
      <c r="V527" s="11" t="s">
        <v>159</v>
      </c>
      <c r="W527" s="8">
        <f>IF(G527 = "NULL", "NULL", G527/4)</f>
        <v>1.0934744268077601</v>
      </c>
      <c r="X527" s="8">
        <f>IF(W527 = "NULL", "NULL", W527*28.35)</f>
        <v>31</v>
      </c>
      <c r="Y527" s="8">
        <f>IF(G527 = "NULL", "NULL", G527*4)</f>
        <v>17.495590828924161</v>
      </c>
      <c r="Z527" s="8">
        <f>IF(G527 = "NULL", "NULL", H527*4)</f>
        <v>496</v>
      </c>
      <c r="AA527" s="15">
        <v>15000000304</v>
      </c>
      <c r="AB527" s="8">
        <f>IF(OR(E527 = "NULL", G527 = "NULL"), "NULL", (E527+G527)/2)</f>
        <v>3.2098765432098766</v>
      </c>
      <c r="AC527" s="8">
        <f>IF(OR(F527 = "NULL", H527 = "NULL"), "NULL", (F527+H527)/2)</f>
        <v>91</v>
      </c>
      <c r="AD527" s="15">
        <v>17000000304</v>
      </c>
      <c r="AE527" s="8">
        <f>IF(H527 = "NULL", "NULL", AF527/28.35)</f>
        <v>10.934744268077601</v>
      </c>
      <c r="AF527" s="8">
        <f>IF(H527 = "NULL", "NULL", J527*2)</f>
        <v>310</v>
      </c>
      <c r="AG527" s="15">
        <v>19000000304</v>
      </c>
      <c r="AH527" s="8">
        <f>IF(AB527 = "NULL", "NULL", AB527*2)</f>
        <v>6.4197530864197532</v>
      </c>
      <c r="AI527" s="8">
        <f>IF(AC527 = "NULL", "NULL", AC527*2)</f>
        <v>182</v>
      </c>
      <c r="AJ527" s="15">
        <v>21000000304</v>
      </c>
      <c r="AK527" s="13" t="s">
        <v>160</v>
      </c>
      <c r="AL527" s="11" t="str">
        <f>SUBSTITUTE(D527,CHAR(10)&amp;"• Packed in a facility and/or equipment that produces products containing peanuts, tree nuts, soybean, milk, dairy, eggs, fish, shellfish, wheat, sesame. •","")</f>
        <v>St. Simons Sea Salt Blend Ingredients:
coarse sea salt, pink peppercorns, cut &amp; sifted rosemary</v>
      </c>
    </row>
    <row r="528" spans="1:38" ht="45" x14ac:dyDescent="0.3">
      <c r="A528" s="10" t="s">
        <v>2856</v>
      </c>
      <c r="B528" s="10" t="s">
        <v>2857</v>
      </c>
      <c r="C528" s="10" t="s">
        <v>2857</v>
      </c>
      <c r="D528" s="11" t="s">
        <v>2858</v>
      </c>
      <c r="E528" s="8">
        <f>IF(F528 = "NULL", "NULL", F528/28.35)</f>
        <v>0.47619047619047616</v>
      </c>
      <c r="F528" s="8">
        <v>13.5</v>
      </c>
      <c r="G528" s="8">
        <f>IF(H528 = "NULL", "NULL", H528/28.35)</f>
        <v>0.95238095238095233</v>
      </c>
      <c r="H528" s="8">
        <v>27</v>
      </c>
      <c r="I528" s="8">
        <f>IF(G528 = "NULL", "NULL", G528*1.25)</f>
        <v>1.1904761904761905</v>
      </c>
      <c r="J528" s="8">
        <f>IF(G528 = "NULL", "NULL", H528*1.25)</f>
        <v>33.75</v>
      </c>
      <c r="K528" s="8">
        <f>IF(G528 = "NULL", "NULL", G528*2)</f>
        <v>1.9047619047619047</v>
      </c>
      <c r="L528" s="8">
        <f>IF(G528 = "NULL", "NULL", H528*2)</f>
        <v>54</v>
      </c>
      <c r="M528" s="11" t="str">
        <f>CONCATENATE(D528, CHAR(10), " - NET WT. ", TEXT(E528, "0.00"), " oz (", F528, " grams)")</f>
        <v>Star Anise Ingredients:
star anise
 - NET WT. 0.48 oz (13.5 grams)</v>
      </c>
      <c r="N528" s="12">
        <v>10000000635</v>
      </c>
      <c r="O528" s="12">
        <v>30000000635</v>
      </c>
      <c r="P528" s="12">
        <v>50000000635</v>
      </c>
      <c r="Q528" s="12">
        <v>70000000635</v>
      </c>
      <c r="R528" s="12">
        <v>90000000635</v>
      </c>
      <c r="S528" s="12">
        <v>11000000635</v>
      </c>
      <c r="T528" s="12">
        <v>13000000635</v>
      </c>
      <c r="U528" s="24"/>
      <c r="W528" s="8">
        <f>IF(G528 = "NULL", "NULL", G528/4)</f>
        <v>0.23809523809523808</v>
      </c>
      <c r="X528" s="8">
        <f>IF(W528 = "NULL", "NULL", W528*28.35)</f>
        <v>6.75</v>
      </c>
      <c r="Y528" s="8">
        <f>IF(G528 = "NULL", "NULL", G528*4)</f>
        <v>3.8095238095238093</v>
      </c>
      <c r="Z528" s="8">
        <f>IF(G528 = "NULL", "NULL", H528*4)</f>
        <v>108</v>
      </c>
      <c r="AA528" s="15">
        <v>15000000635</v>
      </c>
      <c r="AB528" s="8">
        <f>IF(OR(E528 = "NULL", G528 = "NULL"), "NULL", (E528+G528)/2)</f>
        <v>0.71428571428571419</v>
      </c>
      <c r="AC528" s="8">
        <f>IF(OR(F528 = "NULL", H528 = "NULL"), "NULL", (F528+H528)/2)</f>
        <v>20.25</v>
      </c>
      <c r="AD528" s="15">
        <v>17000000635</v>
      </c>
      <c r="AE528" s="15">
        <f>IF(H528 = "NULL", "NULL", AF528/28.35)</f>
        <v>2.3809523809523809</v>
      </c>
      <c r="AF528" s="15">
        <f>IF(H528 = "NULL", "NULL", J528*2)</f>
        <v>67.5</v>
      </c>
      <c r="AG528" s="15">
        <v>19000000635</v>
      </c>
      <c r="AH528" s="8">
        <f>IF(AB528 = "NULL", "NULL", AB528*2)</f>
        <v>1.4285714285714284</v>
      </c>
      <c r="AI528" s="8">
        <f>IF(AC528 = "NULL", "NULL", AC528*2)</f>
        <v>40.5</v>
      </c>
      <c r="AJ528" s="15">
        <v>21000000635</v>
      </c>
      <c r="AK528" s="13"/>
      <c r="AL528" s="11" t="str">
        <f>SUBSTITUTE(D528,CHAR(10)&amp;"• Packed in a facility and/or equipment that produces products containing peanuts, tree nuts, soybean, milk, dairy, eggs, fish, shellfish, wheat, sesame •","")</f>
        <v>Star Anise Ingredients:
star anise</v>
      </c>
    </row>
    <row r="529" spans="1:38" ht="135" x14ac:dyDescent="0.3">
      <c r="A529" s="10" t="s">
        <v>2121</v>
      </c>
      <c r="B529" s="10" t="s">
        <v>2122</v>
      </c>
      <c r="C529" s="10" t="s">
        <v>2123</v>
      </c>
      <c r="D529" s="11" t="s">
        <v>2124</v>
      </c>
      <c r="E529" s="8">
        <f>IF(F529 = "NULL", "NULL", F529/28.35)</f>
        <v>2.9</v>
      </c>
      <c r="F529" s="8">
        <v>82.215000000000003</v>
      </c>
      <c r="G529" s="8">
        <f>IF(H529 = "NULL", "NULL", H529/28.35)</f>
        <v>5.8</v>
      </c>
      <c r="H529" s="8">
        <v>164.43</v>
      </c>
      <c r="I529" s="8">
        <f>IF(G529 = "NULL", "NULL", G529*1.25)</f>
        <v>7.25</v>
      </c>
      <c r="J529" s="8">
        <f>IF(G529 = "NULL", "NULL", H529*1.25)</f>
        <v>205.53750000000002</v>
      </c>
      <c r="K529" s="8">
        <f>IF(G529 = "NULL", "NULL", G529*2)</f>
        <v>11.6</v>
      </c>
      <c r="L529" s="8">
        <f>IF(G529 = "NULL", "NULL", H529*2)</f>
        <v>328.86</v>
      </c>
      <c r="M529" s="11" t="str">
        <f>CONCATENATE(D529, CHAR(10), " - NET WT. ", TEXT(E529, "0.00"), " oz (", F529, " grams)")</f>
        <v>Steak House Sea Salt Ingredients:
salt, worcestershire sauce powder [(distilled vinegar, molasses, corn syrup, salt, caramel color, garlic powder, sugar, spices, tamarind, natural flavor, sulfiting agents), ip maltodextrin, silicon dioxide (anti-caking agent).] garlic, pepper. contains sulfites
• Packed in a facility and/or equipment that produces products containing peanuts, tree nuts, soybean, milk, dairy, eggs, fish, shellfish, wheat, sesame. •
 - NET WT. 2.90 oz (82.215 grams)</v>
      </c>
      <c r="N529" s="12">
        <v>10000000305</v>
      </c>
      <c r="O529" s="12">
        <v>30000000305</v>
      </c>
      <c r="P529" s="12">
        <v>50000000305</v>
      </c>
      <c r="Q529" s="12">
        <v>70000000305</v>
      </c>
      <c r="R529" s="12">
        <v>90000000305</v>
      </c>
      <c r="S529" s="12">
        <v>11000000305</v>
      </c>
      <c r="T529" s="12">
        <v>13000000305</v>
      </c>
      <c r="U529" s="10" t="s">
        <v>52</v>
      </c>
      <c r="V529" s="11"/>
      <c r="W529" s="8">
        <f>IF(G529 = "NULL", "NULL", G529/4)</f>
        <v>1.45</v>
      </c>
      <c r="X529" s="8">
        <f>IF(W529 = "NULL", "NULL", W529*28.35)</f>
        <v>41.107500000000002</v>
      </c>
      <c r="Y529" s="8">
        <f>IF(G529 = "NULL", "NULL", G529*4)</f>
        <v>23.2</v>
      </c>
      <c r="Z529" s="8">
        <f>IF(G529 = "NULL", "NULL", H529*4)</f>
        <v>657.72</v>
      </c>
      <c r="AA529" s="15">
        <v>15000000305</v>
      </c>
      <c r="AB529" s="8">
        <f>IF(OR(E529 = "NULL", G529 = "NULL"), "NULL", (E529+G529)/2)</f>
        <v>4.3499999999999996</v>
      </c>
      <c r="AC529" s="8">
        <f>IF(OR(F529 = "NULL", H529 = "NULL"), "NULL", (F529+H529)/2)</f>
        <v>123.32250000000001</v>
      </c>
      <c r="AD529" s="15">
        <v>17000000305</v>
      </c>
      <c r="AE529" s="8">
        <f>IF(H529 = "NULL", "NULL", AF529/28.35)</f>
        <v>14.5</v>
      </c>
      <c r="AF529" s="8">
        <f>IF(H529 = "NULL", "NULL", J529*2)</f>
        <v>411.07500000000005</v>
      </c>
      <c r="AG529" s="15">
        <v>19000000305</v>
      </c>
      <c r="AH529" s="8">
        <f>IF(AB529 = "NULL", "NULL", AB529*2)</f>
        <v>8.6999999999999993</v>
      </c>
      <c r="AI529" s="8">
        <f>IF(AC529 = "NULL", "NULL", AC529*2)</f>
        <v>246.64500000000001</v>
      </c>
      <c r="AJ529" s="15">
        <v>21000000305</v>
      </c>
      <c r="AK529" s="13"/>
      <c r="AL529" s="11" t="str">
        <f>SUBSTITUTE(D529,CHAR(10)&amp;"• Packed in a facility and/or equipment that produces products containing peanuts, tree nuts, soybean, milk, dairy, eggs, fish, shellfish, wheat, sesame. •","")</f>
        <v>Steak House Sea Salt Ingredients:
salt, worcestershire sauce powder [(distilled vinegar, molasses, corn syrup, salt, caramel color, garlic powder, sugar, spices, tamarind, natural flavor, sulfiting agents), ip maltodextrin, silicon dioxide (anti-caking agent).] garlic, pepper. contains sulfites</v>
      </c>
    </row>
    <row r="530" spans="1:38" ht="90" x14ac:dyDescent="0.3">
      <c r="A530" s="10" t="s">
        <v>2125</v>
      </c>
      <c r="B530" s="10" t="s">
        <v>2126</v>
      </c>
      <c r="C530" s="10" t="s">
        <v>2126</v>
      </c>
      <c r="D530" s="11" t="s">
        <v>2127</v>
      </c>
      <c r="E530" s="8">
        <f>IF(F530 = "NULL", "NULL", F530/28.35)</f>
        <v>0.91710758377425039</v>
      </c>
      <c r="F530" s="8">
        <v>26</v>
      </c>
      <c r="G530" s="8">
        <f>IF(H530 = "NULL", "NULL", H530/28.35)</f>
        <v>1.8342151675485008</v>
      </c>
      <c r="H530" s="8">
        <v>52</v>
      </c>
      <c r="I530" s="8">
        <f>IF(G530 = "NULL", "NULL", G530*1.25)</f>
        <v>2.2927689594356258</v>
      </c>
      <c r="J530" s="8">
        <f>IF(G530 = "NULL", "NULL", H530*1.25)</f>
        <v>65</v>
      </c>
      <c r="K530" s="8">
        <f>IF(G530 = "NULL", "NULL", G530*2)</f>
        <v>3.6684303350970016</v>
      </c>
      <c r="L530" s="8">
        <f>IF(G530 = "NULL", "NULL", H530*2)</f>
        <v>104</v>
      </c>
      <c r="M530" s="11" t="str">
        <f>CONCATENATE(D530, CHAR(10), " - NET WT. ", TEXT(E530, "0.00"), " oz (", F530, " grams)")</f>
        <v>Stir Fry Seasoning Ingredients:
garlic, onion, ginger, red pepper, sesame, bell peppers, sea salt, orange peel, sugar
• Packed in a facility and/or equipment that produces products containing peanuts, tree nuts, soybean, milk, dairy, eggs, fish, shellfish, wheat, sesame. •
 - NET WT. 0.92 oz (26 grams)</v>
      </c>
      <c r="N530" s="12">
        <v>10000000306</v>
      </c>
      <c r="O530" s="12">
        <v>30000000306</v>
      </c>
      <c r="P530" s="12">
        <v>50000000306</v>
      </c>
      <c r="Q530" s="12">
        <v>70000000306</v>
      </c>
      <c r="R530" s="12">
        <v>90000000306</v>
      </c>
      <c r="S530" s="12">
        <v>11000000306</v>
      </c>
      <c r="T530" s="12">
        <v>13000000306</v>
      </c>
      <c r="U530" s="10" t="s">
        <v>52</v>
      </c>
      <c r="V530" s="11" t="s">
        <v>2128</v>
      </c>
      <c r="W530" s="8">
        <f>IF(G530 = "NULL", "NULL", G530/4)</f>
        <v>0.4585537918871252</v>
      </c>
      <c r="X530" s="8">
        <f>IF(W530 = "NULL", "NULL", W530*28.35)</f>
        <v>13</v>
      </c>
      <c r="Y530" s="8">
        <f>IF(G530 = "NULL", "NULL", G530*4)</f>
        <v>7.3368606701940031</v>
      </c>
      <c r="Z530" s="8">
        <f>IF(G530 = "NULL", "NULL", H530*4)</f>
        <v>208</v>
      </c>
      <c r="AA530" s="15">
        <v>15000000306</v>
      </c>
      <c r="AB530" s="8">
        <f>IF(OR(E530 = "NULL", G530 = "NULL"), "NULL", (E530+G530)/2)</f>
        <v>1.3756613756613756</v>
      </c>
      <c r="AC530" s="8">
        <f>IF(OR(F530 = "NULL", H530 = "NULL"), "NULL", (F530+H530)/2)</f>
        <v>39</v>
      </c>
      <c r="AD530" s="15">
        <v>17000000306</v>
      </c>
      <c r="AE530" s="8">
        <f>IF(H530 = "NULL", "NULL", AF530/28.35)</f>
        <v>4.5855379188712524</v>
      </c>
      <c r="AF530" s="8">
        <f>IF(H530 = "NULL", "NULL", J530*2)</f>
        <v>130</v>
      </c>
      <c r="AG530" s="15">
        <v>19000000306</v>
      </c>
      <c r="AH530" s="8">
        <f>IF(AB530 = "NULL", "NULL", AB530*2)</f>
        <v>2.7513227513227512</v>
      </c>
      <c r="AI530" s="8">
        <f>IF(AC530 = "NULL", "NULL", AC530*2)</f>
        <v>78</v>
      </c>
      <c r="AJ530" s="15">
        <v>21000000306</v>
      </c>
      <c r="AK530" s="13" t="s">
        <v>2129</v>
      </c>
      <c r="AL530" s="11" t="str">
        <f>SUBSTITUTE(D530,CHAR(10)&amp;"• Packed in a facility and/or equipment that produces products containing peanuts, tree nuts, soybean, milk, dairy, eggs, fish, shellfish, wheat, sesame. •","")</f>
        <v>Stir Fry Seasoning Ingredients:
garlic, onion, ginger, red pepper, sesame, bell peppers, sea salt, orange peel, sugar</v>
      </c>
    </row>
    <row r="531" spans="1:38" ht="120" x14ac:dyDescent="0.3">
      <c r="A531" s="40" t="s">
        <v>2130</v>
      </c>
      <c r="B531" s="10" t="s">
        <v>2131</v>
      </c>
      <c r="C531" s="10" t="s">
        <v>2132</v>
      </c>
      <c r="D531" s="11" t="s">
        <v>2133</v>
      </c>
      <c r="E531" s="8">
        <f>IF(F531 = "NULL", "NULL", F531/28.35)</f>
        <v>2</v>
      </c>
      <c r="F531" s="8">
        <v>56.7</v>
      </c>
      <c r="G531" s="8">
        <f>IF(H531 = "NULL", "NULL", H531/28.35)</f>
        <v>4</v>
      </c>
      <c r="H531" s="8">
        <v>113.4</v>
      </c>
      <c r="I531" s="8">
        <f>IF(G531 = "NULL", "NULL", G531*1.25)</f>
        <v>5</v>
      </c>
      <c r="J531" s="8">
        <f>IF(G531 = "NULL", "NULL", H531*1.25)</f>
        <v>141.75</v>
      </c>
      <c r="K531" s="8">
        <f>IF(G531 = "NULL", "NULL", G531*2)</f>
        <v>8</v>
      </c>
      <c r="L531" s="8">
        <f>IF(G531 = "NULL", "NULL", H531*2)</f>
        <v>226.8</v>
      </c>
      <c r="M531" s="11" t="str">
        <f>CONCATENATE(D531, CHAR(10), " - NET WT. ", TEXT(E531, "0.00"), " oz (", F531, " grams)")</f>
        <v>Stir The Cauldron Kettle Corn Popcorn Seasoning Ingredients:
sugar, salt, natural butter flavor, less than 2% tricalcium phosphate (anticaking)
• ALLERGY ALERT: contains milk •
• Packed in a facility and/or equipment that produces products containing peanuts, tree nuts, soybean, milk, dairy, eggs, fish, shellfish, wheat, sesame. •
 - NET WT. 2.00 oz (56.7 grams)</v>
      </c>
      <c r="N531" s="12">
        <v>10000000599</v>
      </c>
      <c r="O531" s="12">
        <v>30000000599</v>
      </c>
      <c r="P531" s="12">
        <v>50000000599</v>
      </c>
      <c r="Q531" s="12">
        <v>70000000599</v>
      </c>
      <c r="R531" s="12">
        <v>90000000599</v>
      </c>
      <c r="S531" s="12">
        <v>11000000599</v>
      </c>
      <c r="T531" s="12">
        <v>13000000599</v>
      </c>
      <c r="U531" s="10" t="s">
        <v>52</v>
      </c>
      <c r="V531" s="11" t="s">
        <v>149</v>
      </c>
      <c r="W531" s="8">
        <f>IF(G531 = "NULL", "NULL", G531/4)</f>
        <v>1</v>
      </c>
      <c r="X531" s="8">
        <f>IF(W531 = "NULL", "NULL", W531*28.35)</f>
        <v>28.35</v>
      </c>
      <c r="Y531" s="8">
        <f>IF(G531 = "NULL", "NULL", G531*4)</f>
        <v>16</v>
      </c>
      <c r="Z531" s="8">
        <f>IF(G531 = "NULL", "NULL", H531*4)</f>
        <v>453.6</v>
      </c>
      <c r="AA531" s="15">
        <v>15000000599</v>
      </c>
      <c r="AB531" s="8">
        <f>IF(OR(E531 = "NULL", G531 = "NULL"), "NULL", (E531+G531)/2)</f>
        <v>3</v>
      </c>
      <c r="AC531" s="8">
        <f>IF(OR(F531 = "NULL", H531 = "NULL"), "NULL", (F531+H531)/2)</f>
        <v>85.050000000000011</v>
      </c>
      <c r="AD531" s="15">
        <v>17000000599</v>
      </c>
      <c r="AE531" s="8">
        <f>IF(H531 = "NULL", "NULL", AF531/28.35)</f>
        <v>10</v>
      </c>
      <c r="AF531" s="8">
        <f>IF(H531 = "NULL", "NULL", J531*2)</f>
        <v>283.5</v>
      </c>
      <c r="AG531" s="15">
        <v>19000000599</v>
      </c>
      <c r="AH531" s="8">
        <f>IF(AB531 = "NULL", "NULL", AB531*2)</f>
        <v>6</v>
      </c>
      <c r="AI531" s="8">
        <f>IF(AC531 = "NULL", "NULL", AC531*2)</f>
        <v>170.10000000000002</v>
      </c>
      <c r="AJ531" s="15">
        <v>21000000599</v>
      </c>
      <c r="AK531" s="13" t="s">
        <v>2134</v>
      </c>
      <c r="AL531" s="11" t="str">
        <f>SUBSTITUTE(D531,CHAR(10)&amp;"• Packed in a facility and/or equipment that produces products containing peanuts, tree nuts, soybean, milk, dairy, eggs, fish, shellfish, wheat, sesame •","")</f>
        <v>Stir The Cauldron Kettle Corn Popcorn Seasoning Ingredients:
sugar, salt, natural butter flavor, less than 2% tricalcium phosphate (anticaking)
• ALLERGY ALERT: contains milk •
• Packed in a facility and/or equipment that produces products containing peanuts, tree nuts, soybean, milk, dairy, eggs, fish, shellfish, wheat, sesame. •</v>
      </c>
    </row>
    <row r="532" spans="1:38" ht="195" x14ac:dyDescent="0.3">
      <c r="A532" s="10" t="s">
        <v>2135</v>
      </c>
      <c r="B532" s="10" t="s">
        <v>2136</v>
      </c>
      <c r="C532" s="10" t="s">
        <v>2137</v>
      </c>
      <c r="D532" s="11" t="s">
        <v>2138</v>
      </c>
      <c r="E532" s="8">
        <f>IF(F532 = "NULL", "NULL", F532/28.35)</f>
        <v>1.6875</v>
      </c>
      <c r="F532" s="8">
        <v>47.840625000000003</v>
      </c>
      <c r="G532" s="8">
        <f>IF(H532 = "NULL", "NULL", H532/28.35)</f>
        <v>3.375</v>
      </c>
      <c r="H532" s="8">
        <v>95.681250000000006</v>
      </c>
      <c r="I532" s="8">
        <f>IF(G532 = "NULL", "NULL", G532*1.25)</f>
        <v>4.21875</v>
      </c>
      <c r="J532" s="8">
        <f>IF(G532 = "NULL", "NULL", H532*1.25)</f>
        <v>119.6015625</v>
      </c>
      <c r="K532" s="8">
        <f>IF(G532 = "NULL", "NULL", G532*2)</f>
        <v>6.75</v>
      </c>
      <c r="L532" s="8">
        <f>IF(G532 = "NULL", "NULL", H532*2)</f>
        <v>191.36250000000001</v>
      </c>
      <c r="M532" s="11" t="str">
        <f>CONCATENATE(D532, CHAR(10), " - NET WT. ", TEXT(E532, "0.00"), " oz (", F532, " grams)")</f>
        <v>Strawberry Daiquiri Wine Slush Ingredients:
cane sugar, strawberry powder, &lt;2% of the following: citric acid, colored/flavored powder (sugar, artificial flavors, red #3) flavored oils (proplylene glycol, natural &amp; artificial flavors)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
 - NET WT. 1.69 oz (47.840625 grams)</v>
      </c>
      <c r="N532" s="12">
        <v>10000000307</v>
      </c>
      <c r="O532" s="12">
        <v>30000000307</v>
      </c>
      <c r="P532" s="12">
        <v>50000000307</v>
      </c>
      <c r="Q532" s="12">
        <v>70000000307</v>
      </c>
      <c r="R532" s="12">
        <v>90000000307</v>
      </c>
      <c r="S532" s="12">
        <v>11000000307</v>
      </c>
      <c r="T532" s="12">
        <v>13000000307</v>
      </c>
      <c r="U532" s="10"/>
      <c r="V532" s="11" t="s">
        <v>189</v>
      </c>
      <c r="W532" s="8">
        <f>IF(G532 = "NULL", "NULL", G532/4)</f>
        <v>0.84375</v>
      </c>
      <c r="X532" s="8">
        <f>IF(W532 = "NULL", "NULL", W532*28.35)</f>
        <v>23.920312500000001</v>
      </c>
      <c r="Y532" s="8">
        <f>IF(G532 = "NULL", "NULL", G532*4)</f>
        <v>13.5</v>
      </c>
      <c r="Z532" s="8">
        <f>IF(G532 = "NULL", "NULL", H532*4)</f>
        <v>382.72500000000002</v>
      </c>
      <c r="AA532" s="15">
        <v>15000000307</v>
      </c>
      <c r="AB532" s="8">
        <f>IF(OR(E532 = "NULL", G532 = "NULL"), "NULL", (E532+G532)/2)</f>
        <v>2.53125</v>
      </c>
      <c r="AC532" s="8">
        <f>IF(OR(F532 = "NULL", H532 = "NULL"), "NULL", (F532+H532)/2)</f>
        <v>71.760937500000011</v>
      </c>
      <c r="AD532" s="15">
        <v>17000000307</v>
      </c>
      <c r="AE532" s="8">
        <f>IF(H532 = "NULL", "NULL", AF532/28.35)</f>
        <v>8.4375</v>
      </c>
      <c r="AF532" s="8">
        <f>IF(H532 = "NULL", "NULL", J532*2)</f>
        <v>239.203125</v>
      </c>
      <c r="AG532" s="15">
        <v>19000000307</v>
      </c>
      <c r="AH532" s="8">
        <f>IF(AB532 = "NULL", "NULL", AB532*2)</f>
        <v>5.0625</v>
      </c>
      <c r="AI532" s="8">
        <f>IF(AC532 = "NULL", "NULL", AC532*2)</f>
        <v>143.52187500000002</v>
      </c>
      <c r="AJ532" s="15">
        <v>21000000307</v>
      </c>
      <c r="AK532" s="13"/>
      <c r="AL532" s="11" t="str">
        <f>SUBSTITUTE(D532,CHAR(10)&amp;"• Packed in a facility and/or equipment that produces products containing peanuts, tree nuts, soybean, milk, dairy, eggs, fish, shellfish, wheat, sesame. •","")</f>
        <v>Strawberry Daiquiri Wine Slush Ingredients:
cane sugar, strawberry powder, &lt;2% of the following: citric acid, colored/flavored powder (sugar, artificial flavors, red #3) flavored oils (proplylene glycol, natural &amp; artificial flavors)
• DIRECTIONS: Just add ice, bottle of wine and pouch to a blender and mix - 10-12 drinks. Add in fresh fruit or rim your glass with fresh fruit to match the flavor. Don't drink wine? Add ice - mix and either fruit juice, 7up or sprite to blender. •</v>
      </c>
    </row>
    <row r="533" spans="1:38" ht="75" x14ac:dyDescent="0.3">
      <c r="A533" s="10" t="s">
        <v>2892</v>
      </c>
      <c r="B533" s="10" t="s">
        <v>2893</v>
      </c>
      <c r="C533" s="10" t="s">
        <v>2893</v>
      </c>
      <c r="D533" s="11" t="s">
        <v>2913</v>
      </c>
      <c r="E533" s="8">
        <f>IF(F533 = "NULL", "NULL", F533/28.35)</f>
        <v>1.4109347442680775</v>
      </c>
      <c r="F533" s="8">
        <v>40</v>
      </c>
      <c r="G533" s="8">
        <f>IF(H533 = "NULL", "NULL", H533/28.35)</f>
        <v>3.3156966490299822</v>
      </c>
      <c r="H533" s="8">
        <v>94</v>
      </c>
      <c r="I533" s="8">
        <f>IF(G533 = "NULL", "NULL", G533*1.25)</f>
        <v>4.1446208112874778</v>
      </c>
      <c r="J533" s="8">
        <f>IF(G533 = "NULL", "NULL", H533*1.25)</f>
        <v>117.5</v>
      </c>
      <c r="K533" s="8">
        <f>IF(G533 = "NULL", "NULL", G533*2)</f>
        <v>6.6313932980599644</v>
      </c>
      <c r="L533" s="8">
        <f>IF(G533 = "NULL", "NULL", H533*2)</f>
        <v>188</v>
      </c>
      <c r="M533" s="11" t="str">
        <f>CONCATENATE(D533, CHAR(10), " - NET WT. ", TEXT(E533, "0.00"), " oz (", F533, " grams)")</f>
        <v>Strawberry Sugar Ingredients:
sugar, strawberry
• Packed in a facility and/or equipment that produces products containing peanuts, tree nuts, soybean, milk, dairy, eggs, fish, shellfish, wheat, sesame. •
 - NET WT. 1.41 oz (40 grams)</v>
      </c>
      <c r="N533" s="12">
        <v>10000000639</v>
      </c>
      <c r="O533" s="12">
        <v>30000000639</v>
      </c>
      <c r="P533" s="12">
        <v>50000000639</v>
      </c>
      <c r="Q533" s="12">
        <v>70000000639</v>
      </c>
      <c r="R533" s="12">
        <v>90000000639</v>
      </c>
      <c r="S533" s="12">
        <v>11000000639</v>
      </c>
      <c r="T533" s="12">
        <v>13000000639</v>
      </c>
      <c r="U533" s="24"/>
      <c r="W533" s="8">
        <f>IF(G533 = "NULL", "NULL", G533/4)</f>
        <v>0.82892416225749554</v>
      </c>
      <c r="X533" s="8">
        <f>IF(W533 = "NULL", "NULL", W533*28.35)</f>
        <v>23.5</v>
      </c>
      <c r="Y533" s="8">
        <f>IF(G533 = "NULL", "NULL", G533*4)</f>
        <v>13.262786596119929</v>
      </c>
      <c r="Z533" s="8">
        <f>IF(G533 = "NULL", "NULL", H533*4)</f>
        <v>376</v>
      </c>
      <c r="AA533" s="15">
        <v>15000000639</v>
      </c>
      <c r="AB533" s="8">
        <f>IF(OR(E533 = "NULL", G533 = "NULL"), "NULL", (E533+G533)/2)</f>
        <v>2.3633156966490301</v>
      </c>
      <c r="AC533" s="8">
        <f>IF(OR(F533 = "NULL", H533 = "NULL"), "NULL", (F533+H533)/2)</f>
        <v>67</v>
      </c>
      <c r="AD533" s="15">
        <v>17000000639</v>
      </c>
      <c r="AE533" s="15">
        <f>IF(H533 = "NULL", "NULL", AF533/28.35)</f>
        <v>8.2892416225749557</v>
      </c>
      <c r="AF533" s="15">
        <f>IF(H533 = "NULL", "NULL", J533*2)</f>
        <v>235</v>
      </c>
      <c r="AG533" s="15">
        <v>19000000639</v>
      </c>
      <c r="AH533" s="8">
        <f>IF(AB533 = "NULL", "NULL", AB533*2)</f>
        <v>4.7266313932980601</v>
      </c>
      <c r="AI533" s="8">
        <f>IF(AC533 = "NULL", "NULL", AC533*2)</f>
        <v>134</v>
      </c>
      <c r="AJ533" s="15">
        <v>21000000639</v>
      </c>
      <c r="AK533" s="13"/>
      <c r="AL533" s="11" t="str">
        <f>SUBSTITUTE(D533,CHAR(10)&amp;"• Packed in a facility and/or equipment that produces products containing peanuts, tree nuts, soybean, milk, dairy, eggs, fish, shellfish, wheat, sesame •","")</f>
        <v>Strawberry Sugar Ingredients:
sugar, strawberry
• Packed in a facility and/or equipment that produces products containing peanuts, tree nuts, soybean, milk, dairy, eggs, fish, shellfish, wheat, sesame. •</v>
      </c>
    </row>
    <row r="534" spans="1:38" ht="105" x14ac:dyDescent="0.3">
      <c r="A534" s="10" t="s">
        <v>2139</v>
      </c>
      <c r="B534" s="10" t="s">
        <v>2140</v>
      </c>
      <c r="C534" s="10" t="s">
        <v>2141</v>
      </c>
      <c r="D534" s="11" t="s">
        <v>2142</v>
      </c>
      <c r="E534" s="8">
        <f>IF(F534 = "NULL", "NULL", F534/28.35)</f>
        <v>1.1000000000000001</v>
      </c>
      <c r="F534" s="8">
        <v>31.185000000000006</v>
      </c>
      <c r="G534" s="8">
        <f>IF(H534 = "NULL", "NULL", H534/28.35)</f>
        <v>2.2000000000000002</v>
      </c>
      <c r="H534" s="8">
        <v>62.370000000000012</v>
      </c>
      <c r="I534" s="8">
        <f>IF(G534 = "NULL", "NULL", G534*1.25)</f>
        <v>2.75</v>
      </c>
      <c r="J534" s="8">
        <f>IF(G534 = "NULL", "NULL", H534*1.25)</f>
        <v>77.96250000000002</v>
      </c>
      <c r="K534" s="8">
        <f>IF(G534 = "NULL", "NULL", G534*2)</f>
        <v>4.4000000000000004</v>
      </c>
      <c r="L534" s="8">
        <f>IF(G534 = "NULL", "NULL", H534*2)</f>
        <v>124.74000000000002</v>
      </c>
      <c r="M534" s="11" t="str">
        <f>CONCATENATE(D534, CHAR(10), " - NET WT. ", TEXT(E534, "0.00"), " oz (", F534, " grams)")</f>
        <v>Sugar Cookie Popcorn Seasoning Ingredients:
sugar, natural flavors (contains milk), salt, less than 2% silicon dioxide added to prevent caking
• ALLERGY ALERT: contains milk •
• Packed in a facility and/or equipment that produces products containing peanuts, tree nuts, soybean, milk, dairy, eggs, fish, shellfish, wheat, sesame. •
 - NET WT. 1.10 oz (31.185 grams)</v>
      </c>
      <c r="N534" s="12">
        <v>10000000308</v>
      </c>
      <c r="O534" s="12">
        <v>30000000308</v>
      </c>
      <c r="P534" s="12">
        <v>50000000308</v>
      </c>
      <c r="Q534" s="12">
        <v>70000000308</v>
      </c>
      <c r="R534" s="12">
        <v>90000000308</v>
      </c>
      <c r="S534" s="12">
        <v>11000000308</v>
      </c>
      <c r="T534" s="12">
        <v>13000000308</v>
      </c>
      <c r="U534" s="10" t="s">
        <v>52</v>
      </c>
      <c r="V534" s="11" t="s">
        <v>149</v>
      </c>
      <c r="W534" s="8">
        <f>IF(G534 = "NULL", "NULL", G534/4)</f>
        <v>0.55000000000000004</v>
      </c>
      <c r="X534" s="8">
        <f>IF(W534 = "NULL", "NULL", W534*28.35)</f>
        <v>15.592500000000003</v>
      </c>
      <c r="Y534" s="8">
        <f>IF(G534 = "NULL", "NULL", G534*4)</f>
        <v>8.8000000000000007</v>
      </c>
      <c r="Z534" s="8">
        <f>IF(G534 = "NULL", "NULL", H534*4)</f>
        <v>249.48000000000005</v>
      </c>
      <c r="AA534" s="15">
        <v>15000000308</v>
      </c>
      <c r="AB534" s="8">
        <f>IF(OR(E534 = "NULL", G534 = "NULL"), "NULL", (E534+G534)/2)</f>
        <v>1.6500000000000001</v>
      </c>
      <c r="AC534" s="8">
        <f>IF(OR(F534 = "NULL", H534 = "NULL"), "NULL", (F534+H534)/2)</f>
        <v>46.777500000000011</v>
      </c>
      <c r="AD534" s="15">
        <v>17000000308</v>
      </c>
      <c r="AE534" s="8">
        <f>IF(H534 = "NULL", "NULL", AF534/28.35)</f>
        <v>5.5000000000000009</v>
      </c>
      <c r="AF534" s="8">
        <f>IF(H534 = "NULL", "NULL", J534*2)</f>
        <v>155.92500000000004</v>
      </c>
      <c r="AG534" s="15">
        <v>19000000308</v>
      </c>
      <c r="AH534" s="8">
        <f>IF(AB534 = "NULL", "NULL", AB534*2)</f>
        <v>3.3000000000000003</v>
      </c>
      <c r="AI534" s="8">
        <f>IF(AC534 = "NULL", "NULL", AC534*2)</f>
        <v>93.555000000000021</v>
      </c>
      <c r="AJ534" s="15">
        <v>21000000308</v>
      </c>
      <c r="AK534" s="13"/>
      <c r="AL534" s="11" t="str">
        <f>SUBSTITUTE(D534,CHAR(10)&amp;"• Packed in a facility and/or equipment that produces products containing peanuts, tree nuts, soybean, milk, dairy, eggs, fish, shellfish, wheat, sesame. •","")</f>
        <v>Sugar Cookie Popcorn Seasoning Ingredients:
sugar, natural flavors (contains milk), salt, less than 2% silicon dioxide added to prevent caking
• ALLERGY ALERT: contains milk •</v>
      </c>
    </row>
    <row r="535" spans="1:38" ht="105" x14ac:dyDescent="0.3">
      <c r="A535" s="10" t="s">
        <v>2143</v>
      </c>
      <c r="B535" s="10" t="s">
        <v>2144</v>
      </c>
      <c r="C535" s="10" t="s">
        <v>2145</v>
      </c>
      <c r="D535" s="11" t="s">
        <v>2146</v>
      </c>
      <c r="E535" s="8">
        <f>IF(F535 = "NULL", "NULL", F535/28.35)</f>
        <v>0.8</v>
      </c>
      <c r="F535" s="8">
        <v>22.680000000000003</v>
      </c>
      <c r="G535" s="8">
        <f>IF(H535 = "NULL", "NULL", H535/28.35)</f>
        <v>1.6</v>
      </c>
      <c r="H535" s="8">
        <v>45.360000000000007</v>
      </c>
      <c r="I535" s="8">
        <f>IF(G535 = "NULL", "NULL", G535*1.25)</f>
        <v>2</v>
      </c>
      <c r="J535" s="8">
        <f>IF(G535 = "NULL", "NULL", H535*1.25)</f>
        <v>56.70000000000001</v>
      </c>
      <c r="K535" s="8">
        <f>IF(G535 = "NULL", "NULL", G535*2)</f>
        <v>3.2</v>
      </c>
      <c r="L535" s="8">
        <f>IF(G535 = "NULL", "NULL", H535*2)</f>
        <v>90.720000000000013</v>
      </c>
      <c r="M535" s="11" t="str">
        <f>CONCATENATE(D535, CHAR(10), " - NET WT. ", TEXT(E535, "0.00"), " oz (", F535, " grams)")</f>
        <v>Summer Garden Bread Dip Ingredients:
dehydrated vegetables (garlic, onion, red bell pepper) sea salt, spices, sesame seeds, honey granules (cane sugar, honey) citric acid
• Packed in a facility and/or equipment that produces products containing peanuts, tree nuts, soybean, milk, dairy, eggs, fish, shellfish, wheat, sesame. •
 - NET WT. 0.80 oz (22.68 grams)</v>
      </c>
      <c r="N535" s="12">
        <v>10000000309</v>
      </c>
      <c r="O535" s="12">
        <v>30000000309</v>
      </c>
      <c r="P535" s="12">
        <v>50000000309</v>
      </c>
      <c r="Q535" s="12">
        <v>70000000309</v>
      </c>
      <c r="R535" s="12">
        <v>90000000309</v>
      </c>
      <c r="S535" s="12">
        <v>11000000309</v>
      </c>
      <c r="T535" s="12">
        <v>13000000309</v>
      </c>
      <c r="U535" s="10"/>
      <c r="V535" s="11"/>
      <c r="W535" s="8">
        <f>IF(G535 = "NULL", "NULL", G535/4)</f>
        <v>0.4</v>
      </c>
      <c r="X535" s="8">
        <f>IF(W535 = "NULL", "NULL", W535*28.35)</f>
        <v>11.340000000000002</v>
      </c>
      <c r="Y535" s="8">
        <f>IF(G535 = "NULL", "NULL", G535*4)</f>
        <v>6.4</v>
      </c>
      <c r="Z535" s="8">
        <f>IF(G535 = "NULL", "NULL", H535*4)</f>
        <v>181.44000000000003</v>
      </c>
      <c r="AA535" s="15">
        <v>15000000309</v>
      </c>
      <c r="AB535" s="8">
        <f>IF(OR(E535 = "NULL", G535 = "NULL"), "NULL", (E535+G535)/2)</f>
        <v>1.2000000000000002</v>
      </c>
      <c r="AC535" s="8">
        <f>IF(OR(F535 = "NULL", H535 = "NULL"), "NULL", (F535+H535)/2)</f>
        <v>34.020000000000003</v>
      </c>
      <c r="AD535" s="15">
        <v>17000000309</v>
      </c>
      <c r="AE535" s="8">
        <f>IF(H535 = "NULL", "NULL", AF535/28.35)</f>
        <v>4.0000000000000009</v>
      </c>
      <c r="AF535" s="8">
        <f>IF(H535 = "NULL", "NULL", J535*2)</f>
        <v>113.40000000000002</v>
      </c>
      <c r="AG535" s="15">
        <v>19000000309</v>
      </c>
      <c r="AH535" s="8">
        <f>IF(AB535 = "NULL", "NULL", AB535*2)</f>
        <v>2.4000000000000004</v>
      </c>
      <c r="AI535" s="8">
        <f>IF(AC535 = "NULL", "NULL", AC535*2)</f>
        <v>68.040000000000006</v>
      </c>
      <c r="AJ535" s="15">
        <v>21000000309</v>
      </c>
      <c r="AK535" s="13"/>
      <c r="AL535" s="11" t="str">
        <f>SUBSTITUTE(D535,CHAR(10)&amp;"• Packed in a facility and/or equipment that produces products containing peanuts, tree nuts, soybean, milk, dairy, eggs, fish, shellfish, wheat, sesame. •","")</f>
        <v>Summer Garden Bread Dip Ingredients:
dehydrated vegetables (garlic, onion, red bell pepper) sea salt, spices, sesame seeds, honey granules (cane sugar, honey) citric acid</v>
      </c>
    </row>
    <row r="536" spans="1:38" ht="90" x14ac:dyDescent="0.3">
      <c r="A536" s="10" t="s">
        <v>2147</v>
      </c>
      <c r="B536" s="10" t="s">
        <v>2148</v>
      </c>
      <c r="C536" s="10" t="s">
        <v>2149</v>
      </c>
      <c r="D536" s="11" t="s">
        <v>2150</v>
      </c>
      <c r="E536" s="8">
        <f>IF(F536 = "NULL", "NULL", F536/28.35)</f>
        <v>1.4</v>
      </c>
      <c r="F536" s="8">
        <v>39.69</v>
      </c>
      <c r="G536" s="8">
        <f>IF(H536 = "NULL", "NULL", H536/28.35)</f>
        <v>2.8</v>
      </c>
      <c r="H536" s="8">
        <v>79.38</v>
      </c>
      <c r="I536" s="8">
        <f>IF(G536 = "NULL", "NULL", G536*1.25)</f>
        <v>3.5</v>
      </c>
      <c r="J536" s="8">
        <f>IF(G536 = "NULL", "NULL", H536*1.25)</f>
        <v>99.224999999999994</v>
      </c>
      <c r="K536" s="8">
        <f>IF(G536 = "NULL", "NULL", G536*2)</f>
        <v>5.6</v>
      </c>
      <c r="L536" s="8">
        <f>IF(G536 = "NULL", "NULL", H536*2)</f>
        <v>158.76</v>
      </c>
      <c r="M536" s="11" t="str">
        <f>CONCATENATE(D536, CHAR(10), " - NET WT. ", TEXT(E536, "0.00"), " oz (", F536, " grams)")</f>
        <v>Summer Sizzle Grill Seasoning Ingredients:
salt, sugar, spices, paprika, natural flavors, &lt;2% silicon dioxide to prevent caking
• Packed in a facility and/or equipment that produces products containing peanuts, tree nuts, soybean, milk, dairy, eggs, fish, shellfish, wheat, sesame. •
 - NET WT. 1.40 oz (39.69 grams)</v>
      </c>
      <c r="N536" s="12">
        <v>10000000310</v>
      </c>
      <c r="O536" s="12">
        <v>30000000310</v>
      </c>
      <c r="P536" s="12">
        <v>50000000310</v>
      </c>
      <c r="Q536" s="12">
        <v>70000000310</v>
      </c>
      <c r="R536" s="12">
        <v>90000000310</v>
      </c>
      <c r="S536" s="12">
        <v>11000000310</v>
      </c>
      <c r="T536" s="12">
        <v>13000000310</v>
      </c>
      <c r="U536" s="10"/>
      <c r="V536" s="11"/>
      <c r="W536" s="8">
        <f>IF(G536 = "NULL", "NULL", G536/4)</f>
        <v>0.7</v>
      </c>
      <c r="X536" s="8">
        <f>IF(W536 = "NULL", "NULL", W536*28.35)</f>
        <v>19.844999999999999</v>
      </c>
      <c r="Y536" s="8">
        <f>IF(G536 = "NULL", "NULL", G536*4)</f>
        <v>11.2</v>
      </c>
      <c r="Z536" s="8">
        <f>IF(G536 = "NULL", "NULL", H536*4)</f>
        <v>317.52</v>
      </c>
      <c r="AA536" s="15">
        <v>15000000310</v>
      </c>
      <c r="AB536" s="8">
        <f>IF(OR(E536 = "NULL", G536 = "NULL"), "NULL", (E536+G536)/2)</f>
        <v>2.0999999999999996</v>
      </c>
      <c r="AC536" s="8">
        <f>IF(OR(F536 = "NULL", H536 = "NULL"), "NULL", (F536+H536)/2)</f>
        <v>59.534999999999997</v>
      </c>
      <c r="AD536" s="15">
        <v>17000000310</v>
      </c>
      <c r="AE536" s="8">
        <f>IF(H536 = "NULL", "NULL", AF536/28.35)</f>
        <v>6.9999999999999991</v>
      </c>
      <c r="AF536" s="8">
        <f>IF(H536 = "NULL", "NULL", J536*2)</f>
        <v>198.45</v>
      </c>
      <c r="AG536" s="15">
        <v>19000000310</v>
      </c>
      <c r="AH536" s="8">
        <f>IF(AB536 = "NULL", "NULL", AB536*2)</f>
        <v>4.1999999999999993</v>
      </c>
      <c r="AI536" s="8">
        <f>IF(AC536 = "NULL", "NULL", AC536*2)</f>
        <v>119.07</v>
      </c>
      <c r="AJ536" s="15">
        <v>21000000310</v>
      </c>
      <c r="AK536" s="13"/>
      <c r="AL536" s="11" t="str">
        <f>SUBSTITUTE(D536,CHAR(10)&amp;"• Packed in a facility and/or equipment that produces products containing peanuts, tree nuts, soybean, milk, dairy, eggs, fish, shellfish, wheat, sesame. •","")</f>
        <v>Summer Sizzle Grill Seasoning Ingredients:
salt, sugar, spices, paprika, natural flavors, &lt;2% silicon dioxide to prevent caking</v>
      </c>
    </row>
    <row r="537" spans="1:38" ht="105" x14ac:dyDescent="0.3">
      <c r="A537" s="38" t="s">
        <v>2151</v>
      </c>
      <c r="B537" s="10" t="s">
        <v>2152</v>
      </c>
      <c r="C537" s="10" t="s">
        <v>2153</v>
      </c>
      <c r="D537" s="11" t="s">
        <v>2154</v>
      </c>
      <c r="E537" s="8">
        <f>IF(F537 = "NULL", "NULL", F537/28.35)</f>
        <v>1.128747795414462</v>
      </c>
      <c r="F537" s="8">
        <v>32</v>
      </c>
      <c r="G537" s="8">
        <f>IF(H537 = "NULL", "NULL", H537/28.35)</f>
        <v>2.3280423280423279</v>
      </c>
      <c r="H537" s="8">
        <v>66</v>
      </c>
      <c r="I537" s="8">
        <f>IF(G537 = "NULL", "NULL", G537*1.25)</f>
        <v>2.9100529100529098</v>
      </c>
      <c r="J537" s="8">
        <f>IF(G537 = "NULL", "NULL", H537*1.25)</f>
        <v>82.5</v>
      </c>
      <c r="K537" s="8">
        <f>IF(G537 = "NULL", "NULL", G537*2)</f>
        <v>4.6560846560846558</v>
      </c>
      <c r="L537" s="8">
        <f>IF(G537 = "NULL", "NULL", H537*2)</f>
        <v>132</v>
      </c>
      <c r="M537" s="11" t="str">
        <f>CONCATENATE(D537, CHAR(10), " - NET WT. ", TEXT(E537, "0.00"), " oz (", F537, " grams)")</f>
        <v>Sundried Tomato &amp; Basil Bread Dip Ingredients:
salt, spices, dehydrated garlic, onion powder, red bell pepper, tomato, canola, silicone dioxide (anti-caking)
• ALLERGY ALERT: contains soybean oil •
• Packed in a facility and/or equipment that produces products containing peanuts, tree nuts, soybean, milk, dairy, eggs, fish, shellfish, wheat, sesame. •
 - NET WT. 1.13 oz (32 grams)</v>
      </c>
      <c r="N537" s="12">
        <v>10000000311</v>
      </c>
      <c r="O537" s="12">
        <v>30000000311</v>
      </c>
      <c r="P537" s="12">
        <v>50000000311</v>
      </c>
      <c r="Q537" s="12">
        <v>70000000311</v>
      </c>
      <c r="R537" s="12">
        <v>90000000311</v>
      </c>
      <c r="S537" s="12">
        <v>11000000311</v>
      </c>
      <c r="T537" s="12">
        <v>13000000311</v>
      </c>
      <c r="U537" s="10" t="s">
        <v>52</v>
      </c>
      <c r="V537" s="11" t="s">
        <v>53</v>
      </c>
      <c r="W537" s="8">
        <f>IF(G537 = "NULL", "NULL", G537/4)</f>
        <v>0.58201058201058198</v>
      </c>
      <c r="X537" s="8">
        <f>IF(W537 = "NULL", "NULL", W537*28.35)</f>
        <v>16.5</v>
      </c>
      <c r="Y537" s="8">
        <f>IF(G537 = "NULL", "NULL", G537*4)</f>
        <v>9.3121693121693117</v>
      </c>
      <c r="Z537" s="8">
        <f>IF(G537 = "NULL", "NULL", H537*4)</f>
        <v>264</v>
      </c>
      <c r="AA537" s="15">
        <v>15000000311</v>
      </c>
      <c r="AB537" s="8">
        <f>IF(OR(E537 = "NULL", G537 = "NULL"), "NULL", (E537+G537)/2)</f>
        <v>1.728395061728395</v>
      </c>
      <c r="AC537" s="8">
        <f>IF(OR(F537 = "NULL", H537 = "NULL"), "NULL", (F537+H537)/2)</f>
        <v>49</v>
      </c>
      <c r="AD537" s="15">
        <v>17000000311</v>
      </c>
      <c r="AE537" s="8">
        <f>IF(H537 = "NULL", "NULL", AF537/28.35)</f>
        <v>5.8201058201058196</v>
      </c>
      <c r="AF537" s="8">
        <f>IF(H537 = "NULL", "NULL", J537*2)</f>
        <v>165</v>
      </c>
      <c r="AG537" s="15">
        <v>19000000311</v>
      </c>
      <c r="AH537" s="8">
        <f>IF(AB537 = "NULL", "NULL", AB537*2)</f>
        <v>3.4567901234567899</v>
      </c>
      <c r="AI537" s="8">
        <f>IF(AC537 = "NULL", "NULL", AC537*2)</f>
        <v>98</v>
      </c>
      <c r="AJ537" s="15">
        <v>21000000311</v>
      </c>
      <c r="AK537" s="13"/>
      <c r="AL537" s="11" t="str">
        <f>SUBSTITUTE(D537,CHAR(10)&amp;"• Packed in a facility and/or equipment that produces products containing peanuts, tree nuts, soybean, milk, dairy, eggs, fish, shellfish, wheat, sesame. •","")</f>
        <v>Sundried Tomato &amp; Basil Bread Dip Ingredients:
salt, spices, dehydrated garlic, onion powder, red bell pepper, tomato, canola, silicone dioxide (anti-caking)
• ALLERGY ALERT: contains soybean oil •</v>
      </c>
    </row>
    <row r="538" spans="1:38" ht="105" x14ac:dyDescent="0.3">
      <c r="A538" s="40" t="s">
        <v>2155</v>
      </c>
      <c r="B538" s="10" t="s">
        <v>2156</v>
      </c>
      <c r="C538" s="10" t="s">
        <v>2157</v>
      </c>
      <c r="D538" s="11" t="s">
        <v>2158</v>
      </c>
      <c r="E538" s="8">
        <f>IF(F538 = "NULL", "NULL", F538/28.35)</f>
        <v>1.128747795414462</v>
      </c>
      <c r="F538" s="8">
        <v>32</v>
      </c>
      <c r="G538" s="8">
        <f>IF(H538 = "NULL", "NULL", H538/28.35)</f>
        <v>2.3280423280423279</v>
      </c>
      <c r="H538" s="8">
        <v>66</v>
      </c>
      <c r="I538" s="8">
        <f>IF(G538 = "NULL", "NULL", G538*1.25)</f>
        <v>2.9100529100529098</v>
      </c>
      <c r="J538" s="8">
        <f>IF(G538 = "NULL", "NULL", H538*1.25)</f>
        <v>82.5</v>
      </c>
      <c r="K538" s="8">
        <f>IF(G538 = "NULL", "NULL", G538*2)</f>
        <v>4.6560846560846558</v>
      </c>
      <c r="L538" s="8">
        <f>IF(G538 = "NULL", "NULL", H538*2)</f>
        <v>132</v>
      </c>
      <c r="M538" s="11" t="str">
        <f>CONCATENATE(D538, CHAR(10), " - NET WT. ", TEXT(E538, "0.00"), " oz (", F538, " grams)")</f>
        <v>Sundried Tomato &amp; Basil Seasoning Ingredients:
salt, spices, dehydrated garlic, onion powder, red bell pepper, tomato, canola, silicone dioxide (anti-caking)
• ALLERGY ALERT: contains soybean oil •
• Packed in a facility and/or equipment that produces products containing peanuts, tree nuts, soybean, milk, dairy, eggs, fish, shellfish, wheat, sesame. •
 - NET WT. 1.13 oz (32 grams)</v>
      </c>
      <c r="N538" s="12">
        <v>10000000449</v>
      </c>
      <c r="O538" s="12">
        <v>30000000449</v>
      </c>
      <c r="P538" s="12">
        <v>50000000449</v>
      </c>
      <c r="Q538" s="12">
        <v>70000000449</v>
      </c>
      <c r="R538" s="12">
        <v>90000000449</v>
      </c>
      <c r="S538" s="12">
        <v>11000000449</v>
      </c>
      <c r="T538" s="12">
        <v>13000000449</v>
      </c>
      <c r="U538" s="11" t="s">
        <v>52</v>
      </c>
      <c r="V538" s="11"/>
      <c r="W538" s="8">
        <f>IF(G538 = "NULL", "NULL", G538/4)</f>
        <v>0.58201058201058198</v>
      </c>
      <c r="X538" s="8">
        <f>IF(W538 = "NULL", "NULL", W538*28.35)</f>
        <v>16.5</v>
      </c>
      <c r="Y538" s="8">
        <f>IF(G538 = "NULL", "NULL", G538*4)</f>
        <v>9.3121693121693117</v>
      </c>
      <c r="Z538" s="8">
        <f>IF(G538 = "NULL", "NULL", H538*4)</f>
        <v>264</v>
      </c>
      <c r="AA538" s="15">
        <v>15000000449</v>
      </c>
      <c r="AB538" s="8">
        <f>IF(OR(E538 = "NULL", G538 = "NULL"), "NULL", (E538+G538)/2)</f>
        <v>1.728395061728395</v>
      </c>
      <c r="AC538" s="8">
        <f>IF(OR(F538 = "NULL", H538 = "NULL"), "NULL", (F538+H538)/2)</f>
        <v>49</v>
      </c>
      <c r="AD538" s="15">
        <v>17000000449</v>
      </c>
      <c r="AE538" s="8">
        <f>IF(H538 = "NULL", "NULL", AF538/28.35)</f>
        <v>5.8201058201058196</v>
      </c>
      <c r="AF538" s="8">
        <f>IF(H538 = "NULL", "NULL", J538*2)</f>
        <v>165</v>
      </c>
      <c r="AG538" s="15">
        <v>19000000449</v>
      </c>
      <c r="AH538" s="8">
        <f>IF(AB538 = "NULL", "NULL", AB538*2)</f>
        <v>3.4567901234567899</v>
      </c>
      <c r="AI538" s="8">
        <f>IF(AC538 = "NULL", "NULL", AC538*2)</f>
        <v>98</v>
      </c>
      <c r="AJ538" s="15">
        <v>21000000449</v>
      </c>
      <c r="AK538" s="13" t="s">
        <v>2159</v>
      </c>
      <c r="AL538" s="11" t="str">
        <f>SUBSTITUTE(D538,CHAR(10)&amp;"• Packed in a facility and/or equipment that produces products containing peanuts, tree nuts, soybean, milk, dairy, eggs, fish, shellfish, wheat, sesame. •","")</f>
        <v>Sundried Tomato &amp; Basil Seasoning Ingredients:
salt, spices, dehydrated garlic, onion powder, red bell pepper, tomato, canola, silicone dioxide (anti-caking)
• ALLERGY ALERT: contains soybean oil •</v>
      </c>
    </row>
    <row r="539" spans="1:38" ht="105" x14ac:dyDescent="0.3">
      <c r="A539" s="40" t="s">
        <v>2160</v>
      </c>
      <c r="B539" s="10" t="s">
        <v>2156</v>
      </c>
      <c r="C539" s="10" t="s">
        <v>2157</v>
      </c>
      <c r="D539" s="11" t="s">
        <v>2158</v>
      </c>
      <c r="E539" s="8">
        <f>IF(F539 = "NULL", "NULL", F539/28.35)</f>
        <v>1.128747795414462</v>
      </c>
      <c r="F539" s="8">
        <v>32</v>
      </c>
      <c r="G539" s="8">
        <f>IF(H539 = "NULL", "NULL", H539/28.35)</f>
        <v>2.3280423280423279</v>
      </c>
      <c r="H539" s="8">
        <v>66</v>
      </c>
      <c r="I539" s="8">
        <f>IF(G539 = "NULL", "NULL", G539*1.25)</f>
        <v>2.9100529100529098</v>
      </c>
      <c r="J539" s="8">
        <f>IF(G539 = "NULL", "NULL", H539*1.25)</f>
        <v>82.5</v>
      </c>
      <c r="K539" s="8">
        <f>IF(G539 = "NULL", "NULL", G539*2)</f>
        <v>4.6560846560846558</v>
      </c>
      <c r="L539" s="8">
        <f>IF(G539 = "NULL", "NULL", H539*2)</f>
        <v>132</v>
      </c>
      <c r="M539" s="11" t="str">
        <f>CONCATENATE(D539, CHAR(10), " - NET WT. ", TEXT(E539, "0.00"), " oz (", F539, " grams)")</f>
        <v>Sundried Tomato &amp; Basil Seasoning Ingredients:
salt, spices, dehydrated garlic, onion powder, red bell pepper, tomato, canola, silicone dioxide (anti-caking)
• ALLERGY ALERT: contains soybean oil •
• Packed in a facility and/or equipment that produces products containing peanuts, tree nuts, soybean, milk, dairy, eggs, fish, shellfish, wheat, sesame. •
 - NET WT. 1.13 oz (32 grams)</v>
      </c>
      <c r="N539" s="12">
        <v>10000000520</v>
      </c>
      <c r="O539" s="12">
        <v>30000000520</v>
      </c>
      <c r="P539" s="12">
        <v>50000000520</v>
      </c>
      <c r="Q539" s="12">
        <v>70000000520</v>
      </c>
      <c r="R539" s="12">
        <v>90000000520</v>
      </c>
      <c r="S539" s="12">
        <v>11000000520</v>
      </c>
      <c r="T539" s="12">
        <v>13000000520</v>
      </c>
      <c r="U539" s="24"/>
      <c r="W539" s="8">
        <f>IF(G539 = "NULL", "NULL", G539/4)</f>
        <v>0.58201058201058198</v>
      </c>
      <c r="X539" s="8">
        <f>IF(W539 = "NULL", "NULL", W539*28.35)</f>
        <v>16.5</v>
      </c>
      <c r="Y539" s="8">
        <f>IF(G539 = "NULL", "NULL", G539*4)</f>
        <v>9.3121693121693117</v>
      </c>
      <c r="Z539" s="8">
        <f>IF(G539 = "NULL", "NULL", H539*4)</f>
        <v>264</v>
      </c>
      <c r="AA539" s="15">
        <v>15000000520</v>
      </c>
      <c r="AB539" s="8">
        <f>IF(OR(E539 = "NULL", G539 = "NULL"), "NULL", (E539+G539)/2)</f>
        <v>1.728395061728395</v>
      </c>
      <c r="AC539" s="8">
        <f>IF(OR(F539 = "NULL", H539 = "NULL"), "NULL", (F539+H539)/2)</f>
        <v>49</v>
      </c>
      <c r="AD539" s="15">
        <v>17000000520</v>
      </c>
      <c r="AE539" s="8">
        <f>IF(H539 = "NULL", "NULL", AF539/28.35)</f>
        <v>5.8201058201058196</v>
      </c>
      <c r="AF539" s="8">
        <f>IF(H539 = "NULL", "NULL", J539*2)</f>
        <v>165</v>
      </c>
      <c r="AG539" s="15">
        <v>19000000520</v>
      </c>
      <c r="AH539" s="8">
        <f>IF(AB539 = "NULL", "NULL", AB539*2)</f>
        <v>3.4567901234567899</v>
      </c>
      <c r="AI539" s="8">
        <f>IF(AC539 = "NULL", "NULL", AC539*2)</f>
        <v>98</v>
      </c>
      <c r="AJ539" s="15">
        <v>21000000520</v>
      </c>
      <c r="AK539" s="13" t="s">
        <v>2161</v>
      </c>
      <c r="AL539" s="11" t="str">
        <f>SUBSTITUTE(D539,CHAR(10)&amp;"• Packed in a facility and/or equipment that produces products containing peanuts, tree nuts, soybean, milk, dairy, eggs, fish, shellfish, wheat, sesame. •","")</f>
        <v>Sundried Tomato &amp; Basil Seasoning Ingredients:
salt, spices, dehydrated garlic, onion powder, red bell pepper, tomato, canola, silicone dioxide (anti-caking)
• ALLERGY ALERT: contains soybean oil •</v>
      </c>
    </row>
    <row r="540" spans="1:38" ht="210" x14ac:dyDescent="0.3">
      <c r="A540" s="10" t="s">
        <v>2162</v>
      </c>
      <c r="B540" s="10" t="s">
        <v>2163</v>
      </c>
      <c r="C540" s="10" t="s">
        <v>2164</v>
      </c>
      <c r="D540" s="11" t="s">
        <v>2165</v>
      </c>
      <c r="E540" s="8">
        <f>IF(F540 = "NULL", "NULL", F540/28.35)</f>
        <v>1.6875</v>
      </c>
      <c r="F540" s="8">
        <v>47.840625000000003</v>
      </c>
      <c r="G540" s="8">
        <f>IF(H540 = "NULL", "NULL", H540/28.35)</f>
        <v>3.375</v>
      </c>
      <c r="H540" s="8">
        <v>95.681250000000006</v>
      </c>
      <c r="I540" s="8">
        <f>IF(G540 = "NULL", "NULL", G540*1.25)</f>
        <v>4.21875</v>
      </c>
      <c r="J540" s="8">
        <f>IF(G540 = "NULL", "NULL", H540*1.25)</f>
        <v>119.6015625</v>
      </c>
      <c r="K540" s="8">
        <f>IF(G540 = "NULL", "NULL", G540*2)</f>
        <v>6.75</v>
      </c>
      <c r="L540" s="8">
        <f>IF(G540 = "NULL", "NULL", H540*2)</f>
        <v>191.36250000000001</v>
      </c>
      <c r="M540" s="11" t="str">
        <f>CONCATENATE(D540, CHAR(10), " - NET WT. ", TEXT(E540, "0.00"), " oz (", F540, " grams)")</f>
        <v>Sunset Sippin Sangria Wine Slush Ingredients:
cane sugar, lemon juice powder (corn syrup solids, lemon juice with added lemon oil), orange juice powder (corn syrup solids, orange solids, orange juice with added orange oil), less than 2% of the following: citric acid, red #40, artificial lavor, lime oil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
 - NET WT. 1.69 oz (47.840625 grams)</v>
      </c>
      <c r="N540" s="12">
        <v>10000000312</v>
      </c>
      <c r="O540" s="12">
        <v>30000000312</v>
      </c>
      <c r="P540" s="12">
        <v>50000000312</v>
      </c>
      <c r="Q540" s="12">
        <v>70000000312</v>
      </c>
      <c r="R540" s="12">
        <v>90000000312</v>
      </c>
      <c r="S540" s="12">
        <v>11000000312</v>
      </c>
      <c r="T540" s="12">
        <v>13000000312</v>
      </c>
      <c r="U540" s="10"/>
      <c r="V540" s="11" t="s">
        <v>189</v>
      </c>
      <c r="W540" s="8">
        <f>IF(G540 = "NULL", "NULL", G540/4)</f>
        <v>0.84375</v>
      </c>
      <c r="X540" s="8">
        <f>IF(W540 = "NULL", "NULL", W540*28.35)</f>
        <v>23.920312500000001</v>
      </c>
      <c r="Y540" s="8">
        <f>IF(G540 = "NULL", "NULL", G540*4)</f>
        <v>13.5</v>
      </c>
      <c r="Z540" s="8">
        <f>IF(G540 = "NULL", "NULL", H540*4)</f>
        <v>382.72500000000002</v>
      </c>
      <c r="AA540" s="15">
        <v>15000000312</v>
      </c>
      <c r="AB540" s="8">
        <f>IF(OR(E540 = "NULL", G540 = "NULL"), "NULL", (E540+G540)/2)</f>
        <v>2.53125</v>
      </c>
      <c r="AC540" s="8">
        <f>IF(OR(F540 = "NULL", H540 = "NULL"), "NULL", (F540+H540)/2)</f>
        <v>71.760937500000011</v>
      </c>
      <c r="AD540" s="15">
        <v>17000000312</v>
      </c>
      <c r="AE540" s="8">
        <f>IF(H540 = "NULL", "NULL", AF540/28.35)</f>
        <v>8.4375</v>
      </c>
      <c r="AF540" s="8">
        <f>IF(H540 = "NULL", "NULL", J540*2)</f>
        <v>239.203125</v>
      </c>
      <c r="AG540" s="15">
        <v>19000000312</v>
      </c>
      <c r="AH540" s="8">
        <f>IF(AB540 = "NULL", "NULL", AB540*2)</f>
        <v>5.0625</v>
      </c>
      <c r="AI540" s="8">
        <f>IF(AC540 = "NULL", "NULL", AC540*2)</f>
        <v>143.52187500000002</v>
      </c>
      <c r="AJ540" s="15">
        <v>21000000312</v>
      </c>
      <c r="AK540" s="13"/>
      <c r="AL540" s="11" t="str">
        <f>SUBSTITUTE(D540,CHAR(10)&amp;"• Packed in a facility and/or equipment that produces products containing peanuts, tree nuts, soybean, milk, dairy, eggs, fish, shellfish, wheat, sesame. •","")</f>
        <v>Sunset Sippin Sangria Wine Slush Ingredients:
cane sugar, lemon juice powder (corn syrup solids, lemon juice with added lemon oil), orange juice powder (corn syrup solids, orange solids, orange juice with added orange oil), less than 2% of the following: citric acid, red #40, artificial lavor, lime oil
• DIRECTIONS: Just add ice, bottle of wine and pouch to a blender and mix - 10-12 drinks. Add in fresh fruit or rim your glass with fresh fruit to match the flavor. Don't drink wine? Add ice - mix and either fruit juice, 7up or sprite to blender. •</v>
      </c>
    </row>
    <row r="541" spans="1:38" ht="180" x14ac:dyDescent="0.3">
      <c r="A541" s="10" t="s">
        <v>2166</v>
      </c>
      <c r="B541" s="10" t="s">
        <v>2167</v>
      </c>
      <c r="C541" s="10" t="s">
        <v>2168</v>
      </c>
      <c r="D541" s="11" t="s">
        <v>2169</v>
      </c>
      <c r="E541" s="8">
        <f>IF(F541 = "NULL", "NULL", F541/28.35)</f>
        <v>1.6499999999999997</v>
      </c>
      <c r="F541" s="8">
        <v>46.777499999999996</v>
      </c>
      <c r="G541" s="8">
        <f>IF(H541 = "NULL", "NULL", H541/28.35)</f>
        <v>3.2999999999999994</v>
      </c>
      <c r="H541" s="8">
        <v>93.554999999999993</v>
      </c>
      <c r="I541" s="8">
        <f>IF(G541 = "NULL", "NULL", G541*1.25)</f>
        <v>4.1249999999999991</v>
      </c>
      <c r="J541" s="8">
        <f>IF(G541 = "NULL", "NULL", H541*1.25)</f>
        <v>116.94374999999999</v>
      </c>
      <c r="K541" s="8">
        <f>IF(G541 = "NULL", "NULL", G541*2)</f>
        <v>6.5999999999999988</v>
      </c>
      <c r="L541" s="8">
        <f>IF(G541 = "NULL", "NULL", H541*2)</f>
        <v>187.10999999999999</v>
      </c>
      <c r="M541" s="11" t="str">
        <f>CONCATENATE(D541, CHAR(10), " - NET WT. ", TEXT(E541, "0.00"), " oz (", F541, " grams)")</f>
        <v>Super Salad Topper Ingredients:
sunflower kernels roasted in sunflower oil, imitation bacon bits (soy flour, soy oil with tbhq [to protect freshness], salt, less than 2% of hydrolyzed soy protein, yeast extract, natural smoke flavor, sunflower oil, sugar, dextrose, inactive dried yeast, caramel color, red 3, hydrolyzed vegetable protein [hydrolyzed soy and corn protein, salt], soy lecithin, natural flavor), hulled sesame seeds, onion, seasoned salt (sea salt, onion, garlic, paprika, black pepper), paprika
• Packed in a facility and/or equipment that produces products containing peanuts, tree nuts, soybean, milk, dairy, eggs, fish, shellfish, wheat, sesame. •
 - NET WT. 1.65 oz (46.7775 grams)</v>
      </c>
      <c r="N541" s="12">
        <v>10000000313</v>
      </c>
      <c r="O541" s="12">
        <v>30000000313</v>
      </c>
      <c r="P541" s="12">
        <v>50000000313</v>
      </c>
      <c r="Q541" s="12">
        <v>70000000313</v>
      </c>
      <c r="R541" s="12">
        <v>90000000313</v>
      </c>
      <c r="S541" s="12">
        <v>11000000313</v>
      </c>
      <c r="T541" s="12">
        <v>13000000313</v>
      </c>
      <c r="U541" s="10" t="s">
        <v>52</v>
      </c>
      <c r="V541" s="11"/>
      <c r="W541" s="8">
        <f>IF(G541 = "NULL", "NULL", G541/4)</f>
        <v>0.82499999999999984</v>
      </c>
      <c r="X541" s="8">
        <f>IF(W541 = "NULL", "NULL", W541*28.35)</f>
        <v>23.388749999999998</v>
      </c>
      <c r="Y541" s="8">
        <f>IF(G541 = "NULL", "NULL", G541*4)</f>
        <v>13.199999999999998</v>
      </c>
      <c r="Z541" s="8">
        <f>IF(G541 = "NULL", "NULL", H541*4)</f>
        <v>374.21999999999997</v>
      </c>
      <c r="AA541" s="15">
        <v>15000000313</v>
      </c>
      <c r="AB541" s="8">
        <f>IF(OR(E541 = "NULL", G541 = "NULL"), "NULL", (E541+G541)/2)</f>
        <v>2.4749999999999996</v>
      </c>
      <c r="AC541" s="8">
        <f>IF(OR(F541 = "NULL", H541 = "NULL"), "NULL", (F541+H541)/2)</f>
        <v>70.166249999999991</v>
      </c>
      <c r="AD541" s="15">
        <v>17000000313</v>
      </c>
      <c r="AE541" s="8">
        <f>IF(H541 = "NULL", "NULL", AF541/28.35)</f>
        <v>8.25</v>
      </c>
      <c r="AF541" s="8">
        <f>IF(H541 = "NULL", "NULL", J541*2)</f>
        <v>233.88749999999999</v>
      </c>
      <c r="AG541" s="15">
        <v>19000000313</v>
      </c>
      <c r="AH541" s="8">
        <f>IF(AB541 = "NULL", "NULL", AB541*2)</f>
        <v>4.9499999999999993</v>
      </c>
      <c r="AI541" s="8">
        <f>IF(AC541 = "NULL", "NULL", AC541*2)</f>
        <v>140.33249999999998</v>
      </c>
      <c r="AJ541" s="15">
        <v>21000000313</v>
      </c>
      <c r="AK541" s="13"/>
      <c r="AL541" s="11" t="str">
        <f>SUBSTITUTE(D541,CHAR(10)&amp;"• Packed in a facility and/or equipment that produces products containing peanuts, tree nuts, soybean, milk, dairy, eggs, fish, shellfish, wheat, sesame. •","")</f>
        <v>Super Salad Topper Ingredients:
sunflower kernels roasted in sunflower oil, imitation bacon bits (soy flour, soy oil with tbhq [to protect freshness], salt, less than 2% of hydrolyzed soy protein, yeast extract, natural smoke flavor, sunflower oil, sugar, dextrose, inactive dried yeast, caramel color, red 3, hydrolyzed vegetable protein [hydrolyzed soy and corn protein, salt], soy lecithin, natural flavor), hulled sesame seeds, onion, seasoned salt (sea salt, onion, garlic, paprika, black pepper), paprika</v>
      </c>
    </row>
    <row r="542" spans="1:38" ht="120" x14ac:dyDescent="0.3">
      <c r="A542" s="10" t="s">
        <v>2170</v>
      </c>
      <c r="B542" s="10" t="s">
        <v>2171</v>
      </c>
      <c r="C542" s="10" t="s">
        <v>2172</v>
      </c>
      <c r="D542" s="11" t="s">
        <v>2173</v>
      </c>
      <c r="E542" s="8">
        <f>IF(F542 = "NULL", "NULL", F542/28.35)</f>
        <v>1.95</v>
      </c>
      <c r="F542" s="8">
        <v>55.282499999999999</v>
      </c>
      <c r="G542" s="8">
        <f>IF(H542 = "NULL", "NULL", H542/28.35)</f>
        <v>3.9</v>
      </c>
      <c r="H542" s="8">
        <v>110.565</v>
      </c>
      <c r="I542" s="8">
        <f>IF(G542 = "NULL", "NULL", G542*1.25)</f>
        <v>4.875</v>
      </c>
      <c r="J542" s="8">
        <f>IF(G542 = "NULL", "NULL", H542*1.25)</f>
        <v>138.20625000000001</v>
      </c>
      <c r="K542" s="8">
        <f>IF(G542 = "NULL", "NULL", G542*2)</f>
        <v>7.8</v>
      </c>
      <c r="L542" s="8">
        <f>IF(G542 = "NULL", "NULL", H542*2)</f>
        <v>221.13</v>
      </c>
      <c r="M542" s="11" t="str">
        <f>CONCATENATE(D542, CHAR(10), " - NET WT. ", TEXT(E542, "0.00"), " oz (", F542, " grams)")</f>
        <v>Sure Fire Winner Grill Seasoning Ingredients:
brown sugar, salt, dry honey(refinery syrup, honey) dehydrated peach, sugar, paprika, spices, dehydrated garlic, onion, oleoresin paprika, turmeric, &lt;2%silicon dioxide to prevent caking
• Packed in a facility and/or equipment that produces products containing peanuts, tree nuts, soybean, milk, dairy, eggs, fish, shellfish, wheat, sesame. •
 - NET WT. 1.95 oz (55.2825 grams)</v>
      </c>
      <c r="N542" s="12">
        <v>10000000314</v>
      </c>
      <c r="O542" s="12">
        <v>30000000314</v>
      </c>
      <c r="P542" s="12">
        <v>50000000314</v>
      </c>
      <c r="Q542" s="12">
        <v>70000000314</v>
      </c>
      <c r="R542" s="12">
        <v>90000000314</v>
      </c>
      <c r="S542" s="12">
        <v>11000000314</v>
      </c>
      <c r="T542" s="12">
        <v>13000000314</v>
      </c>
      <c r="U542" s="10"/>
      <c r="V542" s="11"/>
      <c r="W542" s="8">
        <f>IF(G542 = "NULL", "NULL", G542/4)</f>
        <v>0.97499999999999998</v>
      </c>
      <c r="X542" s="8">
        <f>IF(W542 = "NULL", "NULL", W542*28.35)</f>
        <v>27.641249999999999</v>
      </c>
      <c r="Y542" s="8">
        <f>IF(G542 = "NULL", "NULL", G542*4)</f>
        <v>15.6</v>
      </c>
      <c r="Z542" s="8">
        <f>IF(G542 = "NULL", "NULL", H542*4)</f>
        <v>442.26</v>
      </c>
      <c r="AA542" s="15">
        <v>15000000314</v>
      </c>
      <c r="AB542" s="8">
        <f>IF(OR(E542 = "NULL", G542 = "NULL"), "NULL", (E542+G542)/2)</f>
        <v>2.9249999999999998</v>
      </c>
      <c r="AC542" s="8">
        <f>IF(OR(F542 = "NULL", H542 = "NULL"), "NULL", (F542+H542)/2)</f>
        <v>82.923749999999998</v>
      </c>
      <c r="AD542" s="15">
        <v>17000000314</v>
      </c>
      <c r="AE542" s="8">
        <f>IF(H542 = "NULL", "NULL", AF542/28.35)</f>
        <v>9.75</v>
      </c>
      <c r="AF542" s="8">
        <f>IF(H542 = "NULL", "NULL", J542*2)</f>
        <v>276.41250000000002</v>
      </c>
      <c r="AG542" s="15">
        <v>19000000314</v>
      </c>
      <c r="AH542" s="8">
        <f>IF(AB542 = "NULL", "NULL", AB542*2)</f>
        <v>5.85</v>
      </c>
      <c r="AI542" s="8">
        <f>IF(AC542 = "NULL", "NULL", AC542*2)</f>
        <v>165.8475</v>
      </c>
      <c r="AJ542" s="15">
        <v>21000000314</v>
      </c>
      <c r="AK542" s="13"/>
      <c r="AL542" s="11" t="str">
        <f>SUBSTITUTE(D542,CHAR(10)&amp;"• Packed in a facility and/or equipment that produces products containing peanuts, tree nuts, soybean, milk, dairy, eggs, fish, shellfish, wheat, sesame. •","")</f>
        <v>Sure Fire Winner Grill Seasoning Ingredients:
brown sugar, salt, dry honey(refinery syrup, honey) dehydrated peach, sugar, paprika, spices, dehydrated garlic, onion, oleoresin paprika, turmeric, &lt;2%silicon dioxide to prevent caking</v>
      </c>
    </row>
    <row r="543" spans="1:38" ht="90" x14ac:dyDescent="0.3">
      <c r="A543" s="10" t="s">
        <v>2174</v>
      </c>
      <c r="B543" s="10" t="s">
        <v>2175</v>
      </c>
      <c r="C543" s="10" t="s">
        <v>2176</v>
      </c>
      <c r="D543" s="11" t="s">
        <v>2177</v>
      </c>
      <c r="E543" s="8">
        <f>IF(F543 = "NULL", "NULL", F543/28.35)</f>
        <v>1.6225749559082892</v>
      </c>
      <c r="F543" s="8">
        <v>46</v>
      </c>
      <c r="G543" s="8">
        <f>IF(H543 = "NULL", "NULL", H543/28.35)</f>
        <v>3.3509700176366843</v>
      </c>
      <c r="H543" s="8">
        <v>95</v>
      </c>
      <c r="I543" s="8">
        <f>IF(G543 = "NULL", "NULL", G543*1.25)</f>
        <v>4.1887125220458552</v>
      </c>
      <c r="J543" s="8">
        <f>IF(G543 = "NULL", "NULL", H543*1.25)</f>
        <v>118.75</v>
      </c>
      <c r="K543" s="8">
        <f>IF(G543 = "NULL", "NULL", G543*2)</f>
        <v>6.7019400352733687</v>
      </c>
      <c r="L543" s="8">
        <f>IF(G543 = "NULL", "NULL", H543*2)</f>
        <v>190</v>
      </c>
      <c r="M543" s="11" t="str">
        <f>CONCATENATE(D543, CHAR(10), " - NET WT. ", TEXT(E543, "0.00"), " oz (", F543, " grams)")</f>
        <v>Sweet &amp; Spicy Grill Seasoning Ingredients:
brown sugar, salt, spice, molasses powder (refinery syrup, can molasses, cane caramel color), dehydrated garlic
• Packed in a facility and/or equipment that produces products containing peanuts, tree nuts, soybean, milk, dairy, eggs, fish, shellfish, wheat, sesame. •
 - NET WT. 1.62 oz (46 grams)</v>
      </c>
      <c r="N543" s="12">
        <v>10000000298</v>
      </c>
      <c r="O543" s="12">
        <v>30000000298</v>
      </c>
      <c r="P543" s="12">
        <v>50000000298</v>
      </c>
      <c r="Q543" s="12">
        <v>70000000298</v>
      </c>
      <c r="R543" s="12">
        <v>90000000298</v>
      </c>
      <c r="S543" s="12">
        <v>11000000298</v>
      </c>
      <c r="T543" s="12">
        <v>13000000298</v>
      </c>
      <c r="U543" s="10" t="s">
        <v>52</v>
      </c>
      <c r="V543" s="11" t="s">
        <v>288</v>
      </c>
      <c r="W543" s="8">
        <f>IF(G543 = "NULL", "NULL", G543/4)</f>
        <v>0.83774250440917108</v>
      </c>
      <c r="X543" s="8">
        <f>IF(W543 = "NULL", "NULL", W543*28.35)</f>
        <v>23.75</v>
      </c>
      <c r="Y543" s="8">
        <f>IF(G543 = "NULL", "NULL", G543*4)</f>
        <v>13.403880070546737</v>
      </c>
      <c r="Z543" s="8">
        <f>IF(G543 = "NULL", "NULL", H543*4)</f>
        <v>380</v>
      </c>
      <c r="AA543" s="15">
        <v>15000000298</v>
      </c>
      <c r="AB543" s="8">
        <f>IF(OR(E543 = "NULL", G543 = "NULL"), "NULL", (E543+G543)/2)</f>
        <v>2.4867724867724865</v>
      </c>
      <c r="AC543" s="8">
        <f>IF(OR(F543 = "NULL", H543 = "NULL"), "NULL", (F543+H543)/2)</f>
        <v>70.5</v>
      </c>
      <c r="AD543" s="15">
        <v>17000000298</v>
      </c>
      <c r="AE543" s="8">
        <f>IF(H543 = "NULL", "NULL", AF543/28.35)</f>
        <v>8.3774250440917104</v>
      </c>
      <c r="AF543" s="8">
        <f>IF(H543 = "NULL", "NULL", J543*2)</f>
        <v>237.5</v>
      </c>
      <c r="AG543" s="15">
        <v>19000000298</v>
      </c>
      <c r="AH543" s="8">
        <f>IF(AB543 = "NULL", "NULL", AB543*2)</f>
        <v>4.973544973544973</v>
      </c>
      <c r="AI543" s="8">
        <f>IF(AC543 = "NULL", "NULL", AC543*2)</f>
        <v>141</v>
      </c>
      <c r="AJ543" s="15">
        <v>21000000298</v>
      </c>
      <c r="AK543" s="13" t="s">
        <v>2178</v>
      </c>
      <c r="AL543" s="11" t="str">
        <f>SUBSTITUTE(D543,CHAR(10)&amp;"• Packed in a facility and/or equipment that produces products containing peanuts, tree nuts, soybean, milk, dairy, eggs, fish, shellfish, wheat, sesame. •","")</f>
        <v>Sweet &amp; Spicy Grill Seasoning Ingredients:
brown sugar, salt, spice, molasses powder (refinery syrup, can molasses, cane caramel color), dehydrated garlic</v>
      </c>
    </row>
    <row r="544" spans="1:38" ht="105" x14ac:dyDescent="0.3">
      <c r="A544" s="38" t="s">
        <v>2179</v>
      </c>
      <c r="B544" s="10" t="s">
        <v>2180</v>
      </c>
      <c r="C544" s="10" t="s">
        <v>2180</v>
      </c>
      <c r="D544" s="11" t="s">
        <v>2181</v>
      </c>
      <c r="E544" s="8">
        <f>IF(F544 = "NULL", "NULL", F544/28.35)</f>
        <v>1.3756613756613756</v>
      </c>
      <c r="F544" s="8">
        <v>39</v>
      </c>
      <c r="G544" s="8">
        <f>IF(H544 = "NULL", "NULL", H544/28.35)</f>
        <v>2.998236331569665</v>
      </c>
      <c r="H544" s="8">
        <v>85</v>
      </c>
      <c r="I544" s="8">
        <f>IF(G544 = "NULL", "NULL", G544*1.25)</f>
        <v>3.7477954144620811</v>
      </c>
      <c r="J544" s="8">
        <f>IF(G544 = "NULL", "NULL", H544*1.25)</f>
        <v>106.25</v>
      </c>
      <c r="K544" s="8">
        <f>IF(G544 = "NULL", "NULL", G544*2)</f>
        <v>5.9964726631393299</v>
      </c>
      <c r="L544" s="8">
        <f>IF(G544 = "NULL", "NULL", H544*2)</f>
        <v>170</v>
      </c>
      <c r="M544" s="11" t="str">
        <f>CONCATENATE(D544, CHAR(10), " - NET WT. ", TEXT(E544, "0.00"), " oz (", F544, " grams)")</f>
        <v>Sweet Cherry Rub Ingredients:
brown sugar, salt, dehydrated cherry powder, spices, dehydrated garlic, paprika, onion powder, and no more than 1% tricalcium phosphate added to prevent caking
• Packed in a facility and/or equipment that produces products containing peanuts, tree nuts, soybean, milk, dairy, eggs, fish, shellfish, wheat, sesame. •
 - NET WT. 1.38 oz (39 grams)</v>
      </c>
      <c r="N544" s="12">
        <v>10000000315</v>
      </c>
      <c r="O544" s="12">
        <v>30000000315</v>
      </c>
      <c r="P544" s="12">
        <v>50000000315</v>
      </c>
      <c r="Q544" s="12">
        <v>70000000315</v>
      </c>
      <c r="R544" s="12">
        <v>90000000315</v>
      </c>
      <c r="S544" s="12">
        <v>11000000315</v>
      </c>
      <c r="T544" s="12">
        <v>13000000315</v>
      </c>
      <c r="U544" s="10" t="s">
        <v>52</v>
      </c>
      <c r="V544" s="11" t="s">
        <v>288</v>
      </c>
      <c r="W544" s="8">
        <f>IF(G544 = "NULL", "NULL", G544/4)</f>
        <v>0.74955908289241624</v>
      </c>
      <c r="X544" s="8">
        <f>IF(W544 = "NULL", "NULL", W544*28.35)</f>
        <v>21.25</v>
      </c>
      <c r="Y544" s="8">
        <f>IF(G544 = "NULL", "NULL", G544*4)</f>
        <v>11.99294532627866</v>
      </c>
      <c r="Z544" s="8">
        <f>IF(G544 = "NULL", "NULL", H544*4)</f>
        <v>340</v>
      </c>
      <c r="AA544" s="15">
        <v>15000000315</v>
      </c>
      <c r="AB544" s="8">
        <f>IF(OR(E544 = "NULL", G544 = "NULL"), "NULL", (E544+G544)/2)</f>
        <v>2.1869488536155202</v>
      </c>
      <c r="AC544" s="8">
        <f>IF(OR(F544 = "NULL", H544 = "NULL"), "NULL", (F544+H544)/2)</f>
        <v>62</v>
      </c>
      <c r="AD544" s="15">
        <v>17000000315</v>
      </c>
      <c r="AE544" s="8">
        <f>IF(H544 = "NULL", "NULL", AF544/28.35)</f>
        <v>7.4955908289241622</v>
      </c>
      <c r="AF544" s="8">
        <f>IF(H544 = "NULL", "NULL", J544*2)</f>
        <v>212.5</v>
      </c>
      <c r="AG544" s="15">
        <v>19000000315</v>
      </c>
      <c r="AH544" s="8">
        <f>IF(AB544 = "NULL", "NULL", AB544*2)</f>
        <v>4.3738977072310403</v>
      </c>
      <c r="AI544" s="8">
        <f>IF(AC544 = "NULL", "NULL", AC544*2)</f>
        <v>124</v>
      </c>
      <c r="AJ544" s="15">
        <v>21000000315</v>
      </c>
      <c r="AK544" s="13" t="s">
        <v>2182</v>
      </c>
      <c r="AL544" s="11" t="str">
        <f>SUBSTITUTE(D544,CHAR(10)&amp;"• Packed in a facility and/or equipment that produces products containing peanuts, tree nuts, soybean, milk, dairy, eggs, fish, shellfish, wheat, sesame. •","")</f>
        <v>Sweet Cherry Rub Ingredients:
brown sugar, salt, dehydrated cherry powder, spices, dehydrated garlic, paprika, onion powder, and no more than 1% tricalcium phosphate added to prevent caking</v>
      </c>
    </row>
    <row r="545" spans="1:38" ht="105" x14ac:dyDescent="0.3">
      <c r="A545" s="40" t="s">
        <v>2183</v>
      </c>
      <c r="B545" s="10" t="s">
        <v>2184</v>
      </c>
      <c r="C545" s="10" t="s">
        <v>2184</v>
      </c>
      <c r="D545" s="11" t="s">
        <v>2185</v>
      </c>
      <c r="E545" s="8">
        <f>IF(F545 = "NULL", "NULL", F545/28.35)</f>
        <v>1.3756613756613756</v>
      </c>
      <c r="F545" s="8">
        <v>39</v>
      </c>
      <c r="G545" s="8">
        <f>IF(H545 = "NULL", "NULL", H545/28.35)</f>
        <v>2.998236331569665</v>
      </c>
      <c r="H545" s="8">
        <v>85</v>
      </c>
      <c r="I545" s="8">
        <f>IF(G545 = "NULL", "NULL", G545*1.25)</f>
        <v>3.7477954144620811</v>
      </c>
      <c r="J545" s="8">
        <f>IF(G545 = "NULL", "NULL", H545*1.25)</f>
        <v>106.25</v>
      </c>
      <c r="K545" s="8">
        <f>IF(G545 = "NULL", "NULL", G545*2)</f>
        <v>5.9964726631393299</v>
      </c>
      <c r="L545" s="8">
        <f>IF(G545 = "NULL", "NULL", H545*2)</f>
        <v>170</v>
      </c>
      <c r="M545" s="11" t="str">
        <f>CONCATENATE(D545, CHAR(10), " - NET WT. ", TEXT(E545, "0.00"), " oz (", F545, " grams)")</f>
        <v>Sweet Cherry Seasoning Ingredients:
brown sugar, salt, dehydrated cherry powder, spices, dehydrated garlic, paprika, onion powder, and no more than 1% tricalcium phosphate added to prevent caking
• Packed in a facility and/or equipment that produces products containing peanuts, tree nuts, soybean, milk, dairy, eggs, fish, shellfish, wheat, sesame. •
 - NET WT. 1.38 oz (39 grams)</v>
      </c>
      <c r="N545" s="12">
        <v>10000000521</v>
      </c>
      <c r="O545" s="12">
        <v>30000000521</v>
      </c>
      <c r="P545" s="12">
        <v>50000000521</v>
      </c>
      <c r="Q545" s="12">
        <v>70000000521</v>
      </c>
      <c r="R545" s="12">
        <v>90000000521</v>
      </c>
      <c r="S545" s="12">
        <v>11000000521</v>
      </c>
      <c r="T545" s="12">
        <v>13000000521</v>
      </c>
      <c r="U545" s="24"/>
      <c r="W545" s="8">
        <f>IF(G545 = "NULL", "NULL", G545/4)</f>
        <v>0.74955908289241624</v>
      </c>
      <c r="X545" s="8">
        <f>IF(W545 = "NULL", "NULL", W545*28.35)</f>
        <v>21.25</v>
      </c>
      <c r="Y545" s="8">
        <f>IF(G545 = "NULL", "NULL", G545*4)</f>
        <v>11.99294532627866</v>
      </c>
      <c r="Z545" s="8">
        <f>IF(G545 = "NULL", "NULL", H545*4)</f>
        <v>340</v>
      </c>
      <c r="AA545" s="15">
        <v>15000000521</v>
      </c>
      <c r="AB545" s="8">
        <f>IF(OR(E545 = "NULL", G545 = "NULL"), "NULL", (E545+G545)/2)</f>
        <v>2.1869488536155202</v>
      </c>
      <c r="AC545" s="8">
        <f>IF(OR(F545 = "NULL", H545 = "NULL"), "NULL", (F545+H545)/2)</f>
        <v>62</v>
      </c>
      <c r="AD545" s="15">
        <v>17000000521</v>
      </c>
      <c r="AE545" s="8">
        <f>IF(H545 = "NULL", "NULL", AF545/28.35)</f>
        <v>7.4955908289241622</v>
      </c>
      <c r="AF545" s="8">
        <f>IF(H545 = "NULL", "NULL", J545*2)</f>
        <v>212.5</v>
      </c>
      <c r="AG545" s="15">
        <v>19000000521</v>
      </c>
      <c r="AH545" s="8">
        <f>IF(AB545 = "NULL", "NULL", AB545*2)</f>
        <v>4.3738977072310403</v>
      </c>
      <c r="AI545" s="8">
        <f>IF(AC545 = "NULL", "NULL", AC545*2)</f>
        <v>124</v>
      </c>
      <c r="AJ545" s="15">
        <v>21000000521</v>
      </c>
      <c r="AK545" s="13" t="s">
        <v>2186</v>
      </c>
      <c r="AL545" s="11" t="str">
        <f>SUBSTITUTE(D545,CHAR(10)&amp;"• Packed in a facility and/or equipment that produces products containing peanuts, tree nuts, soybean, milk, dairy, eggs, fish, shellfish, wheat, sesame. •","")</f>
        <v>Sweet Cherry Seasoning Ingredients:
brown sugar, salt, dehydrated cherry powder, spices, dehydrated garlic, paprika, onion powder, and no more than 1% tricalcium phosphate added to prevent caking</v>
      </c>
    </row>
    <row r="546" spans="1:38" ht="120" x14ac:dyDescent="0.3">
      <c r="A546" s="10" t="s">
        <v>2187</v>
      </c>
      <c r="B546" s="10" t="s">
        <v>2188</v>
      </c>
      <c r="C546" s="10" t="s">
        <v>2188</v>
      </c>
      <c r="D546" s="11" t="s">
        <v>2189</v>
      </c>
      <c r="E546" s="8">
        <f>IF(F546 = "NULL", "NULL", F546/28.35)</f>
        <v>0.98765432098765427</v>
      </c>
      <c r="F546" s="8">
        <v>28</v>
      </c>
      <c r="G546" s="8">
        <f>IF(H546 = "NULL", "NULL", H546/28.35)</f>
        <v>2.4691358024691357</v>
      </c>
      <c r="H546" s="8">
        <v>70</v>
      </c>
      <c r="I546" s="8">
        <f>IF(G546 = "NULL", "NULL", G546*1.25)</f>
        <v>3.0864197530864197</v>
      </c>
      <c r="J546" s="8">
        <f>IF(G546 = "NULL", "NULL", H546*1.25)</f>
        <v>87.5</v>
      </c>
      <c r="K546" s="8">
        <f>IF(G546 = "NULL", "NULL", G546*2)</f>
        <v>4.9382716049382713</v>
      </c>
      <c r="L546" s="8">
        <f>IF(G546 = "NULL", "NULL", H546*2)</f>
        <v>140</v>
      </c>
      <c r="M546" s="11" t="str">
        <f>CONCATENATE(D546, CHAR(10), " - NET WT. ", TEXT(E546, "0.00"), " oz (", F546, " grams)")</f>
        <v>Sweet Heat Pub Seasoning Ingredients:
chili pepper, black pepper, paprika, salt, sugar, spices, dehydrated garlic, dehydrated onion, honey granules, extractives of paprika, turmeric, tricalcium phosphate (anti caking)
• Packed in a facility and/or equipment that produces products containing peanuts, tree nuts, soybean, milk, dairy, eggs, fish, shellfish, wheat, sesame. •
 - NET WT. 0.99 oz (28 grams)</v>
      </c>
      <c r="N546" s="12">
        <v>10000000496</v>
      </c>
      <c r="O546" s="12">
        <v>30000000496</v>
      </c>
      <c r="P546" s="12">
        <v>50000000496</v>
      </c>
      <c r="Q546" s="12">
        <v>70000000496</v>
      </c>
      <c r="R546" s="12">
        <v>90000000496</v>
      </c>
      <c r="S546" s="12">
        <v>11000000496</v>
      </c>
      <c r="T546" s="12">
        <v>13000000496</v>
      </c>
      <c r="U546" s="10" t="s">
        <v>52</v>
      </c>
      <c r="V546" s="11" t="s">
        <v>268</v>
      </c>
      <c r="W546" s="8">
        <f>IF(G546 = "NULL", "NULL", G546/4)</f>
        <v>0.61728395061728392</v>
      </c>
      <c r="X546" s="8">
        <f>IF(W546 = "NULL", "NULL", W546*28.35)</f>
        <v>17.5</v>
      </c>
      <c r="Y546" s="8">
        <f>IF(G546 = "NULL", "NULL", G546*4)</f>
        <v>9.8765432098765427</v>
      </c>
      <c r="Z546" s="8">
        <f>IF(G546 = "NULL", "NULL", H546*4)</f>
        <v>280</v>
      </c>
      <c r="AA546" s="15">
        <v>15000000496</v>
      </c>
      <c r="AB546" s="8">
        <f>IF(OR(E546 = "NULL", G546 = "NULL"), "NULL", (E546+G546)/2)</f>
        <v>1.728395061728395</v>
      </c>
      <c r="AC546" s="8">
        <f>IF(OR(F546 = "NULL", H546 = "NULL"), "NULL", (F546+H546)/2)</f>
        <v>49</v>
      </c>
      <c r="AD546" s="15">
        <v>17000000496</v>
      </c>
      <c r="AE546" s="8">
        <f>IF(H546 = "NULL", "NULL", AF546/28.35)</f>
        <v>6.1728395061728394</v>
      </c>
      <c r="AF546" s="8">
        <f>IF(H546 = "NULL", "NULL", J546*2)</f>
        <v>175</v>
      </c>
      <c r="AG546" s="15">
        <v>19000000496</v>
      </c>
      <c r="AH546" s="8">
        <f>IF(AB546 = "NULL", "NULL", AB546*2)</f>
        <v>3.4567901234567899</v>
      </c>
      <c r="AI546" s="8">
        <f>IF(AC546 = "NULL", "NULL", AC546*2)</f>
        <v>98</v>
      </c>
      <c r="AJ546" s="15">
        <v>21000000496</v>
      </c>
      <c r="AK546" s="13" t="s">
        <v>2190</v>
      </c>
      <c r="AL546" s="11" t="str">
        <f>SUBSTITUTE(D546,CHAR(10)&amp;"• Packed in a facility and/or equipment that produces products containing peanuts, tree nuts, soybean, milk, dairy, eggs, fish, shellfish, wheat, sesame. •","")</f>
        <v>Sweet Heat Pub Seasoning Ingredients:
chili pepper, black pepper, paprika, salt, sugar, spices, dehydrated garlic, dehydrated onion, honey granules, extractives of paprika, turmeric, tricalcium phosphate (anti caking)</v>
      </c>
    </row>
    <row r="547" spans="1:38" ht="90" x14ac:dyDescent="0.3">
      <c r="A547" s="10" t="s">
        <v>2191</v>
      </c>
      <c r="B547" s="10" t="s">
        <v>2192</v>
      </c>
      <c r="C547" s="10" t="s">
        <v>2192</v>
      </c>
      <c r="D547" s="11" t="s">
        <v>2193</v>
      </c>
      <c r="E547" s="8">
        <f>IF(F547 = "NULL", "NULL", F547/28.35)</f>
        <v>1.6</v>
      </c>
      <c r="F547" s="8">
        <v>45.360000000000007</v>
      </c>
      <c r="G547" s="8">
        <f>IF(H547 = "NULL", "NULL", H547/28.35)</f>
        <v>3.2</v>
      </c>
      <c r="H547" s="8">
        <v>90.720000000000013</v>
      </c>
      <c r="I547" s="8">
        <f>IF(G547 = "NULL", "NULL", G547*1.25)</f>
        <v>4</v>
      </c>
      <c r="J547" s="8">
        <f>IF(G547 = "NULL", "NULL", H547*1.25)</f>
        <v>113.40000000000002</v>
      </c>
      <c r="K547" s="8">
        <f>IF(G547 = "NULL", "NULL", G547*2)</f>
        <v>6.4</v>
      </c>
      <c r="L547" s="8">
        <f>IF(G547 = "NULL", "NULL", H547*2)</f>
        <v>181.44000000000003</v>
      </c>
      <c r="M547" s="11" t="str">
        <f>CONCATENATE(D547, CHAR(10), " - NET WT. ", TEXT(E547, "0.00"), " oz (", F547, " grams)")</f>
        <v>Sweet Honey Herb Blend Ingredients:
salt. garlic, onion, pepper, honey, vinegar, paprika, sugar, spices
• Packed in a facility and/or equipment that produces products containing peanuts, tree nuts, soybean, milk, dairy, eggs, fish, shellfish, wheat, sesame. •
 - NET WT. 1.60 oz (45.36 grams)</v>
      </c>
      <c r="N547" s="12">
        <v>10000000316</v>
      </c>
      <c r="O547" s="12">
        <v>30000000316</v>
      </c>
      <c r="P547" s="12">
        <v>50000000316</v>
      </c>
      <c r="Q547" s="12">
        <v>70000000316</v>
      </c>
      <c r="R547" s="12">
        <v>90000000316</v>
      </c>
      <c r="S547" s="12">
        <v>11000000316</v>
      </c>
      <c r="T547" s="12">
        <v>13000000316</v>
      </c>
      <c r="U547" s="10"/>
      <c r="V547" s="11"/>
      <c r="W547" s="8">
        <f>IF(G547 = "NULL", "NULL", G547/4)</f>
        <v>0.8</v>
      </c>
      <c r="X547" s="8">
        <f>IF(W547 = "NULL", "NULL", W547*28.35)</f>
        <v>22.680000000000003</v>
      </c>
      <c r="Y547" s="8">
        <f>IF(G547 = "NULL", "NULL", G547*4)</f>
        <v>12.8</v>
      </c>
      <c r="Z547" s="8">
        <f>IF(G547 = "NULL", "NULL", H547*4)</f>
        <v>362.88000000000005</v>
      </c>
      <c r="AA547" s="15">
        <v>15000000316</v>
      </c>
      <c r="AB547" s="8">
        <f>IF(OR(E547 = "NULL", G547 = "NULL"), "NULL", (E547+G547)/2)</f>
        <v>2.4000000000000004</v>
      </c>
      <c r="AC547" s="8">
        <f>IF(OR(F547 = "NULL", H547 = "NULL"), "NULL", (F547+H547)/2)</f>
        <v>68.040000000000006</v>
      </c>
      <c r="AD547" s="15">
        <v>17000000316</v>
      </c>
      <c r="AE547" s="8">
        <f>IF(H547 = "NULL", "NULL", AF547/28.35)</f>
        <v>8.0000000000000018</v>
      </c>
      <c r="AF547" s="8">
        <f>IF(H547 = "NULL", "NULL", J547*2)</f>
        <v>226.80000000000004</v>
      </c>
      <c r="AG547" s="15">
        <v>19000000316</v>
      </c>
      <c r="AH547" s="8">
        <f>IF(AB547 = "NULL", "NULL", AB547*2)</f>
        <v>4.8000000000000007</v>
      </c>
      <c r="AI547" s="8">
        <f>IF(AC547 = "NULL", "NULL", AC547*2)</f>
        <v>136.08000000000001</v>
      </c>
      <c r="AJ547" s="15">
        <v>21000000316</v>
      </c>
      <c r="AK547" s="13"/>
      <c r="AL547" s="11" t="str">
        <f>SUBSTITUTE(D547,CHAR(10)&amp;"• Packed in a facility and/or equipment that produces products containing peanuts, tree nuts, soybean, milk, dairy, eggs, fish, shellfish, wheat, sesame. •","")</f>
        <v>Sweet Honey Herb Blend Ingredients:
salt. garlic, onion, pepper, honey, vinegar, paprika, sugar, spices</v>
      </c>
    </row>
    <row r="548" spans="1:38" ht="31.2" x14ac:dyDescent="0.3">
      <c r="A548" s="10" t="s">
        <v>2194</v>
      </c>
      <c r="B548" s="10" t="s">
        <v>2195</v>
      </c>
      <c r="C548" s="10" t="s">
        <v>2196</v>
      </c>
      <c r="D548" s="11" t="s">
        <v>45</v>
      </c>
      <c r="E548" s="8">
        <f>IF(F548 = "NULL", "NULL", F548/28.35)</f>
        <v>1.1000000000000001</v>
      </c>
      <c r="F548" s="8">
        <v>31.185000000000006</v>
      </c>
      <c r="G548" s="8">
        <f>IF(H548 = "NULL", "NULL", H548/28.35)</f>
        <v>2.2000000000000002</v>
      </c>
      <c r="H548" s="8">
        <v>62.370000000000012</v>
      </c>
      <c r="I548" s="8">
        <f>IF(G548 = "NULL", "NULL", G548*1.25)</f>
        <v>2.75</v>
      </c>
      <c r="J548" s="8">
        <f>IF(G548 = "NULL", "NULL", H548*1.25)</f>
        <v>77.96250000000002</v>
      </c>
      <c r="K548" s="8">
        <f>IF(G548 = "NULL", "NULL", G548*2)</f>
        <v>4.4000000000000004</v>
      </c>
      <c r="L548" s="8">
        <f>IF(G548 = "NULL", "NULL", H548*2)</f>
        <v>124.74000000000002</v>
      </c>
      <c r="M548" s="11" t="str">
        <f>CONCATENATE(D548, CHAR(10), " - NET WT. ", TEXT(E548, "0.00"), " oz (", F548, " grams)")</f>
        <v>NULL
 - NET WT. 1.10 oz (31.185 grams)</v>
      </c>
      <c r="N548" s="12">
        <v>10000000317</v>
      </c>
      <c r="O548" s="12">
        <v>30000000317</v>
      </c>
      <c r="P548" s="12">
        <v>50000000317</v>
      </c>
      <c r="Q548" s="12">
        <v>70000000317</v>
      </c>
      <c r="R548" s="12">
        <v>90000000317</v>
      </c>
      <c r="S548" s="12">
        <v>11000000317</v>
      </c>
      <c r="T548" s="12">
        <v>13000000317</v>
      </c>
      <c r="U548" s="10"/>
      <c r="V548" s="11"/>
      <c r="W548" s="8">
        <f>IF(G548 = "NULL", "NULL", G548/4)</f>
        <v>0.55000000000000004</v>
      </c>
      <c r="X548" s="8">
        <f>IF(W548 = "NULL", "NULL", W548*28.35)</f>
        <v>15.592500000000003</v>
      </c>
      <c r="Y548" s="8">
        <f>IF(G548 = "NULL", "NULL", G548*4)</f>
        <v>8.8000000000000007</v>
      </c>
      <c r="Z548" s="8">
        <f>IF(G548 = "NULL", "NULL", H548*4)</f>
        <v>249.48000000000005</v>
      </c>
      <c r="AA548" s="15">
        <v>15000000317</v>
      </c>
      <c r="AB548" s="8">
        <f>IF(OR(E548 = "NULL", G548 = "NULL"), "NULL", (E548+G548)/2)</f>
        <v>1.6500000000000001</v>
      </c>
      <c r="AC548" s="8">
        <f>IF(OR(F548 = "NULL", H548 = "NULL"), "NULL", (F548+H548)/2)</f>
        <v>46.777500000000011</v>
      </c>
      <c r="AD548" s="15">
        <v>17000000317</v>
      </c>
      <c r="AE548" s="8">
        <f>IF(H548 = "NULL", "NULL", AF548/28.35)</f>
        <v>5.5000000000000009</v>
      </c>
      <c r="AF548" s="8">
        <f>IF(H548 = "NULL", "NULL", J548*2)</f>
        <v>155.92500000000004</v>
      </c>
      <c r="AG548" s="15">
        <v>19000000317</v>
      </c>
      <c r="AH548" s="8">
        <f>IF(AB548 = "NULL", "NULL", AB548*2)</f>
        <v>3.3000000000000003</v>
      </c>
      <c r="AI548" s="8">
        <f>IF(AC548 = "NULL", "NULL", AC548*2)</f>
        <v>93.555000000000021</v>
      </c>
      <c r="AJ548" s="15">
        <v>21000000317</v>
      </c>
      <c r="AK548" s="13"/>
      <c r="AL548" s="11" t="str">
        <f>SUBSTITUTE(D548,CHAR(10)&amp;"• Packed in a facility and/or equipment that produces products containing peanuts, tree nuts, soybean, milk, dairy, eggs, fish, shellfish, wheat, sesame. •","")</f>
        <v>NULL</v>
      </c>
    </row>
    <row r="549" spans="1:38" ht="75" x14ac:dyDescent="0.3">
      <c r="A549" s="10" t="s">
        <v>2859</v>
      </c>
      <c r="B549" s="10" t="s">
        <v>2860</v>
      </c>
      <c r="C549" s="10" t="s">
        <v>2860</v>
      </c>
      <c r="D549" s="11" t="s">
        <v>2896</v>
      </c>
      <c r="E549" s="8">
        <f>IF(F549 = "NULL", "NULL", F549/28.35)</f>
        <v>1.3333333333333333</v>
      </c>
      <c r="F549" s="8">
        <v>37.799999999999997</v>
      </c>
      <c r="G549" s="8">
        <f>IF(H549 = "NULL", "NULL", H549/28.35)</f>
        <v>2.6666666666666665</v>
      </c>
      <c r="H549" s="8">
        <v>75.599999999999994</v>
      </c>
      <c r="I549" s="8">
        <f>IF(G549 = "NULL", "NULL", G549*1.25)</f>
        <v>3.333333333333333</v>
      </c>
      <c r="J549" s="8">
        <f>IF(G549 = "NULL", "NULL", H549*1.25)</f>
        <v>94.5</v>
      </c>
      <c r="K549" s="8">
        <f>IF(G549 = "NULL", "NULL", G549*2)</f>
        <v>5.333333333333333</v>
      </c>
      <c r="L549" s="8">
        <f>IF(G549 = "NULL", "NULL", H549*2)</f>
        <v>151.19999999999999</v>
      </c>
      <c r="M549" s="11" t="str">
        <f>CONCATENATE(D549, CHAR(10), " - NET WT. ", TEXT(E549, "0.00"), " oz (", F549, " grams)")</f>
        <v>Sweet Paprika Ingredients:
paprika
• Packed in a facility and/or equipment that produces products containing peanuts, tree nuts, soybean, milk, dairy, eggs, fish, shellfish, wheat, sesame. •
 - NET WT. 1.33 oz (37.8 grams)</v>
      </c>
      <c r="N549" s="12">
        <v>10000000636</v>
      </c>
      <c r="O549" s="12">
        <v>30000000636</v>
      </c>
      <c r="P549" s="12">
        <v>50000000636</v>
      </c>
      <c r="Q549" s="12">
        <v>70000000636</v>
      </c>
      <c r="R549" s="12">
        <v>90000000636</v>
      </c>
      <c r="S549" s="12">
        <v>11000000636</v>
      </c>
      <c r="T549" s="12">
        <v>13000000636</v>
      </c>
      <c r="U549" s="24"/>
      <c r="W549" s="8">
        <f>IF(G549 = "NULL", "NULL", G549/4)</f>
        <v>0.66666666666666663</v>
      </c>
      <c r="X549" s="8">
        <f>IF(W549 = "NULL", "NULL", W549*28.35)</f>
        <v>18.899999999999999</v>
      </c>
      <c r="Y549" s="8">
        <f>IF(G549 = "NULL", "NULL", G549*4)</f>
        <v>10.666666666666666</v>
      </c>
      <c r="Z549" s="8">
        <f>IF(G549 = "NULL", "NULL", H549*4)</f>
        <v>302.39999999999998</v>
      </c>
      <c r="AA549" s="15">
        <v>15000000636</v>
      </c>
      <c r="AB549" s="8">
        <f>IF(OR(E549 = "NULL", G549 = "NULL"), "NULL", (E549+G549)/2)</f>
        <v>2</v>
      </c>
      <c r="AC549" s="8">
        <f>IF(OR(F549 = "NULL", H549 = "NULL"), "NULL", (F549+H549)/2)</f>
        <v>56.699999999999996</v>
      </c>
      <c r="AD549" s="15">
        <v>17000000636</v>
      </c>
      <c r="AE549" s="15">
        <f>IF(H549 = "NULL", "NULL", AF549/28.35)</f>
        <v>6.6666666666666661</v>
      </c>
      <c r="AF549" s="15">
        <f>IF(H549 = "NULL", "NULL", J549*2)</f>
        <v>189</v>
      </c>
      <c r="AG549" s="15">
        <v>19000000636</v>
      </c>
      <c r="AH549" s="8">
        <f>IF(AB549 = "NULL", "NULL", AB549*2)</f>
        <v>4</v>
      </c>
      <c r="AI549" s="8">
        <f>IF(AC549 = "NULL", "NULL", AC549*2)</f>
        <v>113.39999999999999</v>
      </c>
      <c r="AJ549" s="15">
        <v>21000000636</v>
      </c>
      <c r="AK549" s="13"/>
      <c r="AL549" s="11" t="str">
        <f>SUBSTITUTE(D549,CHAR(10)&amp;"• Packed in a facility and/or equipment that produces products containing peanuts, tree nuts, soybean, milk, dairy, eggs, fish, shellfish, wheat, sesame •","")</f>
        <v>Sweet Paprika Ingredients:
paprika
• Packed in a facility and/or equipment that produces products containing peanuts, tree nuts, soybean, milk, dairy, eggs, fish, shellfish, wheat, sesame. •</v>
      </c>
    </row>
    <row r="550" spans="1:38" ht="195" x14ac:dyDescent="0.3">
      <c r="A550" s="10" t="s">
        <v>2197</v>
      </c>
      <c r="B550" s="10" t="s">
        <v>2198</v>
      </c>
      <c r="C550" s="10" t="s">
        <v>2199</v>
      </c>
      <c r="D550" s="11" t="s">
        <v>2200</v>
      </c>
      <c r="E550" s="8">
        <f>IF(F550 = "NULL", "NULL", F550/28.35)</f>
        <v>1.6875</v>
      </c>
      <c r="F550" s="8">
        <v>47.840625000000003</v>
      </c>
      <c r="G550" s="8">
        <f>IF(H550 = "NULL", "NULL", H550/28.35)</f>
        <v>3.375</v>
      </c>
      <c r="H550" s="8">
        <v>95.681250000000006</v>
      </c>
      <c r="I550" s="8">
        <f>IF(G550 = "NULL", "NULL", G550*1.25)</f>
        <v>4.21875</v>
      </c>
      <c r="J550" s="8">
        <f>IF(G550 = "NULL", "NULL", H550*1.25)</f>
        <v>119.6015625</v>
      </c>
      <c r="K550" s="8">
        <f>IF(G550 = "NULL", "NULL", G550*2)</f>
        <v>6.75</v>
      </c>
      <c r="L550" s="8">
        <f>IF(G550 = "NULL", "NULL", H550*2)</f>
        <v>191.36250000000001</v>
      </c>
      <c r="M550" s="11" t="str">
        <f>CONCATENATE(D550, CHAR(10), " - NET WT. ", TEXT(E550, "0.00"), " oz (", F550, " grams)")</f>
        <v>Sweet Summer Wine Slush Ingredients:
cane sugar, orange juice powder, &lt;2% of the following: citric acid, colored/flavored powder, (sugar, red #3, red #40, artificial flavor) flavored oil (artificial flavoring, water, glycerin, propylene glycol, ethyl alcohol)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
 - NET WT. 1.69 oz (47.840625 grams)</v>
      </c>
      <c r="N550" s="12">
        <v>10000000318</v>
      </c>
      <c r="O550" s="12">
        <v>30000000318</v>
      </c>
      <c r="P550" s="12">
        <v>50000000318</v>
      </c>
      <c r="Q550" s="12">
        <v>70000000318</v>
      </c>
      <c r="R550" s="12">
        <v>90000000318</v>
      </c>
      <c r="S550" s="12">
        <v>11000000318</v>
      </c>
      <c r="T550" s="12">
        <v>13000000318</v>
      </c>
      <c r="U550" s="10"/>
      <c r="V550" s="11" t="s">
        <v>189</v>
      </c>
      <c r="W550" s="8">
        <f>IF(G550 = "NULL", "NULL", G550/4)</f>
        <v>0.84375</v>
      </c>
      <c r="X550" s="8">
        <f>IF(W550 = "NULL", "NULL", W550*28.35)</f>
        <v>23.920312500000001</v>
      </c>
      <c r="Y550" s="8">
        <f>IF(G550 = "NULL", "NULL", G550*4)</f>
        <v>13.5</v>
      </c>
      <c r="Z550" s="8">
        <f>IF(G550 = "NULL", "NULL", H550*4)</f>
        <v>382.72500000000002</v>
      </c>
      <c r="AA550" s="15">
        <v>15000000318</v>
      </c>
      <c r="AB550" s="8">
        <f>IF(OR(E550 = "NULL", G550 = "NULL"), "NULL", (E550+G550)/2)</f>
        <v>2.53125</v>
      </c>
      <c r="AC550" s="8">
        <f>IF(OR(F550 = "NULL", H550 = "NULL"), "NULL", (F550+H550)/2)</f>
        <v>71.760937500000011</v>
      </c>
      <c r="AD550" s="15">
        <v>17000000318</v>
      </c>
      <c r="AE550" s="8">
        <f>IF(H550 = "NULL", "NULL", AF550/28.35)</f>
        <v>8.4375</v>
      </c>
      <c r="AF550" s="8">
        <f>IF(H550 = "NULL", "NULL", J550*2)</f>
        <v>239.203125</v>
      </c>
      <c r="AG550" s="15">
        <v>19000000318</v>
      </c>
      <c r="AH550" s="8">
        <f>IF(AB550 = "NULL", "NULL", AB550*2)</f>
        <v>5.0625</v>
      </c>
      <c r="AI550" s="8">
        <f>IF(AC550 = "NULL", "NULL", AC550*2)</f>
        <v>143.52187500000002</v>
      </c>
      <c r="AJ550" s="15">
        <v>21000000318</v>
      </c>
      <c r="AK550" s="13"/>
      <c r="AL550" s="11" t="str">
        <f>SUBSTITUTE(D550,CHAR(10)&amp;"• Packed in a facility and/or equipment that produces products containing peanuts, tree nuts, soybean, milk, dairy, eggs, fish, shellfish, wheat, sesame. •","")</f>
        <v>Sweet Summer Wine Slush Ingredients:
cane sugar, orange juice powder, &lt;2% of the following: citric acid, colored/flavored powder, (sugar, red #3, red #40, artificial flavor) flavored oil (artificial flavoring, water, glycerin, propylene glycol, ethyl alcohol)
• DIRECTIONS: Just add ice, bottle of wine and pouch to a blender and mix - 10-12 drinks. Add in fresh fruit or rim your glass with fresh fruit to match the flavor. Don't drink wine? Add ice - mix and either fruit juice, 7up or sprite to blender. •</v>
      </c>
    </row>
    <row r="551" spans="1:38" ht="90" x14ac:dyDescent="0.3">
      <c r="A551" s="10" t="s">
        <v>2201</v>
      </c>
      <c r="B551" s="10" t="s">
        <v>2202</v>
      </c>
      <c r="C551" s="10" t="s">
        <v>2203</v>
      </c>
      <c r="D551" s="11" t="s">
        <v>2204</v>
      </c>
      <c r="E551" s="8">
        <f>IF(F551 = "NULL", "NULL", F551/28.35)</f>
        <v>1.3403880070546736</v>
      </c>
      <c r="F551" s="8">
        <v>38</v>
      </c>
      <c r="G551" s="8">
        <f>IF(H551 = "NULL", "NULL", H551/28.35)</f>
        <v>2.998236331569665</v>
      </c>
      <c r="H551" s="8">
        <v>85</v>
      </c>
      <c r="I551" s="8">
        <f>IF(G551 = "NULL", "NULL", G551*1.25)</f>
        <v>3.7477954144620811</v>
      </c>
      <c r="J551" s="8">
        <f>IF(G551 = "NULL", "NULL", H551*1.25)</f>
        <v>106.25</v>
      </c>
      <c r="K551" s="8">
        <f>IF(G551 = "NULL", "NULL", G551*2)</f>
        <v>5.9964726631393299</v>
      </c>
      <c r="L551" s="8">
        <f>IF(G551 = "NULL", "NULL", H551*2)</f>
        <v>170</v>
      </c>
      <c r="M551" s="11" t="str">
        <f>CONCATENATE(D551, CHAR(10), " - NET WT. ", TEXT(E551, "0.00"), " oz (", F551, " grams)")</f>
        <v>Sweet, Hot &amp; Smoky Seasoning Ingredients:
salt, paprika, natural spices, msg, garlic powder, red pepper, smoke powder, cane sugar
• Packed in a facility and/or equipment that produces products containing peanuts, tree nuts, soybean, milk, dairy, eggs, fish, shellfish, wheat, sesame. •
 - NET WT. 1.34 oz (38 grams)</v>
      </c>
      <c r="N551" s="12">
        <v>10000000319</v>
      </c>
      <c r="O551" s="12">
        <v>30000000319</v>
      </c>
      <c r="P551" s="12">
        <v>50000000319</v>
      </c>
      <c r="Q551" s="12">
        <v>70000000319</v>
      </c>
      <c r="R551" s="12">
        <v>90000000319</v>
      </c>
      <c r="S551" s="12">
        <v>11000000319</v>
      </c>
      <c r="T551" s="12">
        <v>13000000319</v>
      </c>
      <c r="U551" s="10" t="s">
        <v>52</v>
      </c>
      <c r="V551" s="11" t="s">
        <v>268</v>
      </c>
      <c r="W551" s="8">
        <f>IF(G551 = "NULL", "NULL", G551/4)</f>
        <v>0.74955908289241624</v>
      </c>
      <c r="X551" s="8">
        <f>IF(W551 = "NULL", "NULL", W551*28.35)</f>
        <v>21.25</v>
      </c>
      <c r="Y551" s="8">
        <f>IF(G551 = "NULL", "NULL", G551*4)</f>
        <v>11.99294532627866</v>
      </c>
      <c r="Z551" s="8">
        <f>IF(G551 = "NULL", "NULL", H551*4)</f>
        <v>340</v>
      </c>
      <c r="AA551" s="15">
        <v>15000000319</v>
      </c>
      <c r="AB551" s="8">
        <f>IF(OR(E551 = "NULL", G551 = "NULL"), "NULL", (E551+G551)/2)</f>
        <v>2.1693121693121693</v>
      </c>
      <c r="AC551" s="8">
        <f>IF(OR(F551 = "NULL", H551 = "NULL"), "NULL", (F551+H551)/2)</f>
        <v>61.5</v>
      </c>
      <c r="AD551" s="15">
        <v>17000000319</v>
      </c>
      <c r="AE551" s="8">
        <f>IF(H551 = "NULL", "NULL", AF551/28.35)</f>
        <v>7.4955908289241622</v>
      </c>
      <c r="AF551" s="8">
        <f>IF(H551 = "NULL", "NULL", J551*2)</f>
        <v>212.5</v>
      </c>
      <c r="AG551" s="15">
        <v>19000000319</v>
      </c>
      <c r="AH551" s="8">
        <f>IF(AB551 = "NULL", "NULL", AB551*2)</f>
        <v>4.3386243386243386</v>
      </c>
      <c r="AI551" s="8">
        <f>IF(AC551 = "NULL", "NULL", AC551*2)</f>
        <v>123</v>
      </c>
      <c r="AJ551" s="15">
        <v>21000000319</v>
      </c>
      <c r="AK551" s="13" t="s">
        <v>2205</v>
      </c>
      <c r="AL551" s="11" t="str">
        <f>SUBSTITUTE(D551,CHAR(10)&amp;"• Packed in a facility and/or equipment that produces products containing peanuts, tree nuts, soybean, milk, dairy, eggs, fish, shellfish, wheat, sesame. •","")</f>
        <v>Sweet, Hot &amp; Smoky Seasoning Ingredients:
salt, paprika, natural spices, msg, garlic powder, red pepper, smoke powder, cane sugar</v>
      </c>
    </row>
    <row r="552" spans="1:38" ht="105" x14ac:dyDescent="0.3">
      <c r="A552" s="10" t="s">
        <v>2206</v>
      </c>
      <c r="B552" s="10" t="s">
        <v>2207</v>
      </c>
      <c r="C552" s="10" t="s">
        <v>2207</v>
      </c>
      <c r="D552" s="11" t="s">
        <v>2208</v>
      </c>
      <c r="E552" s="8">
        <f>IF(F552 = "NULL", "NULL", F552/28.35)</f>
        <v>1.2345679012345678</v>
      </c>
      <c r="F552" s="8">
        <v>35</v>
      </c>
      <c r="G552" s="8">
        <f>IF(H552 = "NULL", "NULL", H552/28.35)</f>
        <v>2.6102292768959434</v>
      </c>
      <c r="H552" s="8">
        <v>74</v>
      </c>
      <c r="I552" s="8">
        <f>IF(G552 = "NULL", "NULL", G552*1.25)</f>
        <v>3.2627865961199292</v>
      </c>
      <c r="J552" s="8">
        <f>IF(G552 = "NULL", "NULL", H552*1.25)</f>
        <v>92.5</v>
      </c>
      <c r="K552" s="8">
        <f>IF(G552 = "NULL", "NULL", G552*2)</f>
        <v>5.2204585537918868</v>
      </c>
      <c r="L552" s="8">
        <f>IF(G552 = "NULL", "NULL", H552*2)</f>
        <v>148</v>
      </c>
      <c r="M552" s="11" t="str">
        <f>CONCATENATE(D552, CHAR(10), " - NET WT. ", TEXT(E552, "0.00"), " oz (", F552, " grams)")</f>
        <v>Tangy Chicken Seasoning Ingredients:
dehydrated garlic, dehydrated onion, sea salt, spices, dehydrated orange, paprika, dehydrated green bell pepper, vegetable oil
• Packed in a facility and/or equipment that produces products containing peanuts, tree nuts, soybean, milk, dairy, eggs, fish, shellfish, wheat, sesame. •
 - NET WT. 1.23 oz (35 grams)</v>
      </c>
      <c r="N552" s="12">
        <v>10000000384</v>
      </c>
      <c r="O552" s="12">
        <v>30000000384</v>
      </c>
      <c r="P552" s="12">
        <v>50000000384</v>
      </c>
      <c r="Q552" s="12">
        <v>70000000384</v>
      </c>
      <c r="R552" s="12">
        <v>90000000384</v>
      </c>
      <c r="S552" s="12">
        <v>11000000384</v>
      </c>
      <c r="T552" s="12">
        <v>13000000384</v>
      </c>
      <c r="U552" s="10" t="s">
        <v>52</v>
      </c>
      <c r="V552" s="11" t="s">
        <v>268</v>
      </c>
      <c r="W552" s="8">
        <f>IF(G552 = "NULL", "NULL", G552/4)</f>
        <v>0.65255731922398585</v>
      </c>
      <c r="X552" s="8">
        <f>IF(W552 = "NULL", "NULL", W552*28.35)</f>
        <v>18.5</v>
      </c>
      <c r="Y552" s="8">
        <f>IF(G552 = "NULL", "NULL", G552*4)</f>
        <v>10.440917107583774</v>
      </c>
      <c r="Z552" s="8">
        <f>IF(G552 = "NULL", "NULL", H552*4)</f>
        <v>296</v>
      </c>
      <c r="AA552" s="15">
        <v>15000000384</v>
      </c>
      <c r="AB552" s="8">
        <f>IF(OR(E552 = "NULL", G552 = "NULL"), "NULL", (E552+G552)/2)</f>
        <v>1.9223985890652555</v>
      </c>
      <c r="AC552" s="8">
        <f>IF(OR(F552 = "NULL", H552 = "NULL"), "NULL", (F552+H552)/2)</f>
        <v>54.5</v>
      </c>
      <c r="AD552" s="15">
        <v>17000000384</v>
      </c>
      <c r="AE552" s="8">
        <f>IF(H552 = "NULL", "NULL", AF552/28.35)</f>
        <v>6.5255731922398583</v>
      </c>
      <c r="AF552" s="8">
        <f>IF(H552 = "NULL", "NULL", J552*2)</f>
        <v>185</v>
      </c>
      <c r="AG552" s="15">
        <v>19000000384</v>
      </c>
      <c r="AH552" s="8">
        <f>IF(AB552 = "NULL", "NULL", AB552*2)</f>
        <v>3.844797178130511</v>
      </c>
      <c r="AI552" s="8">
        <f>IF(AC552 = "NULL", "NULL", AC552*2)</f>
        <v>109</v>
      </c>
      <c r="AJ552" s="15">
        <v>21000000384</v>
      </c>
      <c r="AK552" s="13" t="s">
        <v>2209</v>
      </c>
      <c r="AL552" s="11" t="str">
        <f>SUBSTITUTE(D552,CHAR(10)&amp;"• Packed in a facility and/or equipment that produces products containing peanuts, tree nuts, soybean, milk, dairy, eggs, fish, shellfish, wheat, sesame. •","")</f>
        <v>Tangy Chicken Seasoning Ingredients:
dehydrated garlic, dehydrated onion, sea salt, spices, dehydrated orange, paprika, dehydrated green bell pepper, vegetable oil</v>
      </c>
    </row>
    <row r="553" spans="1:38" ht="75" x14ac:dyDescent="0.3">
      <c r="A553" s="10" t="s">
        <v>2210</v>
      </c>
      <c r="B553" s="10" t="s">
        <v>2211</v>
      </c>
      <c r="C553" s="10" t="s">
        <v>2211</v>
      </c>
      <c r="D553" s="11" t="s">
        <v>2212</v>
      </c>
      <c r="E553" s="8">
        <f>IF(F553 = "NULL", "NULL", F553/28.35)</f>
        <v>0.88183421516754845</v>
      </c>
      <c r="F553" s="8">
        <v>25</v>
      </c>
      <c r="G553" s="8">
        <f>IF(H553 = "NULL", "NULL", H553/28.35)</f>
        <v>2.1164021164021163</v>
      </c>
      <c r="H553" s="8">
        <v>60</v>
      </c>
      <c r="I553" s="8">
        <f>IF(G553 = "NULL", "NULL", G553*1.25)</f>
        <v>2.6455026455026456</v>
      </c>
      <c r="J553" s="8">
        <f>IF(G553 = "NULL", "NULL", H553*1.25)</f>
        <v>75</v>
      </c>
      <c r="K553" s="8">
        <f>IF(G553 = "NULL", "NULL", G553*2)</f>
        <v>4.2328042328042326</v>
      </c>
      <c r="L553" s="8">
        <f>IF(G553 = "NULL", "NULL", H553*2)</f>
        <v>120</v>
      </c>
      <c r="M553" s="11" t="str">
        <f>CONCATENATE(D553, CHAR(10), " - NET WT. ", TEXT(E553, "0.00"), " oz (", F553, " grams)")</f>
        <v>Tellicherry Peppercorns Ingredients:
Tellicherry peppercorns
• Packed in a facility and/or equipment that produces products containing peanuts, tree nuts, soybean, milk, dairy, eggs, fish, shellfish, wheat, sesame. •
 - NET WT. 0.88 oz (25 grams)</v>
      </c>
      <c r="N553" s="12">
        <v>10000000428</v>
      </c>
      <c r="O553" s="12">
        <v>30000000428</v>
      </c>
      <c r="P553" s="12">
        <v>50000000428</v>
      </c>
      <c r="Q553" s="12">
        <v>70000000428</v>
      </c>
      <c r="R553" s="12">
        <v>90000000428</v>
      </c>
      <c r="S553" s="12">
        <v>11000000428</v>
      </c>
      <c r="T553" s="12">
        <v>13000000428</v>
      </c>
      <c r="U553" s="10" t="s">
        <v>52</v>
      </c>
      <c r="V553" s="11"/>
      <c r="W553" s="8">
        <f>IF(G553 = "NULL", "NULL", G553/4)</f>
        <v>0.52910052910052907</v>
      </c>
      <c r="X553" s="8">
        <f>IF(W553 = "NULL", "NULL", W553*28.35)</f>
        <v>15</v>
      </c>
      <c r="Y553" s="8">
        <f>IF(G553 = "NULL", "NULL", G553*4)</f>
        <v>8.4656084656084651</v>
      </c>
      <c r="Z553" s="8">
        <f>IF(G553 = "NULL", "NULL", H553*4)</f>
        <v>240</v>
      </c>
      <c r="AA553" s="15">
        <v>15000000428</v>
      </c>
      <c r="AB553" s="8">
        <f>IF(OR(E553 = "NULL", G553 = "NULL"), "NULL", (E553+G553)/2)</f>
        <v>1.4991181657848323</v>
      </c>
      <c r="AC553" s="8">
        <f>IF(OR(F553 = "NULL", H553 = "NULL"), "NULL", (F553+H553)/2)</f>
        <v>42.5</v>
      </c>
      <c r="AD553" s="15">
        <v>17000000428</v>
      </c>
      <c r="AE553" s="8">
        <f>IF(H553 = "NULL", "NULL", AF553/28.35)</f>
        <v>5.2910052910052912</v>
      </c>
      <c r="AF553" s="8">
        <f>IF(H553 = "NULL", "NULL", J553*2)</f>
        <v>150</v>
      </c>
      <c r="AG553" s="15">
        <v>19000000428</v>
      </c>
      <c r="AH553" s="8">
        <f>IF(AB553 = "NULL", "NULL", AB553*2)</f>
        <v>2.9982363315696645</v>
      </c>
      <c r="AI553" s="8">
        <f>IF(AC553 = "NULL", "NULL", AC553*2)</f>
        <v>85</v>
      </c>
      <c r="AJ553" s="15">
        <v>21000000428</v>
      </c>
      <c r="AK553" s="13"/>
      <c r="AL553" s="11" t="str">
        <f>SUBSTITUTE(D553,CHAR(10)&amp;"• Packed in a facility and/or equipment that produces products containing peanuts, tree nuts, soybean, milk, dairy, eggs, fish, shellfish, wheat, sesame. •","")</f>
        <v>Tellicherry Peppercorns Ingredients:
Tellicherry peppercorns</v>
      </c>
    </row>
    <row r="554" spans="1:38" ht="120" x14ac:dyDescent="0.3">
      <c r="A554" s="10" t="s">
        <v>2213</v>
      </c>
      <c r="B554" s="10" t="s">
        <v>2214</v>
      </c>
      <c r="C554" s="10" t="s">
        <v>2215</v>
      </c>
      <c r="D554" s="11" t="s">
        <v>2216</v>
      </c>
      <c r="E554" s="8">
        <f>IF(F554 = "NULL", "NULL", F554/28.35)</f>
        <v>1.1992945326278659</v>
      </c>
      <c r="F554" s="8">
        <v>34</v>
      </c>
      <c r="G554" s="8">
        <f>IF(H554 = "NULL", "NULL", H554/28.35)</f>
        <v>2.3985890652557318</v>
      </c>
      <c r="H554" s="8">
        <v>68</v>
      </c>
      <c r="I554" s="8">
        <f>IF(G554 = "NULL", "NULL", G554*1.25)</f>
        <v>2.9982363315696645</v>
      </c>
      <c r="J554" s="8">
        <f>IF(G554 = "NULL", "NULL", H554*1.25)</f>
        <v>85</v>
      </c>
      <c r="K554" s="8">
        <f>IF(G554 = "NULL", "NULL", G554*2)</f>
        <v>4.7971781305114636</v>
      </c>
      <c r="L554" s="8">
        <f>IF(G554 = "NULL", "NULL", H554*2)</f>
        <v>136</v>
      </c>
      <c r="M554" s="11" t="str">
        <f>CONCATENATE(D554, CHAR(10), " - NET WT. ", TEXT(E554, "0.00"), " oz (", F554, " grams)")</f>
        <v>Texas Smoke Grill Seasoning Ingredients:
natural hickory smoke flavor, salt, dehydrated onion, dehydrated garlic, spices, paprika, citric acid, soybean oil, &lt;1% silicon dioxide (anti caking)
• ALLERGY ALERT: contains soybean oil •
• Packed in a facility and/or equipment that produces products containing peanuts, tree nuts, soybean, milk, dairy, eggs, fish, shellfish, wheat, sesame. •
 - NET WT. 1.20 oz (34 grams)</v>
      </c>
      <c r="N554" s="12">
        <v>10000000385</v>
      </c>
      <c r="O554" s="12">
        <v>30000000385</v>
      </c>
      <c r="P554" s="12">
        <v>50000000385</v>
      </c>
      <c r="Q554" s="12">
        <v>70000000385</v>
      </c>
      <c r="R554" s="12">
        <v>90000000385</v>
      </c>
      <c r="S554" s="12">
        <v>11000000385</v>
      </c>
      <c r="T554" s="12">
        <v>13000000385</v>
      </c>
      <c r="U554" s="10" t="s">
        <v>52</v>
      </c>
      <c r="V554" s="11" t="s">
        <v>268</v>
      </c>
      <c r="W554" s="8">
        <f>IF(G554 = "NULL", "NULL", G554/4)</f>
        <v>0.59964726631393295</v>
      </c>
      <c r="X554" s="8">
        <f>IF(W554 = "NULL", "NULL", W554*28.35)</f>
        <v>17</v>
      </c>
      <c r="Y554" s="8">
        <f>IF(G554 = "NULL", "NULL", G554*4)</f>
        <v>9.5943562610229272</v>
      </c>
      <c r="Z554" s="8">
        <f>IF(G554 = "NULL", "NULL", H554*4)</f>
        <v>272</v>
      </c>
      <c r="AA554" s="15">
        <v>15000000385</v>
      </c>
      <c r="AB554" s="8">
        <f>IF(OR(E554 = "NULL", G554 = "NULL"), "NULL", (E554+G554)/2)</f>
        <v>1.7989417989417988</v>
      </c>
      <c r="AC554" s="8">
        <f>IF(OR(F554 = "NULL", H554 = "NULL"), "NULL", (F554+H554)/2)</f>
        <v>51</v>
      </c>
      <c r="AD554" s="15">
        <v>17000000385</v>
      </c>
      <c r="AE554" s="8">
        <f>IF(H554 = "NULL", "NULL", AF554/28.35)</f>
        <v>5.9964726631393299</v>
      </c>
      <c r="AF554" s="8">
        <f>IF(H554 = "NULL", "NULL", J554*2)</f>
        <v>170</v>
      </c>
      <c r="AG554" s="15">
        <v>19000000385</v>
      </c>
      <c r="AH554" s="8">
        <f>IF(AB554 = "NULL", "NULL", AB554*2)</f>
        <v>3.5978835978835977</v>
      </c>
      <c r="AI554" s="8">
        <f>IF(AC554 = "NULL", "NULL", AC554*2)</f>
        <v>102</v>
      </c>
      <c r="AJ554" s="15">
        <v>21000000385</v>
      </c>
      <c r="AK554" s="13"/>
      <c r="AL554" s="11" t="str">
        <f>SUBSTITUTE(D554,CHAR(10)&amp;"• Packed in a facility and/or equipment that produces products containing peanuts, tree nuts, soybean, milk, dairy, eggs, fish, shellfish, wheat, sesame. •","")</f>
        <v>Texas Smoke Grill Seasoning Ingredients:
natural hickory smoke flavor, salt, dehydrated onion, dehydrated garlic, spices, paprika, citric acid, soybean oil, &lt;1% silicon dioxide (anti caking)
• ALLERGY ALERT: contains soybean oil •</v>
      </c>
    </row>
    <row r="555" spans="1:38" ht="90" x14ac:dyDescent="0.3">
      <c r="A555" s="40" t="s">
        <v>2217</v>
      </c>
      <c r="B555" s="10" t="s">
        <v>2218</v>
      </c>
      <c r="C555" s="10" t="s">
        <v>2219</v>
      </c>
      <c r="D555" s="11" t="s">
        <v>2220</v>
      </c>
      <c r="E555" s="8">
        <f>IF(F555 = "NULL", "NULL", F555/28.35)</f>
        <v>2.0499999999999998</v>
      </c>
      <c r="F555" s="8">
        <v>58.1175</v>
      </c>
      <c r="G555" s="8">
        <f>IF(H555 = "NULL", "NULL", H555/28.35)</f>
        <v>4.0999999999999996</v>
      </c>
      <c r="H555" s="8">
        <v>116.235</v>
      </c>
      <c r="I555" s="8">
        <f>IF(G555 = "NULL", "NULL", G555*1.25)</f>
        <v>5.125</v>
      </c>
      <c r="J555" s="8">
        <f>IF(G555 = "NULL", "NULL", H555*1.25)</f>
        <v>145.29374999999999</v>
      </c>
      <c r="K555" s="8">
        <f>IF(G555 = "NULL", "NULL", G555*2)</f>
        <v>8.1999999999999993</v>
      </c>
      <c r="L555" s="8">
        <f>IF(G555 = "NULL", "NULL", H555*2)</f>
        <v>232.47</v>
      </c>
      <c r="M555" s="11" t="str">
        <f>CONCATENATE(D555, CHAR(10), " - NET WT. ", TEXT(E555, "0.00"), " oz (", F555, " grams)")</f>
        <v>The Bubbling Cauldron Crab &amp; Shrimp Seasoning Ingredients:
salt, spices, paprika
• Packed in a facility and/or equipment that produces products containing peanuts, tree nuts, soybean, milk, dairy, eggs, fish, shellfish, wheat, sesame. •
 - NET WT. 2.05 oz (58.1175 grams)</v>
      </c>
      <c r="N555" s="12">
        <v>10000000604</v>
      </c>
      <c r="O555" s="12">
        <v>30000000604</v>
      </c>
      <c r="P555" s="12">
        <v>50000000604</v>
      </c>
      <c r="Q555" s="12">
        <v>70000000604</v>
      </c>
      <c r="R555" s="12">
        <v>90000000604</v>
      </c>
      <c r="S555" s="12">
        <v>11000000604</v>
      </c>
      <c r="T555" s="12">
        <v>13000000604</v>
      </c>
      <c r="U555" s="10" t="s">
        <v>52</v>
      </c>
      <c r="V555" s="11"/>
      <c r="W555" s="8">
        <f>IF(G555 = "NULL", "NULL", G555/4)</f>
        <v>1.0249999999999999</v>
      </c>
      <c r="X555" s="8">
        <f>IF(W555 = "NULL", "NULL", W555*28.35)</f>
        <v>29.05875</v>
      </c>
      <c r="Y555" s="8">
        <f>IF(G555 = "NULL", "NULL", G555*4)</f>
        <v>16.399999999999999</v>
      </c>
      <c r="Z555" s="8">
        <f>IF(G555 = "NULL", "NULL", H555*4)</f>
        <v>464.94</v>
      </c>
      <c r="AA555" s="15">
        <v>15000000604</v>
      </c>
      <c r="AB555" s="8">
        <f>IF(OR(E555 = "NULL", G555 = "NULL"), "NULL", (E555+G555)/2)</f>
        <v>3.0749999999999997</v>
      </c>
      <c r="AC555" s="8">
        <f>IF(OR(F555 = "NULL", H555 = "NULL"), "NULL", (F555+H555)/2)</f>
        <v>87.176249999999996</v>
      </c>
      <c r="AD555" s="15">
        <v>17000000604</v>
      </c>
      <c r="AE555" s="8">
        <f>IF(H555 = "NULL", "NULL", AF555/28.35)</f>
        <v>10.249999999999998</v>
      </c>
      <c r="AF555" s="8">
        <f>IF(H555 = "NULL", "NULL", J555*2)</f>
        <v>290.58749999999998</v>
      </c>
      <c r="AG555" s="15">
        <v>19000000604</v>
      </c>
      <c r="AH555" s="8">
        <f>IF(AB555 = "NULL", "NULL", AB555*2)</f>
        <v>6.1499999999999995</v>
      </c>
      <c r="AI555" s="8">
        <f>IF(AC555 = "NULL", "NULL", AC555*2)</f>
        <v>174.35249999999999</v>
      </c>
      <c r="AJ555" s="15">
        <v>21000000604</v>
      </c>
      <c r="AK555" s="13" t="s">
        <v>2221</v>
      </c>
      <c r="AL555" s="11" t="str">
        <f>SUBSTITUTE(D555,CHAR(10)&amp;"• Packed in a facility and/or equipment that produces products containing peanuts, tree nuts, soybean, milk, dairy, eggs, fish, shellfish, wheat, sesame •","")</f>
        <v>The Bubbling Cauldron Crab &amp; Shrimp Seasoning Ingredients:
salt, spices, paprika
• Packed in a facility and/or equipment that produces products containing peanuts, tree nuts, soybean, milk, dairy, eggs, fish, shellfish, wheat, sesame. •</v>
      </c>
    </row>
    <row r="556" spans="1:38" ht="90" x14ac:dyDescent="0.3">
      <c r="A556" s="40" t="s">
        <v>2222</v>
      </c>
      <c r="B556" s="10" t="s">
        <v>2223</v>
      </c>
      <c r="C556" s="10" t="s">
        <v>2224</v>
      </c>
      <c r="D556" s="11" t="s">
        <v>2225</v>
      </c>
      <c r="E556" s="8">
        <f>IF(F556 = "NULL", "NULL", F556/28.35)</f>
        <v>1.128747795414462</v>
      </c>
      <c r="F556" s="8">
        <v>32</v>
      </c>
      <c r="G556" s="8">
        <f>IF(H556 = "NULL", "NULL", H556/28.35)</f>
        <v>2.257495590828924</v>
      </c>
      <c r="H556" s="8">
        <v>64</v>
      </c>
      <c r="I556" s="8">
        <f>IF(G556 = "NULL", "NULL", G556*1.25)</f>
        <v>2.821869488536155</v>
      </c>
      <c r="J556" s="8">
        <f>IF(G556 = "NULL", "NULL", H556*1.25)</f>
        <v>80</v>
      </c>
      <c r="K556" s="8">
        <f>IF(G556 = "NULL", "NULL", G556*2)</f>
        <v>4.5149911816578481</v>
      </c>
      <c r="L556" s="8">
        <f>IF(G556 = "NULL", "NULL", H556*2)</f>
        <v>128</v>
      </c>
      <c r="M556" s="11" t="str">
        <f>CONCATENATE(D556, CHAR(10), " - NET WT. ", TEXT(E556, "0.00"), " oz (", F556, " grams)")</f>
        <v>The Burning Broom Blackened Seasoning Ingredients:
salt, spices, chili pepper, dehydrated garlic, dehydrated onion, silicon dioxide (anti caking)
• Packed in a facility and/or equipment that produces products containing peanuts, tree nuts, soybean, milk, dairy, eggs, fish, shellfish, wheat, sesame. •
 - NET WT. 1.13 oz (32 grams)</v>
      </c>
      <c r="N556" s="12">
        <v>10000000602</v>
      </c>
      <c r="O556" s="12">
        <v>30000000602</v>
      </c>
      <c r="P556" s="12">
        <v>50000000602</v>
      </c>
      <c r="Q556" s="12">
        <v>70000000602</v>
      </c>
      <c r="R556" s="12">
        <v>90000000602</v>
      </c>
      <c r="S556" s="12">
        <v>11000000602</v>
      </c>
      <c r="T556" s="12">
        <v>13000000602</v>
      </c>
      <c r="U556" s="10" t="s">
        <v>52</v>
      </c>
      <c r="V556" s="11" t="s">
        <v>268</v>
      </c>
      <c r="W556" s="8">
        <f>IF(G556 = "NULL", "NULL", G556/4)</f>
        <v>0.56437389770723101</v>
      </c>
      <c r="X556" s="8">
        <f>IF(W556 = "NULL", "NULL", W556*28.35)</f>
        <v>16</v>
      </c>
      <c r="Y556" s="8">
        <f>IF(G556 = "NULL", "NULL", G556*4)</f>
        <v>9.0299823633156961</v>
      </c>
      <c r="Z556" s="8">
        <f>IF(G556 = "NULL", "NULL", H556*4)</f>
        <v>256</v>
      </c>
      <c r="AA556" s="15">
        <v>15000000602</v>
      </c>
      <c r="AB556" s="8">
        <f>IF(OR(E556 = "NULL", G556 = "NULL"), "NULL", (E556+G556)/2)</f>
        <v>1.693121693121693</v>
      </c>
      <c r="AC556" s="8">
        <f>IF(OR(F556 = "NULL", H556 = "NULL"), "NULL", (F556+H556)/2)</f>
        <v>48</v>
      </c>
      <c r="AD556" s="15">
        <v>17000000602</v>
      </c>
      <c r="AE556" s="8">
        <f>IF(H556 = "NULL", "NULL", AF556/28.35)</f>
        <v>5.6437389770723101</v>
      </c>
      <c r="AF556" s="8">
        <f>IF(H556 = "NULL", "NULL", J556*2)</f>
        <v>160</v>
      </c>
      <c r="AG556" s="15">
        <v>19000000602</v>
      </c>
      <c r="AH556" s="8">
        <f>IF(AB556 = "NULL", "NULL", AB556*2)</f>
        <v>3.3862433862433861</v>
      </c>
      <c r="AI556" s="8">
        <f>IF(AC556 = "NULL", "NULL", AC556*2)</f>
        <v>96</v>
      </c>
      <c r="AJ556" s="15">
        <v>21000000602</v>
      </c>
      <c r="AK556" s="13" t="s">
        <v>2226</v>
      </c>
      <c r="AL556" s="11" t="str">
        <f>SUBSTITUTE(D556,CHAR(10)&amp;"• Packed in a facility and/or equipment that produces products containing peanuts, tree nuts, soybean, milk, dairy, eggs, fish, shellfish, wheat, sesame •","")</f>
        <v>The Burning Broom Blackened Seasoning Ingredients:
salt, spices, chili pepper, dehydrated garlic, dehydrated onion, silicon dioxide (anti caking)
• Packed in a facility and/or equipment that produces products containing peanuts, tree nuts, soybean, milk, dairy, eggs, fish, shellfish, wheat, sesame. •</v>
      </c>
    </row>
    <row r="557" spans="1:38" ht="90" x14ac:dyDescent="0.3">
      <c r="A557" s="40" t="s">
        <v>2227</v>
      </c>
      <c r="B557" s="10" t="s">
        <v>2228</v>
      </c>
      <c r="C557" s="10" t="s">
        <v>2229</v>
      </c>
      <c r="D557" s="11" t="s">
        <v>2230</v>
      </c>
      <c r="E557" s="8">
        <f>IF(F557 = "NULL", "NULL", F557/28.35)</f>
        <v>1.5873015873015872</v>
      </c>
      <c r="F557" s="8">
        <v>45</v>
      </c>
      <c r="G557" s="8">
        <f>IF(H557 = "NULL", "NULL", H557/28.35)</f>
        <v>4.2328042328042326</v>
      </c>
      <c r="H557" s="8">
        <v>120</v>
      </c>
      <c r="I557" s="8">
        <f>IF(G557 = "NULL", "NULL", G557*1.25)</f>
        <v>5.2910052910052912</v>
      </c>
      <c r="J557" s="8">
        <f>IF(G557 = "NULL", "NULL", H557*1.25)</f>
        <v>150</v>
      </c>
      <c r="K557" s="8">
        <f>IF(G557 = "NULL", "NULL", G557*2)</f>
        <v>8.4656084656084651</v>
      </c>
      <c r="L557" s="8">
        <f>IF(G557 = "NULL", "NULL", H557*2)</f>
        <v>240</v>
      </c>
      <c r="M557" s="11" t="str">
        <f>CONCATENATE(D557, CHAR(10), " - NET WT. ", TEXT(E557, "0.00"), " oz (", F557, " grams)")</f>
        <v>The Inner Circle Citrus Sea Salt Ingredients:
sea salt, orange, lemon, black pepper, smoked hickory salt, lime, ginger
• Packed in a facility and/or equipment that produces products containing peanuts, tree nuts, soybean, milk, dairy, eggs, fish, shellfish, wheat, sesame. •
 - NET WT. 1.59 oz (45 grams)</v>
      </c>
      <c r="N557" s="12">
        <v>10000000610</v>
      </c>
      <c r="O557" s="12">
        <v>30000000610</v>
      </c>
      <c r="P557" s="12">
        <v>50000000610</v>
      </c>
      <c r="Q557" s="12">
        <v>70000000610</v>
      </c>
      <c r="R557" s="12">
        <v>90000000610</v>
      </c>
      <c r="S557" s="12">
        <v>11000000610</v>
      </c>
      <c r="T557" s="12">
        <v>13000000610</v>
      </c>
      <c r="U557" s="10" t="s">
        <v>52</v>
      </c>
      <c r="V557" s="11" t="s">
        <v>259</v>
      </c>
      <c r="W557" s="8">
        <f>IF(G557 = "NULL", "NULL", G557/4)</f>
        <v>1.0582010582010581</v>
      </c>
      <c r="X557" s="8">
        <f>IF(W557 = "NULL", "NULL", W557*28.35)</f>
        <v>30</v>
      </c>
      <c r="Y557" s="8">
        <f>IF(G557 = "NULL", "NULL", G557*4)</f>
        <v>16.93121693121693</v>
      </c>
      <c r="Z557" s="8">
        <f>IF(G557 = "NULL", "NULL", H557*4)</f>
        <v>480</v>
      </c>
      <c r="AA557" s="15">
        <v>15000000610</v>
      </c>
      <c r="AB557" s="8">
        <f>IF(OR(E557 = "NULL", G557 = "NULL"), "NULL", (E557+G557)/2)</f>
        <v>2.9100529100529098</v>
      </c>
      <c r="AC557" s="8">
        <f>IF(OR(F557 = "NULL", H557 = "NULL"), "NULL", (F557+H557)/2)</f>
        <v>82.5</v>
      </c>
      <c r="AD557" s="15">
        <v>17000000610</v>
      </c>
      <c r="AE557" s="8">
        <f>IF(H557 = "NULL", "NULL", AF557/28.35)</f>
        <v>10.582010582010582</v>
      </c>
      <c r="AF557" s="8">
        <f>IF(H557 = "NULL", "NULL", J557*2)</f>
        <v>300</v>
      </c>
      <c r="AG557" s="15">
        <v>19000000610</v>
      </c>
      <c r="AH557" s="8">
        <f>IF(AB557 = "NULL", "NULL", AB557*2)</f>
        <v>5.8201058201058196</v>
      </c>
      <c r="AI557" s="8">
        <f>IF(AC557 = "NULL", "NULL", AC557*2)</f>
        <v>165</v>
      </c>
      <c r="AJ557" s="15">
        <v>21000000610</v>
      </c>
      <c r="AK557" s="13" t="s">
        <v>2231</v>
      </c>
      <c r="AL557" s="11" t="str">
        <f>SUBSTITUTE(D557,CHAR(10)&amp;"• Packed in a facility and/or equipment that produces products containing peanuts, tree nuts, soybean, milk, dairy, eggs, fish, shellfish, wheat, sesame •","")</f>
        <v>The Inner Circle Citrus Sea Salt Ingredients:
sea salt, orange, lemon, black pepper, smoked hickory salt, lime, ginger
• Packed in a facility and/or equipment that produces products containing peanuts, tree nuts, soybean, milk, dairy, eggs, fish, shellfish, wheat, sesame. •</v>
      </c>
    </row>
    <row r="558" spans="1:38" ht="90" x14ac:dyDescent="0.3">
      <c r="A558" s="40" t="s">
        <v>2232</v>
      </c>
      <c r="B558" s="10" t="s">
        <v>2233</v>
      </c>
      <c r="C558" s="10" t="s">
        <v>2234</v>
      </c>
      <c r="D558" s="11" t="s">
        <v>2235</v>
      </c>
      <c r="E558" s="8">
        <f>IF(F558 = "NULL", "NULL", F558/28.35)</f>
        <v>1.6</v>
      </c>
      <c r="F558" s="8">
        <v>45.360000000000007</v>
      </c>
      <c r="G558" s="8">
        <f>IF(H558 = "NULL", "NULL", H558/28.35)</f>
        <v>3.2</v>
      </c>
      <c r="H558" s="8">
        <v>90.720000000000013</v>
      </c>
      <c r="I558" s="8">
        <f>IF(G558 = "NULL", "NULL", G558*1.25)</f>
        <v>4</v>
      </c>
      <c r="J558" s="8">
        <f>IF(G558 = "NULL", "NULL", H558*1.25)</f>
        <v>113.40000000000002</v>
      </c>
      <c r="K558" s="8">
        <f>IF(G558 = "NULL", "NULL", G558*2)</f>
        <v>6.4</v>
      </c>
      <c r="L558" s="8">
        <f>IF(G558 = "NULL", "NULL", H558*2)</f>
        <v>181.44000000000003</v>
      </c>
      <c r="M558" s="11" t="str">
        <f>CONCATENATE(D558, CHAR(10), " - NET WT. ", TEXT(E558, "0.00"), " oz (", F558, " grams)")</f>
        <v>The Witch's Garden Bread Dip Ingredients:
vegetable seasoning, onion, sea salt, garlic, tomato powder, and herbs
• Packed in a facility and/or equipment that produces products containing peanuts, tree nuts, soybean, milk, dairy, eggs, fish, shellfish, wheat, sesame. •
 - NET WT. 1.60 oz (45.36 grams)</v>
      </c>
      <c r="N558" s="12">
        <v>10000000588</v>
      </c>
      <c r="O558" s="12">
        <v>30000000588</v>
      </c>
      <c r="P558" s="12">
        <v>50000000588</v>
      </c>
      <c r="Q558" s="12">
        <v>70000000588</v>
      </c>
      <c r="R558" s="12">
        <v>90000000588</v>
      </c>
      <c r="S558" s="12">
        <v>11000000588</v>
      </c>
      <c r="T558" s="12">
        <v>13000000588</v>
      </c>
      <c r="U558" s="10" t="s">
        <v>52</v>
      </c>
      <c r="V558" s="11" t="s">
        <v>189</v>
      </c>
      <c r="W558" s="8">
        <f>IF(G558 = "NULL", "NULL", G558/4)</f>
        <v>0.8</v>
      </c>
      <c r="X558" s="8">
        <f>IF(W558 = "NULL", "NULL", W558*28.35)</f>
        <v>22.680000000000003</v>
      </c>
      <c r="Y558" s="8">
        <f>IF(G558 = "NULL", "NULL", G558*4)</f>
        <v>12.8</v>
      </c>
      <c r="Z558" s="8">
        <f>IF(G558 = "NULL", "NULL", H558*4)</f>
        <v>362.88000000000005</v>
      </c>
      <c r="AA558" s="15">
        <v>15000000588</v>
      </c>
      <c r="AB558" s="8">
        <f>IF(OR(E558 = "NULL", G558 = "NULL"), "NULL", (E558+G558)/2)</f>
        <v>2.4000000000000004</v>
      </c>
      <c r="AC558" s="8">
        <f>IF(OR(F558 = "NULL", H558 = "NULL"), "NULL", (F558+H558)/2)</f>
        <v>68.040000000000006</v>
      </c>
      <c r="AD558" s="15">
        <v>17000000588</v>
      </c>
      <c r="AE558" s="8">
        <f>IF(H558 = "NULL", "NULL", AF558/28.35)</f>
        <v>8.0000000000000018</v>
      </c>
      <c r="AF558" s="8">
        <f>IF(H558 = "NULL", "NULL", J558*2)</f>
        <v>226.80000000000004</v>
      </c>
      <c r="AG558" s="15">
        <v>19000000588</v>
      </c>
      <c r="AH558" s="8">
        <f>IF(AB558 = "NULL", "NULL", AB558*2)</f>
        <v>4.8000000000000007</v>
      </c>
      <c r="AI558" s="8">
        <f>IF(AC558 = "NULL", "NULL", AC558*2)</f>
        <v>136.08000000000001</v>
      </c>
      <c r="AJ558" s="15">
        <v>21000000588</v>
      </c>
      <c r="AK558" s="13" t="s">
        <v>2236</v>
      </c>
      <c r="AL558" s="11" t="str">
        <f>SUBSTITUTE(D558,CHAR(10)&amp;"• Packed in a facility and/or equipment that produces products containing peanuts, tree nuts, soybean, milk, dairy, eggs, fish, shellfish, wheat, sesame •","")</f>
        <v>The Witch's Garden Bread Dip Ingredients:
vegetable seasoning, onion, sea salt, garlic, tomato powder, and herbs
• Packed in a facility and/or equipment that produces products containing peanuts, tree nuts, soybean, milk, dairy, eggs, fish, shellfish, wheat, sesame. •</v>
      </c>
    </row>
    <row r="559" spans="1:38" ht="75" x14ac:dyDescent="0.3">
      <c r="A559" s="10" t="s">
        <v>2237</v>
      </c>
      <c r="B559" s="10" t="s">
        <v>2238</v>
      </c>
      <c r="C559" s="10" t="s">
        <v>2238</v>
      </c>
      <c r="D559" s="11" t="s">
        <v>2239</v>
      </c>
      <c r="E559" s="8">
        <f>IF(F559 = "NULL", "NULL", F559/28.35)</f>
        <v>1.5520282186948853</v>
      </c>
      <c r="F559" s="8">
        <v>44</v>
      </c>
      <c r="G559" s="8">
        <f>IF(H559 = "NULL", "NULL", H559/28.35)</f>
        <v>3.5273368606701938</v>
      </c>
      <c r="H559" s="8">
        <v>100</v>
      </c>
      <c r="I559" s="8">
        <f>IF(G559 = "NULL", "NULL", G559*1.25)</f>
        <v>4.409171075837742</v>
      </c>
      <c r="J559" s="8">
        <f>IF(G559 = "NULL", "NULL", H559*1.25)</f>
        <v>125</v>
      </c>
      <c r="K559" s="8">
        <f>IF(G559 = "NULL", "NULL", G559*2)</f>
        <v>7.0546737213403876</v>
      </c>
      <c r="L559" s="8">
        <f>IF(G559 = "NULL", "NULL", H559*2)</f>
        <v>200</v>
      </c>
      <c r="M559" s="11" t="str">
        <f>CONCATENATE(D559, CHAR(10), " - NET WT. ", TEXT(E559, "0.00"), " oz (", F559, " grams)")</f>
        <v>Toasted Coconut Sugar Ingredients:
organic sugar, organic coconut
• Packed in a facility and/or equipment that produces products containing peanuts, tree nuts, soybean, milk, dairy, eggs, fish, shellfish, wheat, sesame. •
 - NET WT. 1.55 oz (44 grams)</v>
      </c>
      <c r="N559" s="12">
        <v>10000000572</v>
      </c>
      <c r="O559" s="12">
        <v>30000000572</v>
      </c>
      <c r="P559" s="12">
        <v>50000000572</v>
      </c>
      <c r="Q559" s="12">
        <v>70000000572</v>
      </c>
      <c r="R559" s="12">
        <v>90000000572</v>
      </c>
      <c r="S559" s="12">
        <v>11000000572</v>
      </c>
      <c r="T559" s="12">
        <v>13000000572</v>
      </c>
      <c r="U559" s="24"/>
      <c r="W559" s="8">
        <f>IF(G559 = "NULL", "NULL", G559/4)</f>
        <v>0.88183421516754845</v>
      </c>
      <c r="X559" s="8">
        <f>IF(W559 = "NULL", "NULL", W559*28.35)</f>
        <v>25</v>
      </c>
      <c r="Y559" s="8">
        <f>IF(G559 = "NULL", "NULL", G559*4)</f>
        <v>14.109347442680775</v>
      </c>
      <c r="Z559" s="8">
        <f>IF(G559 = "NULL", "NULL", H559*4)</f>
        <v>400</v>
      </c>
      <c r="AA559" s="15">
        <v>15000000572</v>
      </c>
      <c r="AB559" s="8">
        <f>IF(OR(E559 = "NULL", G559 = "NULL"), "NULL", (E559+G559)/2)</f>
        <v>2.5396825396825395</v>
      </c>
      <c r="AC559" s="8">
        <f>IF(OR(F559 = "NULL", H559 = "NULL"), "NULL", (F559+H559)/2)</f>
        <v>72</v>
      </c>
      <c r="AD559" s="15">
        <v>17000000572</v>
      </c>
      <c r="AE559" s="15">
        <f>IF(H559 = "NULL", "NULL", AF559/28.35)</f>
        <v>8.8183421516754841</v>
      </c>
      <c r="AF559" s="15">
        <f>IF(H559 = "NULL", "NULL", J559*2)</f>
        <v>250</v>
      </c>
      <c r="AG559" s="15">
        <v>19000000572</v>
      </c>
      <c r="AH559" s="8">
        <f>IF(AB559 = "NULL", "NULL", AB559*2)</f>
        <v>5.0793650793650791</v>
      </c>
      <c r="AI559" s="8">
        <f>IF(AC559 = "NULL", "NULL", AC559*2)</f>
        <v>144</v>
      </c>
      <c r="AJ559" s="15">
        <v>21000000572</v>
      </c>
      <c r="AK559" s="13"/>
      <c r="AL559" s="11" t="str">
        <f>SUBSTITUTE(D559,CHAR(10)&amp;"• Packed in a facility and/or equipment that produces products containing peanuts, tree nuts, soybean, milk, dairy, eggs, fish, shellfish, wheat, sesame. •","")</f>
        <v>Toasted Coconut Sugar Ingredients:
organic sugar, organic coconut</v>
      </c>
    </row>
    <row r="560" spans="1:38" ht="135" x14ac:dyDescent="0.3">
      <c r="A560" s="10" t="s">
        <v>2240</v>
      </c>
      <c r="B560" s="10" t="s">
        <v>2241</v>
      </c>
      <c r="C560" s="10" t="s">
        <v>2242</v>
      </c>
      <c r="D560" s="11" t="s">
        <v>2243</v>
      </c>
      <c r="E560" s="8">
        <f>IF(F560 = "NULL", "NULL", F560/28.35)</f>
        <v>1.7</v>
      </c>
      <c r="F560" s="8">
        <v>48.195</v>
      </c>
      <c r="G560" s="8">
        <f>IF(H560 = "NULL", "NULL", H560/28.35)</f>
        <v>3.4</v>
      </c>
      <c r="H560" s="8">
        <v>96.39</v>
      </c>
      <c r="I560" s="8">
        <f>IF(G560 = "NULL", "NULL", G560*1.25)</f>
        <v>4.25</v>
      </c>
      <c r="J560" s="8">
        <f>IF(G560 = "NULL", "NULL", H560*1.25)</f>
        <v>120.4875</v>
      </c>
      <c r="K560" s="8">
        <f>IF(G560 = "NULL", "NULL", G560*2)</f>
        <v>6.8</v>
      </c>
      <c r="L560" s="8">
        <f>IF(G560 = "NULL", "NULL", H560*2)</f>
        <v>192.78</v>
      </c>
      <c r="M560" s="11" t="str">
        <f>CONCATENATE(D560, CHAR(10), " - NET WT. ", TEXT(E560, "0.00"), " oz (", F560, " grams)")</f>
        <v>Tomato Balsamic Bread Dip Ingredients:
dehydrated vegetables (tomato, garlic, onion, green onion), salt, spices, demerara sugar, maltodextrin, balsamic vinegar powder (maltodextrin, balsamic vinegar, modified food starch, natural flavor, molasses, caramel color), silicon dioxide added to prevent caking
• Packed in a facility and/or equipment that produces products containing peanuts, tree nuts, soybean, milk, dairy, eggs, fish, shellfish, wheat, sesame. •
 - NET WT. 1.70 oz (48.195 grams)</v>
      </c>
      <c r="N560" s="12">
        <v>10000000320</v>
      </c>
      <c r="O560" s="12">
        <v>30000000320</v>
      </c>
      <c r="P560" s="12">
        <v>50000000320</v>
      </c>
      <c r="Q560" s="12">
        <v>70000000320</v>
      </c>
      <c r="R560" s="12">
        <v>90000000320</v>
      </c>
      <c r="S560" s="12">
        <v>11000000320</v>
      </c>
      <c r="T560" s="12">
        <v>13000000320</v>
      </c>
      <c r="U560" s="10" t="s">
        <v>52</v>
      </c>
      <c r="V560" s="11" t="s">
        <v>419</v>
      </c>
      <c r="W560" s="8">
        <f>IF(G560 = "NULL", "NULL", G560/4)</f>
        <v>0.85</v>
      </c>
      <c r="X560" s="8">
        <f>IF(W560 = "NULL", "NULL", W560*28.35)</f>
        <v>24.0975</v>
      </c>
      <c r="Y560" s="8">
        <f>IF(G560 = "NULL", "NULL", G560*4)</f>
        <v>13.6</v>
      </c>
      <c r="Z560" s="8">
        <f>IF(G560 = "NULL", "NULL", H560*4)</f>
        <v>385.56</v>
      </c>
      <c r="AA560" s="15">
        <v>15000000320</v>
      </c>
      <c r="AB560" s="8">
        <f>IF(OR(E560 = "NULL", G560 = "NULL"), "NULL", (E560+G560)/2)</f>
        <v>2.5499999999999998</v>
      </c>
      <c r="AC560" s="8">
        <f>IF(OR(F560 = "NULL", H560 = "NULL"), "NULL", (F560+H560)/2)</f>
        <v>72.292500000000004</v>
      </c>
      <c r="AD560" s="15">
        <v>17000000320</v>
      </c>
      <c r="AE560" s="8">
        <f>IF(H560 = "NULL", "NULL", AF560/28.35)</f>
        <v>8.5</v>
      </c>
      <c r="AF560" s="8">
        <f>IF(H560 = "NULL", "NULL", J560*2)</f>
        <v>240.97499999999999</v>
      </c>
      <c r="AG560" s="15">
        <v>19000000320</v>
      </c>
      <c r="AH560" s="8">
        <f>IF(AB560 = "NULL", "NULL", AB560*2)</f>
        <v>5.0999999999999996</v>
      </c>
      <c r="AI560" s="8">
        <f>IF(AC560 = "NULL", "NULL", AC560*2)</f>
        <v>144.58500000000001</v>
      </c>
      <c r="AJ560" s="15">
        <v>21000000320</v>
      </c>
      <c r="AK560" s="13" t="s">
        <v>2244</v>
      </c>
      <c r="AL560" s="11" t="str">
        <f>SUBSTITUTE(D560,CHAR(10)&amp;"• Packed in a facility and/or equipment that produces products containing peanuts, tree nuts, soybean, milk, dairy, eggs, fish, shellfish, wheat, sesame. •","")</f>
        <v>Tomato Balsamic Bread Dip Ingredients:
dehydrated vegetables (tomato, garlic, onion, green onion), salt, spices, demerara sugar, maltodextrin, balsamic vinegar powder (maltodextrin, balsamic vinegar, modified food starch, natural flavor, molasses, caramel color), silicon dioxide added to prevent caking</v>
      </c>
    </row>
    <row r="561" spans="1:38" ht="90" x14ac:dyDescent="0.3">
      <c r="A561" s="10" t="s">
        <v>2245</v>
      </c>
      <c r="B561" s="10" t="s">
        <v>2246</v>
      </c>
      <c r="C561" s="10" t="s">
        <v>2247</v>
      </c>
      <c r="D561" s="11" t="s">
        <v>2248</v>
      </c>
      <c r="E561" s="8">
        <f>IF(F561 = "NULL", "NULL", F561/28.35)</f>
        <v>1.1000000000000001</v>
      </c>
      <c r="F561" s="8">
        <v>31.185000000000006</v>
      </c>
      <c r="G561" s="8">
        <f>IF(H561 = "NULL", "NULL", H561/28.35)</f>
        <v>2.2000000000000002</v>
      </c>
      <c r="H561" s="8">
        <v>62.370000000000012</v>
      </c>
      <c r="I561" s="8">
        <f>IF(G561 = "NULL", "NULL", G561*1.25)</f>
        <v>2.75</v>
      </c>
      <c r="J561" s="8">
        <f>IF(G561 = "NULL", "NULL", H561*1.25)</f>
        <v>77.96250000000002</v>
      </c>
      <c r="K561" s="8">
        <f>IF(G561 = "NULL", "NULL", G561*2)</f>
        <v>4.4000000000000004</v>
      </c>
      <c r="L561" s="8">
        <f>IF(G561 = "NULL", "NULL", H561*2)</f>
        <v>124.74000000000002</v>
      </c>
      <c r="M561" s="11" t="str">
        <f>CONCATENATE(D561, CHAR(10), " - NET WT. ", TEXT(E561, "0.00"), " oz (", F561, " grams)")</f>
        <v>Top Choice Grill Seasoning Ingredients:
salt, chili powder, dehydrated garlic &amp; onion, spices, white pepper, corn oil
• Packed in a facility and/or equipment that produces products containing peanuts, tree nuts, soybean, milk, dairy, eggs, fish, shellfish, wheat, sesame. •
 - NET WT. 1.10 oz (31.185 grams)</v>
      </c>
      <c r="N561" s="12">
        <v>10000000386</v>
      </c>
      <c r="O561" s="12">
        <v>30000000386</v>
      </c>
      <c r="P561" s="12">
        <v>50000000386</v>
      </c>
      <c r="Q561" s="12">
        <v>70000000386</v>
      </c>
      <c r="R561" s="12">
        <v>90000000386</v>
      </c>
      <c r="S561" s="12">
        <v>11000000386</v>
      </c>
      <c r="T561" s="12">
        <v>13000000386</v>
      </c>
      <c r="U561" s="10" t="s">
        <v>52</v>
      </c>
      <c r="V561" s="11" t="s">
        <v>268</v>
      </c>
      <c r="W561" s="8">
        <f>IF(G561 = "NULL", "NULL", G561/4)</f>
        <v>0.55000000000000004</v>
      </c>
      <c r="X561" s="8">
        <f>IF(W561 = "NULL", "NULL", W561*28.35)</f>
        <v>15.592500000000003</v>
      </c>
      <c r="Y561" s="8">
        <f>IF(G561 = "NULL", "NULL", G561*4)</f>
        <v>8.8000000000000007</v>
      </c>
      <c r="Z561" s="8">
        <f>IF(G561 = "NULL", "NULL", H561*4)</f>
        <v>249.48000000000005</v>
      </c>
      <c r="AA561" s="15">
        <v>15000000386</v>
      </c>
      <c r="AB561" s="8">
        <f>IF(OR(E561 = "NULL", G561 = "NULL"), "NULL", (E561+G561)/2)</f>
        <v>1.6500000000000001</v>
      </c>
      <c r="AC561" s="8">
        <f>IF(OR(F561 = "NULL", H561 = "NULL"), "NULL", (F561+H561)/2)</f>
        <v>46.777500000000011</v>
      </c>
      <c r="AD561" s="15">
        <v>17000000386</v>
      </c>
      <c r="AE561" s="8">
        <f>IF(H561 = "NULL", "NULL", AF561/28.35)</f>
        <v>5.5000000000000009</v>
      </c>
      <c r="AF561" s="8">
        <f>IF(H561 = "NULL", "NULL", J561*2)</f>
        <v>155.92500000000004</v>
      </c>
      <c r="AG561" s="15">
        <v>19000000386</v>
      </c>
      <c r="AH561" s="8">
        <f>IF(AB561 = "NULL", "NULL", AB561*2)</f>
        <v>3.3000000000000003</v>
      </c>
      <c r="AI561" s="8">
        <f>IF(AC561 = "NULL", "NULL", AC561*2)</f>
        <v>93.555000000000021</v>
      </c>
      <c r="AJ561" s="15">
        <v>21000000386</v>
      </c>
      <c r="AK561" s="13"/>
      <c r="AL561" s="11" t="str">
        <f>SUBSTITUTE(D561,CHAR(10)&amp;"• Packed in a facility and/or equipment that produces products containing peanuts, tree nuts, soybean, milk, dairy, eggs, fish, shellfish, wheat, sesame. •","")</f>
        <v>Top Choice Grill Seasoning Ingredients:
salt, chili powder, dehydrated garlic &amp; onion, spices, white pepper, corn oil</v>
      </c>
    </row>
    <row r="562" spans="1:38" ht="135" x14ac:dyDescent="0.3">
      <c r="A562" s="10" t="s">
        <v>2249</v>
      </c>
      <c r="B562" s="10" t="s">
        <v>2250</v>
      </c>
      <c r="C562" s="10" t="s">
        <v>2250</v>
      </c>
      <c r="D562" s="11" t="s">
        <v>2251</v>
      </c>
      <c r="E562" s="8">
        <f>IF(F562 = "NULL", "NULL", F562/28.35)</f>
        <v>1.5000000000000002</v>
      </c>
      <c r="F562" s="8">
        <v>42.525000000000006</v>
      </c>
      <c r="G562" s="8">
        <f>IF(H562 = "NULL", "NULL", H562/28.35)</f>
        <v>3.0000000000000004</v>
      </c>
      <c r="H562" s="8">
        <v>85.050000000000011</v>
      </c>
      <c r="I562" s="8">
        <f>IF(G562 = "NULL", "NULL", G562*1.25)</f>
        <v>3.7500000000000004</v>
      </c>
      <c r="J562" s="8">
        <f>IF(G562 = "NULL", "NULL", H562*1.25)</f>
        <v>106.31250000000001</v>
      </c>
      <c r="K562" s="8">
        <f>IF(G562 = "NULL", "NULL", G562*2)</f>
        <v>6.0000000000000009</v>
      </c>
      <c r="L562" s="8">
        <f>IF(G562 = "NULL", "NULL", H562*2)</f>
        <v>170.10000000000002</v>
      </c>
      <c r="M562" s="11" t="str">
        <f>CONCATENATE(D562, CHAR(10), " - NET WT. ", TEXT(E562, "0.00"), " oz (", F562, " grams)")</f>
        <v>Tropical Hibiscus Infuser Ingredients:
sugar, hibiscus petals, cassia cinnamon, orange peel, spices
• DIRECTIONS: Take off lid and add your favorite alcohol - return lid and place in fridge overnight. Strain spices and enjoy your infused alcohol. Drink right out of the mug jar. •
• Packed in a facility and/or equipment that produces products containing peanuts, tree nuts, soybean, milk, dairy, eggs, fish, shellfish, wheat, sesame. •
 - NET WT. 1.50 oz (42.525 grams)</v>
      </c>
      <c r="N562" s="12">
        <v>10000000322</v>
      </c>
      <c r="O562" s="12">
        <v>30000000322</v>
      </c>
      <c r="P562" s="12">
        <v>50000000322</v>
      </c>
      <c r="Q562" s="12">
        <v>70000000322</v>
      </c>
      <c r="R562" s="12">
        <v>90000000322</v>
      </c>
      <c r="S562" s="12">
        <v>11000000322</v>
      </c>
      <c r="T562" s="12">
        <v>13000000322</v>
      </c>
      <c r="U562" s="10" t="s">
        <v>52</v>
      </c>
      <c r="V562" s="11" t="s">
        <v>276</v>
      </c>
      <c r="W562" s="8">
        <f>IF(G562 = "NULL", "NULL", G562/4)</f>
        <v>0.75000000000000011</v>
      </c>
      <c r="X562" s="8">
        <f>IF(W562 = "NULL", "NULL", W562*28.35)</f>
        <v>21.262500000000003</v>
      </c>
      <c r="Y562" s="8">
        <f>IF(G562 = "NULL", "NULL", G562*4)</f>
        <v>12.000000000000002</v>
      </c>
      <c r="Z562" s="8">
        <f>IF(G562 = "NULL", "NULL", H562*4)</f>
        <v>340.20000000000005</v>
      </c>
      <c r="AA562" s="15">
        <v>15000000322</v>
      </c>
      <c r="AB562" s="8">
        <f>IF(OR(E562 = "NULL", G562 = "NULL"), "NULL", (E562+G562)/2)</f>
        <v>2.2500000000000004</v>
      </c>
      <c r="AC562" s="8">
        <f>IF(OR(F562 = "NULL", H562 = "NULL"), "NULL", (F562+H562)/2)</f>
        <v>63.787500000000009</v>
      </c>
      <c r="AD562" s="15">
        <v>17000000322</v>
      </c>
      <c r="AE562" s="8">
        <f>IF(H562 = "NULL", "NULL", AF562/28.35)</f>
        <v>7.5000000000000009</v>
      </c>
      <c r="AF562" s="8">
        <f>IF(H562 = "NULL", "NULL", J562*2)</f>
        <v>212.62500000000003</v>
      </c>
      <c r="AG562" s="15">
        <v>19000000322</v>
      </c>
      <c r="AH562" s="8">
        <f>IF(AB562 = "NULL", "NULL", AB562*2)</f>
        <v>4.5000000000000009</v>
      </c>
      <c r="AI562" s="8">
        <f>IF(AC562 = "NULL", "NULL", AC562*2)</f>
        <v>127.57500000000002</v>
      </c>
      <c r="AJ562" s="15">
        <v>21000000322</v>
      </c>
      <c r="AK562" s="13"/>
      <c r="AL562" s="11" t="str">
        <f>SUBSTITUTE(D562,CHAR(10)&amp;"• Packed in a facility and/or equipment that produces products containing peanuts, tree nuts, soybean, milk, dairy, eggs, fish, shellfish, wheat, sesame. •","")</f>
        <v>Tropical Hibiscus Infuser Ingredients:
sugar, hibiscus petals, cassia cinnamon, orange peel, spices
• DIRECTIONS: Take off lid and add your favorite alcohol - return lid and place in fridge overnight. Strain spices and enjoy your infused alcohol. Drink right out of the mug jar. •</v>
      </c>
    </row>
    <row r="563" spans="1:38" ht="105" x14ac:dyDescent="0.3">
      <c r="A563" s="10" t="s">
        <v>2252</v>
      </c>
      <c r="B563" s="10" t="s">
        <v>2253</v>
      </c>
      <c r="C563" s="10" t="s">
        <v>2253</v>
      </c>
      <c r="D563" s="11" t="s">
        <v>2254</v>
      </c>
      <c r="E563" s="8">
        <f>IF(F563 = "NULL", "NULL", F563/28.35)</f>
        <v>0.8</v>
      </c>
      <c r="F563" s="8">
        <v>22.680000000000003</v>
      </c>
      <c r="G563" s="8">
        <f>IF(H563 = "NULL", "NULL", H563/28.35)</f>
        <v>1.6</v>
      </c>
      <c r="H563" s="8">
        <v>45.360000000000007</v>
      </c>
      <c r="I563" s="8">
        <f>IF(G563 = "NULL", "NULL", G563*1.25)</f>
        <v>2</v>
      </c>
      <c r="J563" s="8">
        <f>IF(G563 = "NULL", "NULL", H563*1.25)</f>
        <v>56.70000000000001</v>
      </c>
      <c r="K563" s="8">
        <f>IF(G563 = "NULL", "NULL", G563*2)</f>
        <v>3.2</v>
      </c>
      <c r="L563" s="8">
        <f>IF(G563 = "NULL", "NULL", H563*2)</f>
        <v>90.720000000000013</v>
      </c>
      <c r="M563" s="11" t="str">
        <f>CONCATENATE(D563, CHAR(10), " - NET WT. ", TEXT(E563, "0.00"), " oz (", F563, " grams)")</f>
        <v>Tropicana Tea Ingredients:
black tea, calendula petals, safflower petals, cornflower petals, rose petals, natural and artificial mango and passionfruit flavors
• Packed in a facility and/or equipment that produces products containing peanuts, tree nuts, soybean, milk, dairy, eggs, fish, shellfish, wheat, sesame. •
 - NET WT. 0.80 oz (22.68 grams)</v>
      </c>
      <c r="N563" s="12">
        <v>10000000323</v>
      </c>
      <c r="O563" s="12">
        <v>30000000323</v>
      </c>
      <c r="P563" s="12">
        <v>50000000323</v>
      </c>
      <c r="Q563" s="12">
        <v>70000000323</v>
      </c>
      <c r="R563" s="12">
        <v>90000000323</v>
      </c>
      <c r="S563" s="12">
        <v>11000000323</v>
      </c>
      <c r="T563" s="12">
        <v>13000000323</v>
      </c>
      <c r="U563" s="10" t="s">
        <v>52</v>
      </c>
      <c r="V563" s="11"/>
      <c r="W563" s="8">
        <f>IF(G563 = "NULL", "NULL", G563/4)</f>
        <v>0.4</v>
      </c>
      <c r="X563" s="8">
        <f>IF(W563 = "NULL", "NULL", W563*28.35)</f>
        <v>11.340000000000002</v>
      </c>
      <c r="Y563" s="8">
        <f>IF(G563 = "NULL", "NULL", G563*4)</f>
        <v>6.4</v>
      </c>
      <c r="Z563" s="8">
        <f>IF(G563 = "NULL", "NULL", H563*4)</f>
        <v>181.44000000000003</v>
      </c>
      <c r="AA563" s="15">
        <v>15000000323</v>
      </c>
      <c r="AB563" s="8">
        <f>IF(OR(E563 = "NULL", G563 = "NULL"), "NULL", (E563+G563)/2)</f>
        <v>1.2000000000000002</v>
      </c>
      <c r="AC563" s="8">
        <f>IF(OR(F563 = "NULL", H563 = "NULL"), "NULL", (F563+H563)/2)</f>
        <v>34.020000000000003</v>
      </c>
      <c r="AD563" s="15">
        <v>17000000323</v>
      </c>
      <c r="AE563" s="8">
        <f>IF(H563 = "NULL", "NULL", AF563/28.35)</f>
        <v>4.0000000000000009</v>
      </c>
      <c r="AF563" s="8">
        <f>IF(H563 = "NULL", "NULL", J563*2)</f>
        <v>113.40000000000002</v>
      </c>
      <c r="AG563" s="15">
        <v>19000000323</v>
      </c>
      <c r="AH563" s="8">
        <f>IF(AB563 = "NULL", "NULL", AB563*2)</f>
        <v>2.4000000000000004</v>
      </c>
      <c r="AI563" s="8">
        <f>IF(AC563 = "NULL", "NULL", AC563*2)</f>
        <v>68.040000000000006</v>
      </c>
      <c r="AJ563" s="15">
        <v>21000000323</v>
      </c>
      <c r="AK563" s="13"/>
      <c r="AL563" s="11" t="str">
        <f>SUBSTITUTE(D563,CHAR(10)&amp;"• Packed in a facility and/or equipment that produces products containing peanuts, tree nuts, soybean, milk, dairy, eggs, fish, shellfish, wheat, sesame. •","")</f>
        <v>Tropicana Tea Ingredients:
black tea, calendula petals, safflower petals, cornflower petals, rose petals, natural and artificial mango and passionfruit flavors</v>
      </c>
    </row>
    <row r="564" spans="1:38" ht="195" x14ac:dyDescent="0.3">
      <c r="A564" s="40" t="s">
        <v>2255</v>
      </c>
      <c r="B564" s="10" t="s">
        <v>2256</v>
      </c>
      <c r="C564" s="10" t="s">
        <v>2257</v>
      </c>
      <c r="D564" s="11" t="s">
        <v>2258</v>
      </c>
      <c r="E564" s="8">
        <f>IF(F564 = "NULL", "NULL", F564/28.35)</f>
        <v>0.98765432098765427</v>
      </c>
      <c r="F564" s="8">
        <v>28</v>
      </c>
      <c r="G564" s="8">
        <f>IF(H564 = "NULL", "NULL", H564/28.35)</f>
        <v>2.0458553791887124</v>
      </c>
      <c r="H564" s="8">
        <v>58</v>
      </c>
      <c r="I564" s="8">
        <f>IF(G564 = "NULL", "NULL", G564*1.25)</f>
        <v>2.5573192239858904</v>
      </c>
      <c r="J564" s="8">
        <f>IF(G564 = "NULL", "NULL", H564*1.25)</f>
        <v>72.5</v>
      </c>
      <c r="K564" s="8">
        <f>IF(G564 = "NULL", "NULL", G564*2)</f>
        <v>4.0917107583774248</v>
      </c>
      <c r="L564" s="8">
        <f>IF(G564 = "NULL", "NULL", H564*2)</f>
        <v>116</v>
      </c>
      <c r="M564" s="11" t="str">
        <f>CONCATENATE(D564, CHAR(10), " - NET WT. ", TEXT(E564, "0.00"), " oz (", F564, " grams)")</f>
        <v>Truffle &amp; Black Garlic Seasoning Ingredients:
black truffle salt (salt, black truffle, natural &amp; artificial flavors), parmesan cheese (pasteurized part-skim milk, cheese culture, salt, enzymes), cheese flavor (parmesan cheese (pasteurized part-skim milk, cheese culture, salt, enzymes), sodium phosphate, salt, lactic acid), corn starch, dried cane syrup, black garlic powder, cellulose, spices, garlic, natural flavor, onion, olive oil (olive oil, natural flavors)
• ALLERGY ALERT: contains milk •
• Packed in a facility and/or equipment that produces products containing peanuts, tree nuts, soybean, milk, dairy, eggs, fish, shellfish, wheat, sesame. •
 - NET WT. 0.99 oz (28 grams)</v>
      </c>
      <c r="N564" s="12">
        <v>10000000522</v>
      </c>
      <c r="O564" s="12">
        <v>30000000522</v>
      </c>
      <c r="P564" s="12">
        <v>50000000522</v>
      </c>
      <c r="Q564" s="12">
        <v>70000000522</v>
      </c>
      <c r="R564" s="12">
        <v>90000000522</v>
      </c>
      <c r="S564" s="12">
        <v>11000000522</v>
      </c>
      <c r="T564" s="12">
        <v>13000000522</v>
      </c>
      <c r="U564" s="24"/>
      <c r="W564" s="8">
        <f>IF(G564 = "NULL", "NULL", G564/4)</f>
        <v>0.5114638447971781</v>
      </c>
      <c r="X564" s="8">
        <f>IF(W564 = "NULL", "NULL", W564*28.35)</f>
        <v>14.5</v>
      </c>
      <c r="Y564" s="8">
        <f>IF(G564 = "NULL", "NULL", G564*4)</f>
        <v>8.1834215167548496</v>
      </c>
      <c r="Z564" s="8">
        <f>IF(G564 = "NULL", "NULL", H564*4)</f>
        <v>232</v>
      </c>
      <c r="AA564" s="15">
        <v>15000000522</v>
      </c>
      <c r="AB564" s="8">
        <f>IF(OR(E564 = "NULL", G564 = "NULL"), "NULL", (E564+G564)/2)</f>
        <v>1.5167548500881833</v>
      </c>
      <c r="AC564" s="8">
        <f>IF(OR(F564 = "NULL", H564 = "NULL"), "NULL", (F564+H564)/2)</f>
        <v>43</v>
      </c>
      <c r="AD564" s="15">
        <v>17000000522</v>
      </c>
      <c r="AE564" s="8">
        <f>IF(H564 = "NULL", "NULL", AF564/28.35)</f>
        <v>5.1146384479717808</v>
      </c>
      <c r="AF564" s="8">
        <f>IF(H564 = "NULL", "NULL", J564*2)</f>
        <v>145</v>
      </c>
      <c r="AG564" s="15">
        <v>19000000522</v>
      </c>
      <c r="AH564" s="8">
        <f>IF(AB564 = "NULL", "NULL", AB564*2)</f>
        <v>3.0335097001763667</v>
      </c>
      <c r="AI564" s="8">
        <f>IF(AC564 = "NULL", "NULL", AC564*2)</f>
        <v>86</v>
      </c>
      <c r="AJ564" s="15">
        <v>21000000522</v>
      </c>
      <c r="AK564" s="13" t="s">
        <v>2259</v>
      </c>
      <c r="AL564" s="11" t="str">
        <f>SUBSTITUTE(D564,CHAR(10)&amp;"• Packed in a facility and/or equipment that produces products containing peanuts, tree nuts, soybean, milk, dairy, eggs, fish, shellfish, wheat, sesame. •","")</f>
        <v>Truffle &amp; Black Garlic Seasoning Ingredients:
black truffle salt (salt, black truffle, natural &amp; artificial flavors), parmesan cheese (pasteurized part-skim milk, cheese culture, salt, enzymes), cheese flavor (parmesan cheese (pasteurized part-skim milk, cheese culture, salt, enzymes), sodium phosphate, salt, lactic acid), corn starch, dried cane syrup, black garlic powder, cellulose, spices, garlic, natural flavor, onion, olive oil (olive oil, natural flavors)
• ALLERGY ALERT: contains milk •</v>
      </c>
    </row>
    <row r="565" spans="1:38" ht="195" x14ac:dyDescent="0.3">
      <c r="A565" s="38" t="s">
        <v>2260</v>
      </c>
      <c r="B565" s="10" t="s">
        <v>2261</v>
      </c>
      <c r="C565" s="10" t="s">
        <v>2262</v>
      </c>
      <c r="D565" s="11" t="s">
        <v>2263</v>
      </c>
      <c r="E565" s="8">
        <f>IF(F565 = "NULL", "NULL", F565/28.35)</f>
        <v>0.98765432098765427</v>
      </c>
      <c r="F565" s="8">
        <v>28</v>
      </c>
      <c r="G565" s="8">
        <f>IF(H565 = "NULL", "NULL", H565/28.35)</f>
        <v>2.0458553791887124</v>
      </c>
      <c r="H565" s="8">
        <v>58</v>
      </c>
      <c r="I565" s="8">
        <f>IF(G565 = "NULL", "NULL", G565*1.25)</f>
        <v>2.5573192239858904</v>
      </c>
      <c r="J565" s="8">
        <f>IF(G565 = "NULL", "NULL", H565*1.25)</f>
        <v>72.5</v>
      </c>
      <c r="K565" s="8">
        <f>IF(G565 = "NULL", "NULL", G565*2)</f>
        <v>4.0917107583774248</v>
      </c>
      <c r="L565" s="8">
        <f>IF(G565 = "NULL", "NULL", H565*2)</f>
        <v>116</v>
      </c>
      <c r="M565" s="11" t="str">
        <f>CONCATENATE(D565, CHAR(10), " - NET WT. ", TEXT(E565, "0.00"), " oz (", F565, " grams)")</f>
        <v>Truffle Parmesan &amp; Black Garlic Seasoning Ingredients:
black truffle salt (salt, black truffle, natural &amp; artificial flavors), parmesan cheese (pasteurized part-skim milk, cheese culture, salt, enzymes), cheese flavor (parmesan cheese (pasteurized part-skim milk, cheese culture, salt, enzymes), sodium phosphate, salt, lactic acid), corn starch, dried cane syrup, black garlic powder, cellulose, spices, garlic, natural flavor, onion, olive oil (olive oil, natural flavors)
• ALLERGY ALERT: contains milk •
• Packed in a facility and/or equipment that produces products containing peanuts, tree nuts, soybean, milk, dairy, eggs, fish, shellfish, wheat, sesame. •
 - NET WT. 0.99 oz (28 grams)</v>
      </c>
      <c r="N565" s="12">
        <v>10000000327</v>
      </c>
      <c r="O565" s="12">
        <v>30000000327</v>
      </c>
      <c r="P565" s="12">
        <v>50000000327</v>
      </c>
      <c r="Q565" s="12">
        <v>70000000327</v>
      </c>
      <c r="R565" s="12">
        <v>90000000327</v>
      </c>
      <c r="S565" s="12">
        <v>11000000327</v>
      </c>
      <c r="T565" s="12">
        <v>13000000327</v>
      </c>
      <c r="U565" s="10" t="s">
        <v>52</v>
      </c>
      <c r="V565" s="11" t="s">
        <v>327</v>
      </c>
      <c r="W565" s="8">
        <f>IF(G565 = "NULL", "NULL", G565/4)</f>
        <v>0.5114638447971781</v>
      </c>
      <c r="X565" s="8">
        <f>IF(W565 = "NULL", "NULL", W565*28.35)</f>
        <v>14.5</v>
      </c>
      <c r="Y565" s="8">
        <f>IF(G565 = "NULL", "NULL", G565*4)</f>
        <v>8.1834215167548496</v>
      </c>
      <c r="Z565" s="8">
        <f>IF(G565 = "NULL", "NULL", H565*4)</f>
        <v>232</v>
      </c>
      <c r="AA565" s="15">
        <v>15000000327</v>
      </c>
      <c r="AB565" s="8">
        <f>IF(OR(E565 = "NULL", G565 = "NULL"), "NULL", (E565+G565)/2)</f>
        <v>1.5167548500881833</v>
      </c>
      <c r="AC565" s="8">
        <f>IF(OR(F565 = "NULL", H565 = "NULL"), "NULL", (F565+H565)/2)</f>
        <v>43</v>
      </c>
      <c r="AD565" s="15">
        <v>17000000327</v>
      </c>
      <c r="AE565" s="8">
        <f>IF(H565 = "NULL", "NULL", AF565/28.35)</f>
        <v>5.1146384479717808</v>
      </c>
      <c r="AF565" s="8">
        <f>IF(H565 = "NULL", "NULL", J565*2)</f>
        <v>145</v>
      </c>
      <c r="AG565" s="15">
        <v>19000000327</v>
      </c>
      <c r="AH565" s="8">
        <f>IF(AB565 = "NULL", "NULL", AB565*2)</f>
        <v>3.0335097001763667</v>
      </c>
      <c r="AI565" s="8">
        <f>IF(AC565 = "NULL", "NULL", AC565*2)</f>
        <v>86</v>
      </c>
      <c r="AJ565" s="15">
        <v>21000000327</v>
      </c>
      <c r="AK565" s="13"/>
      <c r="AL565" s="11" t="str">
        <f>SUBSTITUTE(D565,CHAR(10)&amp;"• Packed in a facility and/or equipment that produces products containing peanuts, tree nuts, soybean, milk, dairy, eggs, fish, shellfish, wheat, sesame. •","")</f>
        <v>Truffle Parmesan &amp; Black Garlic Seasoning Ingredients:
black truffle salt (salt, black truffle, natural &amp; artificial flavors), parmesan cheese (pasteurized part-skim milk, cheese culture, salt, enzymes), cheese flavor (parmesan cheese (pasteurized part-skim milk, cheese culture, salt, enzymes), sodium phosphate, salt, lactic acid), corn starch, dried cane syrup, black garlic powder, cellulose, spices, garlic, natural flavor, onion, olive oil (olive oil, natural flavors)
• ALLERGY ALERT: contains milk •</v>
      </c>
    </row>
    <row r="566" spans="1:38" ht="300" x14ac:dyDescent="0.3">
      <c r="A566" s="10" t="s">
        <v>2264</v>
      </c>
      <c r="B566" s="10" t="s">
        <v>2265</v>
      </c>
      <c r="C566" s="10" t="s">
        <v>2265</v>
      </c>
      <c r="D566" s="11" t="s">
        <v>2266</v>
      </c>
      <c r="E566" s="8">
        <f>IF(F566 = "NULL", "NULL", F566/28.35)</f>
        <v>2.65</v>
      </c>
      <c r="F566" s="8">
        <v>75.127499999999998</v>
      </c>
      <c r="G566" s="8">
        <f>IF(H566 = "NULL", "NULL", H566/28.35)</f>
        <v>5.3</v>
      </c>
      <c r="H566" s="8">
        <v>150.255</v>
      </c>
      <c r="I566" s="8">
        <f>IF(G566 = "NULL", "NULL", G566*1.25)</f>
        <v>6.625</v>
      </c>
      <c r="J566" s="8">
        <f>IF(G566 = "NULL", "NULL", H566*1.25)</f>
        <v>187.81874999999999</v>
      </c>
      <c r="K566" s="8">
        <f>IF(G566 = "NULL", "NULL", G566*2)</f>
        <v>10.6</v>
      </c>
      <c r="L566" s="8">
        <f>IF(G566 = "NULL", "NULL", H566*2)</f>
        <v>300.51</v>
      </c>
      <c r="M566" s="11" t="str">
        <f>CONCATENATE(D566, CHAR(10), " - NET WT. ", TEXT(E566, "0.00"), " oz (", F566, " grams)")</f>
        <v>Truffle Parmesan Risotto Ingredients:
rice, non-fat dried milk, mushrooms, salt, contains 2% or less of onion, sunflower oil, corn starch, parmesan cheese buds (maltodextrin, whey solids, natural parmesan cheese flavor, salt), natural butter flavor (whey solids, enzyme modified butter, maltodextrin, salt, dehydrated butter, guar gum, annatto, turmeric), natural and artificial flavors, dried cream extract (maltodextrin, natural cream flavor), garlic, spices, black truffles
• ALLERGY ALERT: contains milk •
• DIRECTIONS: Bring 2-1/2 cups water to a simmer in large saucepan with tight-fitting lid. Add 1 tbsp. butter and 1 cup Truffle Parmesan Risotto. Stir as you bring to a boil. Reduce heat to a simmer, cover saucepan tightly and cook undisturbed for 18 to 22 minutes, depending on desired texture. Let stand, uncovered, for 3 minutes. Stir in optional 1/4 cup grated Parmesan cheese and serve immediately. •
• Packed in a facility and/or equipment that produces products containing peanuts, tree nuts, soybean, milk, dairy, eggs, fish, shellfish, wheat, sesame. •
 - NET WT. 2.65 oz (75.1275 grams)</v>
      </c>
      <c r="N566" s="12">
        <v>10000000458</v>
      </c>
      <c r="O566" s="12">
        <v>30000000458</v>
      </c>
      <c r="P566" s="12">
        <v>50000000458</v>
      </c>
      <c r="Q566" s="12">
        <v>70000000458</v>
      </c>
      <c r="R566" s="12">
        <v>90000000458</v>
      </c>
      <c r="S566" s="12">
        <v>11000000458</v>
      </c>
      <c r="T566" s="12">
        <v>13000000458</v>
      </c>
      <c r="U566" s="10" t="s">
        <v>52</v>
      </c>
      <c r="V566" s="11"/>
      <c r="W566" s="8">
        <f>IF(G566 = "NULL", "NULL", G566/4)</f>
        <v>1.325</v>
      </c>
      <c r="X566" s="8">
        <f>IF(W566 = "NULL", "NULL", W566*28.35)</f>
        <v>37.563749999999999</v>
      </c>
      <c r="Y566" s="8">
        <f>IF(G566 = "NULL", "NULL", G566*4)</f>
        <v>21.2</v>
      </c>
      <c r="Z566" s="8">
        <f>IF(G566 = "NULL", "NULL", H566*4)</f>
        <v>601.02</v>
      </c>
      <c r="AA566" s="15">
        <v>15000000458</v>
      </c>
      <c r="AB566" s="8">
        <f>IF(OR(E566 = "NULL", G566 = "NULL"), "NULL", (E566+G566)/2)</f>
        <v>3.9749999999999996</v>
      </c>
      <c r="AC566" s="8">
        <f>IF(OR(F566 = "NULL", H566 = "NULL"), "NULL", (F566+H566)/2)</f>
        <v>112.69125</v>
      </c>
      <c r="AD566" s="15">
        <v>17000000458</v>
      </c>
      <c r="AE566" s="8">
        <f>IF(H566 = "NULL", "NULL", AF566/28.35)</f>
        <v>13.249999999999998</v>
      </c>
      <c r="AF566" s="8">
        <f>IF(H566 = "NULL", "NULL", J566*2)</f>
        <v>375.63749999999999</v>
      </c>
      <c r="AG566" s="15">
        <v>19000000458</v>
      </c>
      <c r="AH566" s="8">
        <f>IF(AB566 = "NULL", "NULL", AB566*2)</f>
        <v>7.9499999999999993</v>
      </c>
      <c r="AI566" s="8">
        <f>IF(AC566 = "NULL", "NULL", AC566*2)</f>
        <v>225.38249999999999</v>
      </c>
      <c r="AJ566" s="15">
        <v>21000000458</v>
      </c>
      <c r="AK566" s="13"/>
      <c r="AL566" s="11" t="str">
        <f>SUBSTITUTE(D566,CHAR(10)&amp;"• Packed in a facility and/or equipment that produces products containing peanuts, tree nuts, soybean, milk, dairy, eggs, fish, shellfish, wheat, sesame. •","")</f>
        <v>Truffle Parmesan Risotto Ingredients:
rice, non-fat dried milk, mushrooms, salt, contains 2% or less of onion, sunflower oil, corn starch, parmesan cheese buds (maltodextrin, whey solids, natural parmesan cheese flavor, salt), natural butter flavor (whey solids, enzyme modified butter, maltodextrin, salt, dehydrated butter, guar gum, annatto, turmeric), natural and artificial flavors, dried cream extract (maltodextrin, natural cream flavor), garlic, spices, black truffles
• ALLERGY ALERT: contains milk •
• DIRECTIONS: Bring 2-1/2 cups water to a simmer in large saucepan with tight-fitting lid. Add 1 tbsp. butter and 1 cup Truffle Parmesan Risotto. Stir as you bring to a boil. Reduce heat to a simmer, cover saucepan tightly and cook undisturbed for 18 to 22 minutes, depending on desired texture. Let stand, uncovered, for 3 minutes. Stir in optional 1/4 cup grated Parmesan cheese and serve immediately. •</v>
      </c>
    </row>
    <row r="567" spans="1:38" ht="165" x14ac:dyDescent="0.3">
      <c r="A567" s="10" t="s">
        <v>2267</v>
      </c>
      <c r="B567" s="10" t="s">
        <v>2268</v>
      </c>
      <c r="C567" s="10" t="s">
        <v>2268</v>
      </c>
      <c r="D567" s="11" t="s">
        <v>2269</v>
      </c>
      <c r="E567" s="8">
        <f>IF(F567 = "NULL", "NULL", F567/28.35)</f>
        <v>1.128747795414462</v>
      </c>
      <c r="F567" s="8">
        <v>32</v>
      </c>
      <c r="G567" s="8">
        <f>IF(H567 = "NULL", "NULL", H567/28.35)</f>
        <v>2.6102292768959434</v>
      </c>
      <c r="H567" s="8">
        <v>74</v>
      </c>
      <c r="I567" s="8">
        <f>IF(G567 = "NULL", "NULL", G567*1.25)</f>
        <v>3.2627865961199292</v>
      </c>
      <c r="J567" s="8">
        <f>IF(G567 = "NULL", "NULL", H567*1.25)</f>
        <v>92.5</v>
      </c>
      <c r="K567" s="8">
        <f>IF(G567 = "NULL", "NULL", G567*2)</f>
        <v>5.2204585537918868</v>
      </c>
      <c r="L567" s="8">
        <f>IF(G567 = "NULL", "NULL", H567*2)</f>
        <v>148</v>
      </c>
      <c r="M567" s="11" t="str">
        <f>CONCATENATE(D567, CHAR(10), " - NET WT. ", TEXT(E567, "0.00"), " oz (", F567, " grams)")</f>
        <v>Truffle Parmesan Seasoning Ingredients:
parmesan cheese ([part-skim milk, cheese culture, salt enzymes], whey, buttermilk solids, sodium phosphate, salt), black truffle salt (salt, black truffle, natural flavor), mushroom, sugar, garlic, onion, salt, corn starch, lemon juice powder (corn syrup solids, lemon juice concentrate, lemon oil), spices
• ALLERGY ALERT: contains milk •
• Packed in a facility and/or equipment that produces products containing peanuts, tree nuts, soybean, milk, dairy, eggs, fish, shellfish, wheat, sesame. •
 - NET WT. 1.13 oz (32 grams)</v>
      </c>
      <c r="N567" s="12">
        <v>10000000326</v>
      </c>
      <c r="O567" s="12">
        <v>30000000326</v>
      </c>
      <c r="P567" s="12">
        <v>50000000326</v>
      </c>
      <c r="Q567" s="12">
        <v>70000000326</v>
      </c>
      <c r="R567" s="12">
        <v>90000000326</v>
      </c>
      <c r="S567" s="12">
        <v>11000000326</v>
      </c>
      <c r="T567" s="12">
        <v>13000000326</v>
      </c>
      <c r="U567" s="10" t="s">
        <v>52</v>
      </c>
      <c r="V567" s="11" t="s">
        <v>63</v>
      </c>
      <c r="W567" s="8">
        <f>IF(G567 = "NULL", "NULL", G567/4)</f>
        <v>0.65255731922398585</v>
      </c>
      <c r="X567" s="8">
        <f>IF(W567 = "NULL", "NULL", W567*28.35)</f>
        <v>18.5</v>
      </c>
      <c r="Y567" s="8">
        <f>IF(G567 = "NULL", "NULL", G567*4)</f>
        <v>10.440917107583774</v>
      </c>
      <c r="Z567" s="8">
        <f>IF(G567 = "NULL", "NULL", H567*4)</f>
        <v>296</v>
      </c>
      <c r="AA567" s="15">
        <v>15000000326</v>
      </c>
      <c r="AB567" s="8">
        <f>IF(OR(E567 = "NULL", G567 = "NULL"), "NULL", (E567+G567)/2)</f>
        <v>1.8694885361552027</v>
      </c>
      <c r="AC567" s="8">
        <f>IF(OR(F567 = "NULL", H567 = "NULL"), "NULL", (F567+H567)/2)</f>
        <v>53</v>
      </c>
      <c r="AD567" s="15">
        <v>17000000326</v>
      </c>
      <c r="AE567" s="8">
        <f>IF(H567 = "NULL", "NULL", AF567/28.35)</f>
        <v>6.5255731922398583</v>
      </c>
      <c r="AF567" s="8">
        <f>IF(H567 = "NULL", "NULL", J567*2)</f>
        <v>185</v>
      </c>
      <c r="AG567" s="15">
        <v>19000000326</v>
      </c>
      <c r="AH567" s="8">
        <f>IF(AB567 = "NULL", "NULL", AB567*2)</f>
        <v>3.7389770723104054</v>
      </c>
      <c r="AI567" s="8">
        <f>IF(AC567 = "NULL", "NULL", AC567*2)</f>
        <v>106</v>
      </c>
      <c r="AJ567" s="15">
        <v>21000000326</v>
      </c>
      <c r="AK567" s="13"/>
      <c r="AL567" s="11" t="str">
        <f>SUBSTITUTE(D567,CHAR(10)&amp;"• Packed in a facility and/or equipment that produces products containing peanuts, tree nuts, soybean, milk, dairy, eggs, fish, shellfish, wheat, sesame. •","")</f>
        <v>Truffle Parmesan Seasoning Ingredients:
parmesan cheese ([part-skim milk, cheese culture, salt enzymes], whey, buttermilk solids, sodium phosphate, salt), black truffle salt (salt, black truffle, natural flavor), mushroom, sugar, garlic, onion, salt, corn starch, lemon juice powder (corn syrup solids, lemon juice concentrate, lemon oil), spices
• ALLERGY ALERT: contains milk •</v>
      </c>
    </row>
    <row r="568" spans="1:38" ht="90" x14ac:dyDescent="0.3">
      <c r="A568" s="10" t="s">
        <v>2270</v>
      </c>
      <c r="B568" s="10" t="s">
        <v>2271</v>
      </c>
      <c r="C568" s="10" t="s">
        <v>2272</v>
      </c>
      <c r="D568" s="11" t="s">
        <v>2273</v>
      </c>
      <c r="E568" s="8">
        <f>IF(F568 = "NULL", "NULL", F568/28.35)</f>
        <v>2.0105820105820107</v>
      </c>
      <c r="F568" s="8">
        <v>57</v>
      </c>
      <c r="G568" s="8">
        <f>IF(H568 = "NULL", "NULL", H568/28.35)</f>
        <v>4.2328042328042326</v>
      </c>
      <c r="H568" s="8">
        <v>120</v>
      </c>
      <c r="I568" s="8">
        <f>IF(G568 = "NULL", "NULL", G568*1.25)</f>
        <v>5.2910052910052912</v>
      </c>
      <c r="J568" s="8">
        <f>IF(G568 = "NULL", "NULL", H568*1.25)</f>
        <v>150</v>
      </c>
      <c r="K568" s="8">
        <f>IF(G568 = "NULL", "NULL", G568*2)</f>
        <v>8.4656084656084651</v>
      </c>
      <c r="L568" s="8">
        <f>IF(G568 = "NULL", "NULL", H568*2)</f>
        <v>240</v>
      </c>
      <c r="M568" s="11" t="str">
        <f>CONCATENATE(D568, CHAR(10), " - NET WT. ", TEXT(E568, "0.00"), " oz (", F568, " grams)")</f>
        <v>Truffle Sea Salt Ingredients:
salt, truffle flavor (natural and artificial flavors), truffles, canola oil
• Packed in a facility and/or equipment that produces products containing peanuts, tree nuts, soybean, milk, dairy, eggs, fish, shellfish, wheat, sesame. •
 - NET WT. 2.01 oz (57 grams)</v>
      </c>
      <c r="N568" s="12">
        <v>10000000328</v>
      </c>
      <c r="O568" s="12">
        <v>30000000328</v>
      </c>
      <c r="P568" s="12">
        <v>50000000328</v>
      </c>
      <c r="Q568" s="12">
        <v>70000000328</v>
      </c>
      <c r="R568" s="12">
        <v>90000000328</v>
      </c>
      <c r="S568" s="12">
        <v>11000000328</v>
      </c>
      <c r="T568" s="12">
        <v>13000000328</v>
      </c>
      <c r="U568" s="10" t="s">
        <v>52</v>
      </c>
      <c r="V568" s="11" t="s">
        <v>327</v>
      </c>
      <c r="W568" s="8">
        <f>IF(G568 = "NULL", "NULL", G568/4)</f>
        <v>1.0582010582010581</v>
      </c>
      <c r="X568" s="8">
        <f>IF(W568 = "NULL", "NULL", W568*28.35)</f>
        <v>30</v>
      </c>
      <c r="Y568" s="8">
        <f>IF(G568 = "NULL", "NULL", G568*4)</f>
        <v>16.93121693121693</v>
      </c>
      <c r="Z568" s="8">
        <f>IF(G568 = "NULL", "NULL", H568*4)</f>
        <v>480</v>
      </c>
      <c r="AA568" s="15">
        <v>15000000328</v>
      </c>
      <c r="AB568" s="8">
        <f>IF(OR(E568 = "NULL", G568 = "NULL"), "NULL", (E568+G568)/2)</f>
        <v>3.1216931216931219</v>
      </c>
      <c r="AC568" s="8">
        <f>IF(OR(F568 = "NULL", H568 = "NULL"), "NULL", (F568+H568)/2)</f>
        <v>88.5</v>
      </c>
      <c r="AD568" s="15">
        <v>17000000328</v>
      </c>
      <c r="AE568" s="8">
        <f>IF(H568 = "NULL", "NULL", AF568/28.35)</f>
        <v>10.582010582010582</v>
      </c>
      <c r="AF568" s="8">
        <f>IF(H568 = "NULL", "NULL", J568*2)</f>
        <v>300</v>
      </c>
      <c r="AG568" s="15">
        <v>19000000328</v>
      </c>
      <c r="AH568" s="8">
        <f>IF(AB568 = "NULL", "NULL", AB568*2)</f>
        <v>6.2433862433862437</v>
      </c>
      <c r="AI568" s="8">
        <f>IF(AC568 = "NULL", "NULL", AC568*2)</f>
        <v>177</v>
      </c>
      <c r="AJ568" s="15">
        <v>21000000328</v>
      </c>
      <c r="AK568" s="13"/>
      <c r="AL568" s="11" t="str">
        <f>SUBSTITUTE(D568,CHAR(10)&amp;"• Packed in a facility and/or equipment that produces products containing peanuts, tree nuts, soybean, milk, dairy, eggs, fish, shellfish, wheat, sesame. •","")</f>
        <v>Truffle Sea Salt Ingredients:
salt, truffle flavor (natural and artificial flavors), truffles, canola oil</v>
      </c>
    </row>
    <row r="569" spans="1:38" ht="90" x14ac:dyDescent="0.3">
      <c r="A569" s="10" t="s">
        <v>2274</v>
      </c>
      <c r="B569" s="10" t="s">
        <v>2275</v>
      </c>
      <c r="C569" s="10" t="s">
        <v>2276</v>
      </c>
      <c r="D569" s="11" t="s">
        <v>2277</v>
      </c>
      <c r="E569" s="8">
        <f>IF(F569 = "NULL", "NULL", F569/28.35)</f>
        <v>2.6</v>
      </c>
      <c r="F569" s="8">
        <v>73.710000000000008</v>
      </c>
      <c r="G569" s="8">
        <f>IF(H569 = "NULL", "NULL", H569/28.35)</f>
        <v>5.2</v>
      </c>
      <c r="H569" s="8">
        <v>147.42000000000002</v>
      </c>
      <c r="I569" s="8">
        <f>IF(G569 = "NULL", "NULL", G569*1.25)</f>
        <v>6.5</v>
      </c>
      <c r="J569" s="8">
        <f>IF(G569 = "NULL", "NULL", H569*1.25)</f>
        <v>184.27500000000003</v>
      </c>
      <c r="K569" s="8">
        <f>IF(G569 = "NULL", "NULL", G569*2)</f>
        <v>10.4</v>
      </c>
      <c r="L569" s="8">
        <f>IF(G569 = "NULL", "NULL", H569*2)</f>
        <v>294.84000000000003</v>
      </c>
      <c r="M569" s="11" t="str">
        <f>CONCATENATE(D569, CHAR(10), " - NET WT. ", TEXT(E569, "0.00"), " oz (", F569, " grams)")</f>
        <v>Truffle Sea Salt &amp; Cayenne Seasoning Ingredients:
sea salt, truffle, canola oil, cayenne pepper truffle flavor (natural &amp; artificial)
• Packed in a facility and/or equipment that produces products containing peanuts, tree nuts, soybean, milk, dairy, eggs, fish, shellfish, wheat, sesame. •
 - NET WT. 2.60 oz (73.71 grams)</v>
      </c>
      <c r="N569" s="12">
        <v>10000000324</v>
      </c>
      <c r="O569" s="12">
        <v>30000000324</v>
      </c>
      <c r="P569" s="12">
        <v>50000000324</v>
      </c>
      <c r="Q569" s="12">
        <v>70000000324</v>
      </c>
      <c r="R569" s="12">
        <v>90000000324</v>
      </c>
      <c r="S569" s="12">
        <v>11000000324</v>
      </c>
      <c r="T569" s="12">
        <v>13000000324</v>
      </c>
      <c r="U569" s="10"/>
      <c r="V569" s="11"/>
      <c r="W569" s="8">
        <f>IF(G569 = "NULL", "NULL", G569/4)</f>
        <v>1.3</v>
      </c>
      <c r="X569" s="8">
        <f>IF(W569 = "NULL", "NULL", W569*28.35)</f>
        <v>36.855000000000004</v>
      </c>
      <c r="Y569" s="8">
        <f>IF(G569 = "NULL", "NULL", G569*4)</f>
        <v>20.8</v>
      </c>
      <c r="Z569" s="8">
        <f>IF(G569 = "NULL", "NULL", H569*4)</f>
        <v>589.68000000000006</v>
      </c>
      <c r="AA569" s="15">
        <v>15000000324</v>
      </c>
      <c r="AB569" s="8">
        <f>IF(OR(E569 = "NULL", G569 = "NULL"), "NULL", (E569+G569)/2)</f>
        <v>3.9000000000000004</v>
      </c>
      <c r="AC569" s="8">
        <f>IF(OR(F569 = "NULL", H569 = "NULL"), "NULL", (F569+H569)/2)</f>
        <v>110.56500000000001</v>
      </c>
      <c r="AD569" s="15">
        <v>17000000324</v>
      </c>
      <c r="AE569" s="8">
        <f>IF(H569 = "NULL", "NULL", AF569/28.35)</f>
        <v>13.000000000000002</v>
      </c>
      <c r="AF569" s="8">
        <f>IF(H569 = "NULL", "NULL", J569*2)</f>
        <v>368.55000000000007</v>
      </c>
      <c r="AG569" s="15">
        <v>19000000324</v>
      </c>
      <c r="AH569" s="8">
        <f>IF(AB569 = "NULL", "NULL", AB569*2)</f>
        <v>7.8000000000000007</v>
      </c>
      <c r="AI569" s="8">
        <f>IF(AC569 = "NULL", "NULL", AC569*2)</f>
        <v>221.13000000000002</v>
      </c>
      <c r="AJ569" s="15">
        <v>21000000324</v>
      </c>
      <c r="AK569" s="13"/>
      <c r="AL569" s="11" t="str">
        <f>SUBSTITUTE(D569,CHAR(10)&amp;"• Packed in a facility and/or equipment that produces products containing peanuts, tree nuts, soybean, milk, dairy, eggs, fish, shellfish, wheat, sesame. •","")</f>
        <v>Truffle Sea Salt &amp; Cayenne Seasoning Ingredients:
sea salt, truffle, canola oil, cayenne pepper truffle flavor (natural &amp; artificial)</v>
      </c>
    </row>
    <row r="570" spans="1:38" ht="90" x14ac:dyDescent="0.3">
      <c r="A570" s="10" t="s">
        <v>2278</v>
      </c>
      <c r="B570" s="10" t="s">
        <v>2279</v>
      </c>
      <c r="C570" s="10" t="s">
        <v>2280</v>
      </c>
      <c r="D570" s="11" t="s">
        <v>2281</v>
      </c>
      <c r="E570" s="8">
        <f>IF(F570 = "NULL", "NULL", F570/28.35)</f>
        <v>2.6</v>
      </c>
      <c r="F570" s="8">
        <v>73.710000000000008</v>
      </c>
      <c r="G570" s="8">
        <f>IF(H570 = "NULL", "NULL", H570/28.35)</f>
        <v>5.2</v>
      </c>
      <c r="H570" s="8">
        <v>147.42000000000002</v>
      </c>
      <c r="I570" s="8">
        <f>IF(G570 = "NULL", "NULL", G570*1.25)</f>
        <v>6.5</v>
      </c>
      <c r="J570" s="8">
        <f>IF(G570 = "NULL", "NULL", H570*1.25)</f>
        <v>184.27500000000003</v>
      </c>
      <c r="K570" s="8">
        <f>IF(G570 = "NULL", "NULL", G570*2)</f>
        <v>10.4</v>
      </c>
      <c r="L570" s="8">
        <f>IF(G570 = "NULL", "NULL", H570*2)</f>
        <v>294.84000000000003</v>
      </c>
      <c r="M570" s="11" t="str">
        <f>CONCATENATE(D570, CHAR(10), " - NET WT. ", TEXT(E570, "0.00"), " oz (", F570, " grams)")</f>
        <v>Truffle Sea Salt &amp; Parsley Ingredients:
sea salt, truffle, canola oil, parsley, truffle flavor (natural &amp; artificial)
• Packed in a facility and/or equipment that produces products containing peanuts, tree nuts, soybean, milk, dairy, eggs, fish, shellfish, wheat, sesame. •
 - NET WT. 2.60 oz (73.71 grams)</v>
      </c>
      <c r="N570" s="12">
        <v>10000000325</v>
      </c>
      <c r="O570" s="12">
        <v>30000000325</v>
      </c>
      <c r="P570" s="12">
        <v>50000000325</v>
      </c>
      <c r="Q570" s="12">
        <v>70000000325</v>
      </c>
      <c r="R570" s="12">
        <v>90000000325</v>
      </c>
      <c r="S570" s="12">
        <v>11000000325</v>
      </c>
      <c r="T570" s="12">
        <v>13000000325</v>
      </c>
      <c r="U570" s="10"/>
      <c r="V570" s="11"/>
      <c r="W570" s="8">
        <f>IF(G570 = "NULL", "NULL", G570/4)</f>
        <v>1.3</v>
      </c>
      <c r="X570" s="8">
        <f>IF(W570 = "NULL", "NULL", W570*28.35)</f>
        <v>36.855000000000004</v>
      </c>
      <c r="Y570" s="8">
        <f>IF(G570 = "NULL", "NULL", G570*4)</f>
        <v>20.8</v>
      </c>
      <c r="Z570" s="8">
        <f>IF(G570 = "NULL", "NULL", H570*4)</f>
        <v>589.68000000000006</v>
      </c>
      <c r="AA570" s="15">
        <v>15000000325</v>
      </c>
      <c r="AB570" s="8">
        <f>IF(OR(E570 = "NULL", G570 = "NULL"), "NULL", (E570+G570)/2)</f>
        <v>3.9000000000000004</v>
      </c>
      <c r="AC570" s="8">
        <f>IF(OR(F570 = "NULL", H570 = "NULL"), "NULL", (F570+H570)/2)</f>
        <v>110.56500000000001</v>
      </c>
      <c r="AD570" s="15">
        <v>17000000325</v>
      </c>
      <c r="AE570" s="8">
        <f>IF(H570 = "NULL", "NULL", AF570/28.35)</f>
        <v>13.000000000000002</v>
      </c>
      <c r="AF570" s="8">
        <f>IF(H570 = "NULL", "NULL", J570*2)</f>
        <v>368.55000000000007</v>
      </c>
      <c r="AG570" s="15">
        <v>19000000325</v>
      </c>
      <c r="AH570" s="8">
        <f>IF(AB570 = "NULL", "NULL", AB570*2)</f>
        <v>7.8000000000000007</v>
      </c>
      <c r="AI570" s="8">
        <f>IF(AC570 = "NULL", "NULL", AC570*2)</f>
        <v>221.13000000000002</v>
      </c>
      <c r="AJ570" s="15">
        <v>21000000325</v>
      </c>
      <c r="AK570" s="13"/>
      <c r="AL570" s="11" t="str">
        <f>SUBSTITUTE(D570,CHAR(10)&amp;"• Packed in a facility and/or equipment that produces products containing peanuts, tree nuts, soybean, milk, dairy, eggs, fish, shellfish, wheat, sesame. •","")</f>
        <v>Truffle Sea Salt &amp; Parsley Ingredients:
sea salt, truffle, canola oil, parsley, truffle flavor (natural &amp; artificial)</v>
      </c>
    </row>
    <row r="571" spans="1:38" ht="90" x14ac:dyDescent="0.3">
      <c r="A571" s="10" t="s">
        <v>2282</v>
      </c>
      <c r="B571" s="10" t="s">
        <v>2283</v>
      </c>
      <c r="C571" s="10" t="s">
        <v>2283</v>
      </c>
      <c r="D571" s="11" t="s">
        <v>2284</v>
      </c>
      <c r="E571" s="8">
        <f>IF(F571 = "NULL", "NULL", F571/28.35)</f>
        <v>1.3</v>
      </c>
      <c r="F571" s="8">
        <v>36.855000000000004</v>
      </c>
      <c r="G571" s="8">
        <f>IF(H571 = "NULL", "NULL", H571/28.35)</f>
        <v>2.6</v>
      </c>
      <c r="H571" s="8">
        <v>73.710000000000008</v>
      </c>
      <c r="I571" s="8">
        <f>IF(G571 = "NULL", "NULL", G571*1.25)</f>
        <v>3.25</v>
      </c>
      <c r="J571" s="8">
        <f>IF(G571 = "NULL", "NULL", H571*1.25)</f>
        <v>92.137500000000017</v>
      </c>
      <c r="K571" s="8">
        <f>IF(G571 = "NULL", "NULL", G571*2)</f>
        <v>5.2</v>
      </c>
      <c r="L571" s="8">
        <f>IF(G571 = "NULL", "NULL", H571*2)</f>
        <v>147.42000000000002</v>
      </c>
      <c r="M571" s="11" t="str">
        <f>CONCATENATE(D571, CHAR(10), " - NET WT. ", TEXT(E571, "0.00"), " oz (", F571, " grams)")</f>
        <v>Turkey &amp; Stuffing Ingredients:
Brown sugar, sea salt, ginger, orange, black pepper, nutmeg, and cloves
• Packed in a facility and/or equipment that produces products containing peanuts, tree nuts, soybean, milk, dairy, eggs, fish, shellfish, wheat, sesame. •
 - NET WT. 1.30 oz (36.855 grams)</v>
      </c>
      <c r="N571" s="12">
        <v>10000000329</v>
      </c>
      <c r="O571" s="12">
        <v>30000000329</v>
      </c>
      <c r="P571" s="12">
        <v>50000000329</v>
      </c>
      <c r="Q571" s="12">
        <v>70000000329</v>
      </c>
      <c r="R571" s="12">
        <v>90000000329</v>
      </c>
      <c r="S571" s="12">
        <v>11000000329</v>
      </c>
      <c r="T571" s="12">
        <v>13000000329</v>
      </c>
      <c r="U571" s="10"/>
      <c r="V571" s="11"/>
      <c r="W571" s="8">
        <f>IF(G571 = "NULL", "NULL", G571/4)</f>
        <v>0.65</v>
      </c>
      <c r="X571" s="8">
        <f>IF(W571 = "NULL", "NULL", W571*28.35)</f>
        <v>18.427500000000002</v>
      </c>
      <c r="Y571" s="8">
        <f>IF(G571 = "NULL", "NULL", G571*4)</f>
        <v>10.4</v>
      </c>
      <c r="Z571" s="8">
        <f>IF(G571 = "NULL", "NULL", H571*4)</f>
        <v>294.84000000000003</v>
      </c>
      <c r="AA571" s="15">
        <v>15000000329</v>
      </c>
      <c r="AB571" s="8">
        <f>IF(OR(E571 = "NULL", G571 = "NULL"), "NULL", (E571+G571)/2)</f>
        <v>1.9500000000000002</v>
      </c>
      <c r="AC571" s="8">
        <f>IF(OR(F571 = "NULL", H571 = "NULL"), "NULL", (F571+H571)/2)</f>
        <v>55.282500000000006</v>
      </c>
      <c r="AD571" s="15">
        <v>17000000329</v>
      </c>
      <c r="AE571" s="8">
        <f>IF(H571 = "NULL", "NULL", AF571/28.35)</f>
        <v>6.5000000000000009</v>
      </c>
      <c r="AF571" s="8">
        <f>IF(H571 = "NULL", "NULL", J571*2)</f>
        <v>184.27500000000003</v>
      </c>
      <c r="AG571" s="15">
        <v>19000000329</v>
      </c>
      <c r="AH571" s="8">
        <f>IF(AB571 = "NULL", "NULL", AB571*2)</f>
        <v>3.9000000000000004</v>
      </c>
      <c r="AI571" s="8">
        <f>IF(AC571 = "NULL", "NULL", AC571*2)</f>
        <v>110.56500000000001</v>
      </c>
      <c r="AJ571" s="15">
        <v>21000000329</v>
      </c>
      <c r="AK571" s="13"/>
      <c r="AL571" s="11" t="str">
        <f>SUBSTITUTE(D571,CHAR(10)&amp;"• Packed in a facility and/or equipment that produces products containing peanuts, tree nuts, soybean, milk, dairy, eggs, fish, shellfish, wheat, sesame. •","")</f>
        <v>Turkey &amp; Stuffing Ingredients:
Brown sugar, sea salt, ginger, orange, black pepper, nutmeg, and cloves</v>
      </c>
    </row>
    <row r="572" spans="1:38" ht="90" x14ac:dyDescent="0.3">
      <c r="A572" s="38" t="s">
        <v>2285</v>
      </c>
      <c r="B572" s="10" t="s">
        <v>2286</v>
      </c>
      <c r="C572" s="10" t="s">
        <v>2287</v>
      </c>
      <c r="D572" s="11" t="s">
        <v>2288</v>
      </c>
      <c r="E572" s="8">
        <f>IF(F572 = "NULL", "NULL", F572/28.35)</f>
        <v>0.8</v>
      </c>
      <c r="F572" s="8">
        <v>22.680000000000003</v>
      </c>
      <c r="G572" s="8">
        <f>IF(H572 = "NULL", "NULL", H572/28.35)</f>
        <v>1.6</v>
      </c>
      <c r="H572" s="8">
        <v>45.360000000000007</v>
      </c>
      <c r="I572" s="8">
        <f>IF(G572 = "NULL", "NULL", G572*1.25)</f>
        <v>2</v>
      </c>
      <c r="J572" s="8">
        <f>IF(G572 = "NULL", "NULL", H572*1.25)</f>
        <v>56.70000000000001</v>
      </c>
      <c r="K572" s="8">
        <f>IF(G572 = "NULL", "NULL", G572*2)</f>
        <v>3.2</v>
      </c>
      <c r="L572" s="8">
        <f>IF(G572 = "NULL", "NULL", H572*2)</f>
        <v>90.720000000000013</v>
      </c>
      <c r="M572" s="11" t="str">
        <f>CONCATENATE(D572, CHAR(10), " - NET WT. ", TEXT(E572, "0.00"), " oz (", F572, " grams)")</f>
        <v>Turmeric Ginger Herbal Tea Ingredients:
turmeric, ginger, lemongrass, orange peel, licorice and citrus essential oils
• Packed in a facility and/or equipment that produces products containing peanuts, tree nuts, soybean, milk, dairy, eggs, fish, shellfish, wheat, sesame. •
 - NET WT. 0.80 oz (22.68 grams)</v>
      </c>
      <c r="N572" s="12">
        <v>10000000330</v>
      </c>
      <c r="O572" s="12">
        <v>30000000330</v>
      </c>
      <c r="P572" s="12">
        <v>50000000330</v>
      </c>
      <c r="Q572" s="12">
        <v>70000000330</v>
      </c>
      <c r="R572" s="12">
        <v>90000000330</v>
      </c>
      <c r="S572" s="12">
        <v>11000000330</v>
      </c>
      <c r="T572" s="12">
        <v>13000000330</v>
      </c>
      <c r="U572" s="10" t="s">
        <v>52</v>
      </c>
      <c r="V572" s="11" t="s">
        <v>130</v>
      </c>
      <c r="W572" s="8">
        <f>IF(G572 = "NULL", "NULL", G572/4)</f>
        <v>0.4</v>
      </c>
      <c r="X572" s="8">
        <f>IF(W572 = "NULL", "NULL", W572*28.35)</f>
        <v>11.340000000000002</v>
      </c>
      <c r="Y572" s="8">
        <f>IF(G572 = "NULL", "NULL", G572*4)</f>
        <v>6.4</v>
      </c>
      <c r="Z572" s="8">
        <f>IF(G572 = "NULL", "NULL", H572*4)</f>
        <v>181.44000000000003</v>
      </c>
      <c r="AA572" s="15">
        <v>15000000330</v>
      </c>
      <c r="AB572" s="8">
        <f>IF(OR(E572 = "NULL", G572 = "NULL"), "NULL", (E572+G572)/2)</f>
        <v>1.2000000000000002</v>
      </c>
      <c r="AC572" s="8">
        <f>IF(OR(F572 = "NULL", H572 = "NULL"), "NULL", (F572+H572)/2)</f>
        <v>34.020000000000003</v>
      </c>
      <c r="AD572" s="15">
        <v>17000000330</v>
      </c>
      <c r="AE572" s="8">
        <f>IF(H572 = "NULL", "NULL", AF572/28.35)</f>
        <v>4.0000000000000009</v>
      </c>
      <c r="AF572" s="8">
        <f>IF(H572 = "NULL", "NULL", J572*2)</f>
        <v>113.40000000000002</v>
      </c>
      <c r="AG572" s="15">
        <v>19000000330</v>
      </c>
      <c r="AH572" s="8">
        <f>IF(AB572 = "NULL", "NULL", AB572*2)</f>
        <v>2.4000000000000004</v>
      </c>
      <c r="AI572" s="8">
        <f>IF(AC572 = "NULL", "NULL", AC572*2)</f>
        <v>68.040000000000006</v>
      </c>
      <c r="AJ572" s="15">
        <v>21000000330</v>
      </c>
      <c r="AK572" s="13"/>
      <c r="AL572" s="11" t="str">
        <f>SUBSTITUTE(D572,CHAR(10)&amp;"• Packed in a facility and/or equipment that produces products containing peanuts, tree nuts, soybean, milk, dairy, eggs, fish, shellfish, wheat, sesame. •","")</f>
        <v>Turmeric Ginger Herbal Tea Ingredients:
turmeric, ginger, lemongrass, orange peel, licorice and citrus essential oils</v>
      </c>
    </row>
    <row r="573" spans="1:38" ht="90" x14ac:dyDescent="0.3">
      <c r="A573" s="38" t="s">
        <v>2289</v>
      </c>
      <c r="B573" s="10" t="s">
        <v>2290</v>
      </c>
      <c r="C573" s="10" t="s">
        <v>2291</v>
      </c>
      <c r="D573" s="11" t="s">
        <v>2292</v>
      </c>
      <c r="E573" s="8">
        <f>IF(F573 = "NULL", "NULL", F573/28.35)</f>
        <v>0.91710758377425039</v>
      </c>
      <c r="F573" s="8">
        <v>26</v>
      </c>
      <c r="G573" s="8">
        <f>IF(H573 = "NULL", "NULL", H573/28.35)</f>
        <v>1.9753086419753085</v>
      </c>
      <c r="H573" s="8">
        <v>56</v>
      </c>
      <c r="I573" s="8">
        <f>IF(G573 = "NULL", "NULL", G573*1.25)</f>
        <v>2.4691358024691357</v>
      </c>
      <c r="J573" s="8">
        <f>IF(G573 = "NULL", "NULL", H573*1.25)</f>
        <v>70</v>
      </c>
      <c r="K573" s="8">
        <f>IF(G573 = "NULL", "NULL", G573*2)</f>
        <v>3.9506172839506171</v>
      </c>
      <c r="L573" s="8">
        <f>IF(G573 = "NULL", "NULL", H573*2)</f>
        <v>112</v>
      </c>
      <c r="M573" s="11" t="str">
        <f>CONCATENATE(D573, CHAR(10), " - NET WT. ", TEXT(E573, "0.00"), " oz (", F573, " grams)")</f>
        <v>Tuscan Bread Dip Ingredients:
salt, garlic, black pepper, onion, red pepper flakes, rosemary, basil, mediterranean oregano, and parsley
• Packed in a facility and/or equipment that produces products containing peanuts, tree nuts, soybean, milk, dairy, eggs, fish, shellfish, wheat, sesame. •
 - NET WT. 0.92 oz (26 grams)</v>
      </c>
      <c r="N573" s="12">
        <v>10000000332</v>
      </c>
      <c r="O573" s="12">
        <v>30000000332</v>
      </c>
      <c r="P573" s="12">
        <v>50000000332</v>
      </c>
      <c r="Q573" s="12">
        <v>70000000332</v>
      </c>
      <c r="R573" s="12">
        <v>90000000332</v>
      </c>
      <c r="S573" s="12">
        <v>11000000332</v>
      </c>
      <c r="T573" s="12">
        <v>13000000332</v>
      </c>
      <c r="U573" s="10" t="s">
        <v>52</v>
      </c>
      <c r="V573" s="11" t="s">
        <v>259</v>
      </c>
      <c r="W573" s="8">
        <f>IF(G573 = "NULL", "NULL", G573/4)</f>
        <v>0.49382716049382713</v>
      </c>
      <c r="X573" s="8">
        <f>IF(W573 = "NULL", "NULL", W573*28.35)</f>
        <v>14</v>
      </c>
      <c r="Y573" s="8">
        <f>IF(G573 = "NULL", "NULL", G573*4)</f>
        <v>7.9012345679012341</v>
      </c>
      <c r="Z573" s="8">
        <f>IF(G573 = "NULL", "NULL", H573*4)</f>
        <v>224</v>
      </c>
      <c r="AA573" s="15">
        <v>15000000332</v>
      </c>
      <c r="AB573" s="8">
        <f>IF(OR(E573 = "NULL", G573 = "NULL"), "NULL", (E573+G573)/2)</f>
        <v>1.4462081128747795</v>
      </c>
      <c r="AC573" s="8">
        <f>IF(OR(F573 = "NULL", H573 = "NULL"), "NULL", (F573+H573)/2)</f>
        <v>41</v>
      </c>
      <c r="AD573" s="15">
        <v>17000000332</v>
      </c>
      <c r="AE573" s="8">
        <f>IF(H573 = "NULL", "NULL", AF573/28.35)</f>
        <v>4.9382716049382713</v>
      </c>
      <c r="AF573" s="8">
        <f>IF(H573 = "NULL", "NULL", J573*2)</f>
        <v>140</v>
      </c>
      <c r="AG573" s="15">
        <v>19000000332</v>
      </c>
      <c r="AH573" s="8">
        <f>IF(AB573 = "NULL", "NULL", AB573*2)</f>
        <v>2.8924162257495589</v>
      </c>
      <c r="AI573" s="8">
        <f>IF(AC573 = "NULL", "NULL", AC573*2)</f>
        <v>82</v>
      </c>
      <c r="AJ573" s="15">
        <v>21000000332</v>
      </c>
      <c r="AK573" s="13" t="s">
        <v>2293</v>
      </c>
      <c r="AL573" s="11" t="str">
        <f>SUBSTITUTE(D573,CHAR(10)&amp;"• Packed in a facility and/or equipment that produces products containing peanuts, tree nuts, soybean, milk, dairy, eggs, fish, shellfish, wheat, sesame. •","")</f>
        <v>Tuscan Bread Dip Ingredients:
salt, garlic, black pepper, onion, red pepper flakes, rosemary, basil, mediterranean oregano, and parsley</v>
      </c>
    </row>
    <row r="574" spans="1:38" ht="90" x14ac:dyDescent="0.3">
      <c r="A574" s="40" t="s">
        <v>2294</v>
      </c>
      <c r="B574" s="10" t="s">
        <v>2295</v>
      </c>
      <c r="C574" s="10" t="s">
        <v>2296</v>
      </c>
      <c r="D574" s="11" t="s">
        <v>2297</v>
      </c>
      <c r="E574" s="8">
        <f>IF(F574 = "NULL", "NULL", F574/28.35)</f>
        <v>0.91710758377425039</v>
      </c>
      <c r="F574" s="8">
        <v>26</v>
      </c>
      <c r="G574" s="8">
        <f>IF(H574 = "NULL", "NULL", H574/28.35)</f>
        <v>1.9753086419753085</v>
      </c>
      <c r="H574" s="8">
        <v>56</v>
      </c>
      <c r="I574" s="8">
        <f>IF(G574 = "NULL", "NULL", G574*1.25)</f>
        <v>2.4691358024691357</v>
      </c>
      <c r="J574" s="8">
        <f>IF(G574 = "NULL", "NULL", H574*1.25)</f>
        <v>70</v>
      </c>
      <c r="K574" s="8">
        <f>IF(G574 = "NULL", "NULL", G574*2)</f>
        <v>3.9506172839506171</v>
      </c>
      <c r="L574" s="8">
        <f>IF(G574 = "NULL", "NULL", H574*2)</f>
        <v>112</v>
      </c>
      <c r="M574" s="11" t="str">
        <f>CONCATENATE(D574, CHAR(10), " - NET WT. ", TEXT(E574, "0.00"), " oz (", F574, " grams)")</f>
        <v>Tuscan Herb Bread Dip &amp; Seasoning Ingredients:
garlic, salt, black pepper, onion, pepper flakes, rosemary, basil, oregano, and parsley
• Packed in a facility and/or equipment that produces products containing peanuts, tree nuts, soybean, milk, dairy, eggs, fish, shellfish, wheat, sesame. •
 - NET WT. 0.92 oz (26 grams)</v>
      </c>
      <c r="N574" s="12">
        <v>10000000398</v>
      </c>
      <c r="O574" s="12">
        <v>30000000398</v>
      </c>
      <c r="P574" s="12">
        <v>50000000398</v>
      </c>
      <c r="Q574" s="12">
        <v>70000000398</v>
      </c>
      <c r="R574" s="12">
        <v>90000000398</v>
      </c>
      <c r="S574" s="12">
        <v>11000000398</v>
      </c>
      <c r="T574" s="12">
        <v>13000000398</v>
      </c>
      <c r="U574" s="11" t="s">
        <v>52</v>
      </c>
      <c r="V574" s="11"/>
      <c r="W574" s="8">
        <f>IF(G574 = "NULL", "NULL", G574/4)</f>
        <v>0.49382716049382713</v>
      </c>
      <c r="X574" s="8">
        <f>IF(W574 = "NULL", "NULL", W574*28.35)</f>
        <v>14</v>
      </c>
      <c r="Y574" s="8">
        <f>IF(G574 = "NULL", "NULL", G574*4)</f>
        <v>7.9012345679012341</v>
      </c>
      <c r="Z574" s="8">
        <f>IF(G574 = "NULL", "NULL", H574*4)</f>
        <v>224</v>
      </c>
      <c r="AA574" s="15">
        <v>15000000398</v>
      </c>
      <c r="AB574" s="8">
        <f>IF(OR(E574 = "NULL", G574 = "NULL"), "NULL", (E574+G574)/2)</f>
        <v>1.4462081128747795</v>
      </c>
      <c r="AC574" s="8">
        <f>IF(OR(F574 = "NULL", H574 = "NULL"), "NULL", (F574+H574)/2)</f>
        <v>41</v>
      </c>
      <c r="AD574" s="15">
        <v>17000000398</v>
      </c>
      <c r="AE574" s="8">
        <f>IF(H574 = "NULL", "NULL", AF574/28.35)</f>
        <v>4.9382716049382713</v>
      </c>
      <c r="AF574" s="8">
        <f>IF(H574 = "NULL", "NULL", J574*2)</f>
        <v>140</v>
      </c>
      <c r="AG574" s="15">
        <v>19000000398</v>
      </c>
      <c r="AH574" s="8">
        <f>IF(AB574 = "NULL", "NULL", AB574*2)</f>
        <v>2.8924162257495589</v>
      </c>
      <c r="AI574" s="8">
        <f>IF(AC574 = "NULL", "NULL", AC574*2)</f>
        <v>82</v>
      </c>
      <c r="AJ574" s="15">
        <v>21000000398</v>
      </c>
      <c r="AK574" s="13" t="s">
        <v>2298</v>
      </c>
      <c r="AL574" s="11" t="str">
        <f>SUBSTITUTE(D574,CHAR(10)&amp;"• Packed in a facility and/or equipment that produces products containing peanuts, tree nuts, soybean, milk, dairy, eggs, fish, shellfish, wheat, sesame. •","")</f>
        <v>Tuscan Herb Bread Dip &amp; Seasoning Ingredients:
garlic, salt, black pepper, onion, pepper flakes, rosemary, basil, oregano, and parsley</v>
      </c>
    </row>
    <row r="575" spans="1:38" ht="90" x14ac:dyDescent="0.3">
      <c r="A575" s="10" t="s">
        <v>2299</v>
      </c>
      <c r="B575" s="10" t="s">
        <v>2300</v>
      </c>
      <c r="C575" s="10" t="s">
        <v>2301</v>
      </c>
      <c r="D575" s="11" t="s">
        <v>2302</v>
      </c>
      <c r="E575" s="8">
        <f>IF(F575 = "NULL", "NULL", F575/28.35)</f>
        <v>2.2927689594356262</v>
      </c>
      <c r="F575" s="8">
        <v>65</v>
      </c>
      <c r="G575" s="8">
        <f>IF(H575 = "NULL", "NULL", H575/28.35)</f>
        <v>4.6913580246913575</v>
      </c>
      <c r="H575" s="8">
        <v>133</v>
      </c>
      <c r="I575" s="8">
        <f>IF(G575 = "NULL", "NULL", G575*1.25)</f>
        <v>5.8641975308641969</v>
      </c>
      <c r="J575" s="8">
        <f>IF(G575 = "NULL", "NULL", H575*1.25)</f>
        <v>166.25</v>
      </c>
      <c r="K575" s="8">
        <f>IF(G575 = "NULL", "NULL", G575*2)</f>
        <v>9.3827160493827151</v>
      </c>
      <c r="L575" s="8">
        <f>IF(G575 = "NULL", "NULL", H575*2)</f>
        <v>266</v>
      </c>
      <c r="M575" s="11" t="str">
        <f>CONCATENATE(D575, CHAR(10), " - NET WT. ", TEXT(E575, "0.00"), " oz (", F575, " grams)")</f>
        <v>Tuscan Sea Salt Ingredients:
sea salt, spices, garlic &amp; tomato, (spices include: parsley, oregano, basil, rosemary)
• Packed in a facility and/or equipment that produces products containing peanuts, tree nuts, soybean, milk, dairy, eggs, fish, shellfish, wheat, sesame. •
 - NET WT. 2.29 oz (65 grams)</v>
      </c>
      <c r="N575" s="12">
        <v>10000000333</v>
      </c>
      <c r="O575" s="12">
        <v>30000000333</v>
      </c>
      <c r="P575" s="12">
        <v>50000000333</v>
      </c>
      <c r="Q575" s="12">
        <v>70000000333</v>
      </c>
      <c r="R575" s="12">
        <v>90000000333</v>
      </c>
      <c r="S575" s="12">
        <v>11000000333</v>
      </c>
      <c r="T575" s="12">
        <v>13000000333</v>
      </c>
      <c r="U575" s="10" t="s">
        <v>52</v>
      </c>
      <c r="V575" s="11" t="s">
        <v>419</v>
      </c>
      <c r="W575" s="8">
        <f>IF(G575 = "NULL", "NULL", G575/4)</f>
        <v>1.1728395061728394</v>
      </c>
      <c r="X575" s="8">
        <f>IF(W575 = "NULL", "NULL", W575*28.35)</f>
        <v>33.25</v>
      </c>
      <c r="Y575" s="8">
        <f>IF(G575 = "NULL", "NULL", G575*4)</f>
        <v>18.76543209876543</v>
      </c>
      <c r="Z575" s="8">
        <f>IF(G575 = "NULL", "NULL", H575*4)</f>
        <v>532</v>
      </c>
      <c r="AA575" s="15">
        <v>15000000333</v>
      </c>
      <c r="AB575" s="8">
        <f>IF(OR(E575 = "NULL", G575 = "NULL"), "NULL", (E575+G575)/2)</f>
        <v>3.4920634920634921</v>
      </c>
      <c r="AC575" s="8">
        <f>IF(OR(F575 = "NULL", H575 = "NULL"), "NULL", (F575+H575)/2)</f>
        <v>99</v>
      </c>
      <c r="AD575" s="15">
        <v>17000000333</v>
      </c>
      <c r="AE575" s="8">
        <f>IF(H575 = "NULL", "NULL", AF575/28.35)</f>
        <v>11.728395061728394</v>
      </c>
      <c r="AF575" s="8">
        <f>IF(H575 = "NULL", "NULL", J575*2)</f>
        <v>332.5</v>
      </c>
      <c r="AG575" s="15">
        <v>19000000333</v>
      </c>
      <c r="AH575" s="8">
        <f>IF(AB575 = "NULL", "NULL", AB575*2)</f>
        <v>6.9841269841269842</v>
      </c>
      <c r="AI575" s="8">
        <f>IF(AC575 = "NULL", "NULL", AC575*2)</f>
        <v>198</v>
      </c>
      <c r="AJ575" s="15">
        <v>21000000333</v>
      </c>
      <c r="AK575" s="13"/>
      <c r="AL575" s="11" t="str">
        <f>SUBSTITUTE(D575,CHAR(10)&amp;"• Packed in a facility and/or equipment that produces products containing peanuts, tree nuts, soybean, milk, dairy, eggs, fish, shellfish, wheat, sesame. •","")</f>
        <v>Tuscan Sea Salt Ingredients:
sea salt, spices, garlic &amp; tomato, (spices include: parsley, oregano, basil, rosemary)</v>
      </c>
    </row>
    <row r="576" spans="1:38" ht="90" x14ac:dyDescent="0.3">
      <c r="A576" s="40" t="s">
        <v>2303</v>
      </c>
      <c r="B576" s="10" t="s">
        <v>2304</v>
      </c>
      <c r="C576" s="10" t="s">
        <v>2304</v>
      </c>
      <c r="D576" s="11" t="s">
        <v>2305</v>
      </c>
      <c r="E576" s="8">
        <f>IF(F576 = "NULL", "NULL", F576/28.35)</f>
        <v>0.91710758377425039</v>
      </c>
      <c r="F576" s="8">
        <v>26</v>
      </c>
      <c r="G576" s="8">
        <f>IF(H576 = "NULL", "NULL", H576/28.35)</f>
        <v>1.9753086419753085</v>
      </c>
      <c r="H576" s="8">
        <v>56</v>
      </c>
      <c r="I576" s="8">
        <f>IF(G576 = "NULL", "NULL", G576*1.25)</f>
        <v>2.4691358024691357</v>
      </c>
      <c r="J576" s="8">
        <f>IF(G576 = "NULL", "NULL", H576*1.25)</f>
        <v>70</v>
      </c>
      <c r="K576" s="8">
        <f>IF(G576 = "NULL", "NULL", G576*2)</f>
        <v>3.9506172839506171</v>
      </c>
      <c r="L576" s="8">
        <f>IF(G576 = "NULL", "NULL", H576*2)</f>
        <v>112</v>
      </c>
      <c r="M576" s="11" t="str">
        <f>CONCATENATE(D576, CHAR(10), " - NET WT. ", TEXT(E576, "0.00"), " oz (", F576, " grams)")</f>
        <v>Tuscan Seasoning Ingredients:
garlic, salt, black pepper, onion, pepper flakes, rosemary, basil, oregano, and parsley
• Packed in a facility and/or equipment that produces products containing peanuts, tree nuts, soybean, milk, dairy, eggs, fish, shellfish, wheat, sesame. •
 - NET WT. 0.92 oz (26 grams)</v>
      </c>
      <c r="N576" s="12">
        <v>10000000450</v>
      </c>
      <c r="O576" s="12">
        <v>30000000450</v>
      </c>
      <c r="P576" s="12">
        <v>50000000450</v>
      </c>
      <c r="Q576" s="12">
        <v>70000000450</v>
      </c>
      <c r="R576" s="12">
        <v>90000000450</v>
      </c>
      <c r="S576" s="12">
        <v>11000000450</v>
      </c>
      <c r="T576" s="12">
        <v>13000000450</v>
      </c>
      <c r="U576" s="11" t="s">
        <v>52</v>
      </c>
      <c r="V576" s="11"/>
      <c r="W576" s="8">
        <f>IF(G576 = "NULL", "NULL", G576/4)</f>
        <v>0.49382716049382713</v>
      </c>
      <c r="X576" s="8">
        <f>IF(W576 = "NULL", "NULL", W576*28.35)</f>
        <v>14</v>
      </c>
      <c r="Y576" s="8">
        <f>IF(G576 = "NULL", "NULL", G576*4)</f>
        <v>7.9012345679012341</v>
      </c>
      <c r="Z576" s="8">
        <f>IF(G576 = "NULL", "NULL", H576*4)</f>
        <v>224</v>
      </c>
      <c r="AA576" s="15">
        <v>15000000450</v>
      </c>
      <c r="AB576" s="8">
        <f>IF(OR(E576 = "NULL", G576 = "NULL"), "NULL", (E576+G576)/2)</f>
        <v>1.4462081128747795</v>
      </c>
      <c r="AC576" s="8">
        <f>IF(OR(F576 = "NULL", H576 = "NULL"), "NULL", (F576+H576)/2)</f>
        <v>41</v>
      </c>
      <c r="AD576" s="15">
        <v>17000000450</v>
      </c>
      <c r="AE576" s="8">
        <f>IF(H576 = "NULL", "NULL", AF576/28.35)</f>
        <v>4.9382716049382713</v>
      </c>
      <c r="AF576" s="8">
        <f>IF(H576 = "NULL", "NULL", J576*2)</f>
        <v>140</v>
      </c>
      <c r="AG576" s="15">
        <v>19000000450</v>
      </c>
      <c r="AH576" s="8">
        <f>IF(AB576 = "NULL", "NULL", AB576*2)</f>
        <v>2.8924162257495589</v>
      </c>
      <c r="AI576" s="8">
        <f>IF(AC576 = "NULL", "NULL", AC576*2)</f>
        <v>82</v>
      </c>
      <c r="AJ576" s="15">
        <v>21000000450</v>
      </c>
      <c r="AK576" s="13" t="s">
        <v>2306</v>
      </c>
      <c r="AL576" s="11" t="str">
        <f>SUBSTITUTE(D576,CHAR(10)&amp;"• Packed in a facility and/or equipment that produces products containing peanuts, tree nuts, soybean, milk, dairy, eggs, fish, shellfish, wheat, sesame. •","")</f>
        <v>Tuscan Seasoning Ingredients:
garlic, salt, black pepper, onion, pepper flakes, rosemary, basil, oregano, and parsley</v>
      </c>
    </row>
    <row r="577" spans="1:38" ht="90" x14ac:dyDescent="0.3">
      <c r="A577" s="40" t="s">
        <v>2307</v>
      </c>
      <c r="B577" s="10" t="s">
        <v>2304</v>
      </c>
      <c r="C577" s="10" t="s">
        <v>2304</v>
      </c>
      <c r="D577" s="11" t="s">
        <v>2305</v>
      </c>
      <c r="E577" s="8">
        <f>IF(F577 = "NULL", "NULL", F577/28.35)</f>
        <v>0.91710758377425039</v>
      </c>
      <c r="F577" s="8">
        <v>26</v>
      </c>
      <c r="G577" s="8">
        <f>IF(H577 = "NULL", "NULL", H577/28.35)</f>
        <v>1.9753086419753085</v>
      </c>
      <c r="H577" s="8">
        <v>56</v>
      </c>
      <c r="I577" s="8">
        <f>IF(G577 = "NULL", "NULL", G577*1.25)</f>
        <v>2.4691358024691357</v>
      </c>
      <c r="J577" s="8">
        <f>IF(G577 = "NULL", "NULL", H577*1.25)</f>
        <v>70</v>
      </c>
      <c r="K577" s="8">
        <f>IF(G577 = "NULL", "NULL", G577*2)</f>
        <v>3.9506172839506171</v>
      </c>
      <c r="L577" s="8">
        <f>IF(G577 = "NULL", "NULL", H577*2)</f>
        <v>112</v>
      </c>
      <c r="M577" s="11" t="str">
        <f>CONCATENATE(D577, CHAR(10), " - NET WT. ", TEXT(E577, "0.00"), " oz (", F577, " grams)")</f>
        <v>Tuscan Seasoning Ingredients:
garlic, salt, black pepper, onion, pepper flakes, rosemary, basil, oregano, and parsley
• Packed in a facility and/or equipment that produces products containing peanuts, tree nuts, soybean, milk, dairy, eggs, fish, shellfish, wheat, sesame. •
 - NET WT. 0.92 oz (26 grams)</v>
      </c>
      <c r="N577" s="12">
        <v>10000000517</v>
      </c>
      <c r="O577" s="12">
        <v>30000000517</v>
      </c>
      <c r="P577" s="12">
        <v>50000000517</v>
      </c>
      <c r="Q577" s="12">
        <v>70000000517</v>
      </c>
      <c r="R577" s="12">
        <v>90000000517</v>
      </c>
      <c r="S577" s="12">
        <v>11000000517</v>
      </c>
      <c r="T577" s="12">
        <v>13000000517</v>
      </c>
      <c r="U577" s="24"/>
      <c r="W577" s="8">
        <f>IF(G577 = "NULL", "NULL", G577/4)</f>
        <v>0.49382716049382713</v>
      </c>
      <c r="X577" s="8">
        <f>IF(W577 = "NULL", "NULL", W577*28.35)</f>
        <v>14</v>
      </c>
      <c r="Y577" s="8">
        <f>IF(G577 = "NULL", "NULL", G577*4)</f>
        <v>7.9012345679012341</v>
      </c>
      <c r="Z577" s="8">
        <f>IF(G577 = "NULL", "NULL", H577*4)</f>
        <v>224</v>
      </c>
      <c r="AA577" s="15">
        <v>15000000517</v>
      </c>
      <c r="AB577" s="8">
        <f>IF(OR(E577 = "NULL", G577 = "NULL"), "NULL", (E577+G577)/2)</f>
        <v>1.4462081128747795</v>
      </c>
      <c r="AC577" s="8">
        <f>IF(OR(F577 = "NULL", H577 = "NULL"), "NULL", (F577+H577)/2)</f>
        <v>41</v>
      </c>
      <c r="AD577" s="15">
        <v>17000000517</v>
      </c>
      <c r="AE577" s="8">
        <f>IF(H577 = "NULL", "NULL", AF577/28.35)</f>
        <v>4.9382716049382713</v>
      </c>
      <c r="AF577" s="8">
        <f>IF(H577 = "NULL", "NULL", J577*2)</f>
        <v>140</v>
      </c>
      <c r="AG577" s="15">
        <v>19000000517</v>
      </c>
      <c r="AH577" s="8">
        <f>IF(AB577 = "NULL", "NULL", AB577*2)</f>
        <v>2.8924162257495589</v>
      </c>
      <c r="AI577" s="8">
        <f>IF(AC577 = "NULL", "NULL", AC577*2)</f>
        <v>82</v>
      </c>
      <c r="AJ577" s="15">
        <v>21000000517</v>
      </c>
      <c r="AK577" s="13" t="s">
        <v>2308</v>
      </c>
      <c r="AL577" s="11" t="str">
        <f>SUBSTITUTE(D577,CHAR(10)&amp;"• Packed in a facility and/or equipment that produces products containing peanuts, tree nuts, soybean, milk, dairy, eggs, fish, shellfish, wheat, sesame. •","")</f>
        <v>Tuscan Seasoning Ingredients:
garlic, salt, black pepper, onion, pepper flakes, rosemary, basil, oregano, and parsley</v>
      </c>
    </row>
    <row r="578" spans="1:38" ht="75" x14ac:dyDescent="0.3">
      <c r="A578" s="10" t="s">
        <v>2309</v>
      </c>
      <c r="B578" s="10" t="s">
        <v>2310</v>
      </c>
      <c r="C578" s="10" t="s">
        <v>2311</v>
      </c>
      <c r="D578" s="11" t="s">
        <v>2312</v>
      </c>
      <c r="E578" s="8">
        <f>IF(F578 = "NULL", "NULL", F578/28.35)</f>
        <v>1.9</v>
      </c>
      <c r="F578" s="8">
        <v>53.865000000000002</v>
      </c>
      <c r="G578" s="8">
        <f>IF(H578 = "NULL", "NULL", H578/28.35)</f>
        <v>3.8</v>
      </c>
      <c r="H578" s="8">
        <v>107.73</v>
      </c>
      <c r="I578" s="8">
        <f>IF(G578 = "NULL", "NULL", G578*1.25)</f>
        <v>4.75</v>
      </c>
      <c r="J578" s="8">
        <f>IF(G578 = "NULL", "NULL", H578*1.25)</f>
        <v>134.66249999999999</v>
      </c>
      <c r="K578" s="8">
        <f>IF(G578 = "NULL", "NULL", G578*2)</f>
        <v>7.6</v>
      </c>
      <c r="L578" s="8">
        <f>IF(G578 = "NULL", "NULL", H578*2)</f>
        <v>215.46</v>
      </c>
      <c r="M578" s="11" t="str">
        <f>CONCATENATE(D578, CHAR(10), " - NET WT. ", TEXT(E578, "0.00"), " oz (", F578, " grams)")</f>
        <v>Tuscan Tomato Bread Dip Ingredients:
tomato, onion, salt, roasted garlic, oregano, parsley
• Packed in a facility and/or equipment that produces products containing peanuts, tree nuts, soybean, milk, dairy, eggs, fish, shellfish, wheat, sesame. •
 - NET WT. 1.90 oz (53.865 grams)</v>
      </c>
      <c r="N578" s="12">
        <v>10000000331</v>
      </c>
      <c r="O578" s="12">
        <v>30000000331</v>
      </c>
      <c r="P578" s="12">
        <v>50000000331</v>
      </c>
      <c r="Q578" s="12">
        <v>70000000331</v>
      </c>
      <c r="R578" s="12">
        <v>90000000331</v>
      </c>
      <c r="S578" s="12">
        <v>11000000331</v>
      </c>
      <c r="T578" s="12">
        <v>13000000331</v>
      </c>
      <c r="U578" s="10" t="s">
        <v>52</v>
      </c>
      <c r="V578" s="11" t="s">
        <v>63</v>
      </c>
      <c r="W578" s="8">
        <f>IF(G578 = "NULL", "NULL", G578/4)</f>
        <v>0.95</v>
      </c>
      <c r="X578" s="8">
        <f>IF(W578 = "NULL", "NULL", W578*28.35)</f>
        <v>26.932500000000001</v>
      </c>
      <c r="Y578" s="8">
        <f>IF(G578 = "NULL", "NULL", G578*4)</f>
        <v>15.2</v>
      </c>
      <c r="Z578" s="8">
        <f>IF(G578 = "NULL", "NULL", H578*4)</f>
        <v>430.92</v>
      </c>
      <c r="AA578" s="15">
        <v>15000000331</v>
      </c>
      <c r="AB578" s="8">
        <f>IF(OR(E578 = "NULL", G578 = "NULL"), "NULL", (E578+G578)/2)</f>
        <v>2.8499999999999996</v>
      </c>
      <c r="AC578" s="8">
        <f>IF(OR(F578 = "NULL", H578 = "NULL"), "NULL", (F578+H578)/2)</f>
        <v>80.797499999999999</v>
      </c>
      <c r="AD578" s="15">
        <v>17000000331</v>
      </c>
      <c r="AE578" s="8">
        <f>IF(H578 = "NULL", "NULL", AF578/28.35)</f>
        <v>9.5</v>
      </c>
      <c r="AF578" s="8">
        <f>IF(H578 = "NULL", "NULL", J578*2)</f>
        <v>269.32499999999999</v>
      </c>
      <c r="AG578" s="15">
        <v>19000000331</v>
      </c>
      <c r="AH578" s="8">
        <f>IF(AB578 = "NULL", "NULL", AB578*2)</f>
        <v>5.6999999999999993</v>
      </c>
      <c r="AI578" s="8">
        <f>IF(AC578 = "NULL", "NULL", AC578*2)</f>
        <v>161.595</v>
      </c>
      <c r="AJ578" s="15">
        <v>21000000331</v>
      </c>
      <c r="AK578" s="13" t="s">
        <v>2313</v>
      </c>
      <c r="AL578" s="11" t="str">
        <f>SUBSTITUTE(D578,CHAR(10)&amp;"• Packed in a facility and/or equipment that produces products containing peanuts, tree nuts, soybean, milk, dairy, eggs, fish, shellfish, wheat, sesame. •","")</f>
        <v>Tuscan Tomato Bread Dip Ingredients:
tomato, onion, salt, roasted garlic, oregano, parsley</v>
      </c>
    </row>
    <row r="579" spans="1:38" ht="90" x14ac:dyDescent="0.3">
      <c r="A579" s="10" t="s">
        <v>2314</v>
      </c>
      <c r="B579" s="10" t="s">
        <v>2315</v>
      </c>
      <c r="C579" s="10" t="s">
        <v>2316</v>
      </c>
      <c r="D579" s="11" t="s">
        <v>2317</v>
      </c>
      <c r="E579" s="8">
        <f>IF(F579 = "NULL", "NULL", F579/28.35)</f>
        <v>1.8500881834215168</v>
      </c>
      <c r="F579" s="8">
        <v>52.45</v>
      </c>
      <c r="G579" s="8">
        <f>IF(H579 = "NULL", "NULL", H579/28.35)</f>
        <v>3.7001763668430336</v>
      </c>
      <c r="H579" s="8">
        <v>104.9</v>
      </c>
      <c r="I579" s="8">
        <f>IF(G579 = "NULL", "NULL", G579*1.25)</f>
        <v>4.6252204585537919</v>
      </c>
      <c r="J579" s="8">
        <f>IF(G579 = "NULL", "NULL", H579*1.25)</f>
        <v>131.125</v>
      </c>
      <c r="K579" s="8">
        <f>IF(G579 = "NULL", "NULL", G579*2)</f>
        <v>7.4003527336860673</v>
      </c>
      <c r="L579" s="8">
        <f>IF(G579 = "NULL", "NULL", H579*2)</f>
        <v>209.8</v>
      </c>
      <c r="M579" s="11" t="str">
        <f>CONCATENATE(D579, CHAR(10), " - NET WT. ", TEXT(E579, "0.00"), " oz (", F579, " grams)")</f>
        <v>Twisted Lime &amp; Chili Seasoning Ingredients:
chili powder, salt, cumin, coriander, garlic, onion, lime, sugar
• Packed in a facility and/or equipment that produces products containing peanuts, tree nuts, soybean, milk, dairy, eggs, fish, shellfish, wheat, sesame. •
 - NET WT. 1.85 oz (52.45 grams)</v>
      </c>
      <c r="N579" s="12">
        <v>10000000573</v>
      </c>
      <c r="O579" s="12">
        <v>30000000573</v>
      </c>
      <c r="P579" s="12">
        <v>50000000573</v>
      </c>
      <c r="Q579" s="12">
        <v>70000000573</v>
      </c>
      <c r="R579" s="12">
        <v>90000000573</v>
      </c>
      <c r="S579" s="12">
        <v>11000000573</v>
      </c>
      <c r="T579" s="12">
        <v>13000000573</v>
      </c>
      <c r="U579" s="24"/>
      <c r="W579" s="8">
        <f>IF(G579 = "NULL", "NULL", G579/4)</f>
        <v>0.92504409171075841</v>
      </c>
      <c r="X579" s="8">
        <f>IF(W579 = "NULL", "NULL", W579*28.35)</f>
        <v>26.225000000000001</v>
      </c>
      <c r="Y579" s="8">
        <f>IF(G579 = "NULL", "NULL", G579*4)</f>
        <v>14.800705467372135</v>
      </c>
      <c r="Z579" s="8">
        <f>IF(G579 = "NULL", "NULL", H579*4)</f>
        <v>419.6</v>
      </c>
      <c r="AA579" s="15">
        <v>15000000573</v>
      </c>
      <c r="AB579" s="8">
        <f>IF(OR(E579 = "NULL", G579 = "NULL"), "NULL", (E579+G579)/2)</f>
        <v>2.7751322751322753</v>
      </c>
      <c r="AC579" s="8">
        <f>IF(OR(F579 = "NULL", H579 = "NULL"), "NULL", (F579+H579)/2)</f>
        <v>78.675000000000011</v>
      </c>
      <c r="AD579" s="15">
        <v>17000000573</v>
      </c>
      <c r="AE579" s="15">
        <f>IF(H579 = "NULL", "NULL", AF579/28.35)</f>
        <v>9.2504409171075839</v>
      </c>
      <c r="AF579" s="15">
        <f>IF(H579 = "NULL", "NULL", J579*2)</f>
        <v>262.25</v>
      </c>
      <c r="AG579" s="15">
        <v>19000000573</v>
      </c>
      <c r="AH579" s="8">
        <f>IF(AB579 = "NULL", "NULL", AB579*2)</f>
        <v>5.5502645502645507</v>
      </c>
      <c r="AI579" s="8">
        <f>IF(AC579 = "NULL", "NULL", AC579*2)</f>
        <v>157.35000000000002</v>
      </c>
      <c r="AJ579" s="15">
        <v>21000000573</v>
      </c>
      <c r="AK579" s="13" t="s">
        <v>2318</v>
      </c>
      <c r="AL579" s="11" t="str">
        <f>SUBSTITUTE(D579,CHAR(10)&amp;"• Packed in a facility and/or equipment that produces products containing peanuts, tree nuts, soybean, milk, dairy, eggs, fish, shellfish, wheat, sesame. •","")</f>
        <v>Twisted Lime &amp; Chili Seasoning Ingredients:
chili powder, salt, cumin, coriander, garlic, onion, lime, sugar</v>
      </c>
    </row>
    <row r="580" spans="1:38" ht="90" x14ac:dyDescent="0.3">
      <c r="A580" s="10" t="s">
        <v>2319</v>
      </c>
      <c r="B580" s="10" t="s">
        <v>2320</v>
      </c>
      <c r="C580" s="10" t="s">
        <v>2321</v>
      </c>
      <c r="D580" s="11" t="s">
        <v>2322</v>
      </c>
      <c r="E580" s="8">
        <f>IF(F580 = "NULL", "NULL", F580/28.35)</f>
        <v>1.85</v>
      </c>
      <c r="F580" s="8">
        <v>52.447500000000005</v>
      </c>
      <c r="G580" s="8">
        <f>IF(H580 = "NULL", "NULL", H580/28.35)</f>
        <v>3.7</v>
      </c>
      <c r="H580" s="8">
        <v>104.89500000000001</v>
      </c>
      <c r="I580" s="8">
        <f>IF(G580 = "NULL", "NULL", G580*1.25)</f>
        <v>4.625</v>
      </c>
      <c r="J580" s="8">
        <f>IF(G580 = "NULL", "NULL", H580*1.25)</f>
        <v>131.11875000000001</v>
      </c>
      <c r="K580" s="8">
        <f>IF(G580 = "NULL", "NULL", G580*2)</f>
        <v>7.4</v>
      </c>
      <c r="L580" s="8">
        <f>IF(G580 = "NULL", "NULL", H580*2)</f>
        <v>209.79000000000002</v>
      </c>
      <c r="M580" s="11" t="str">
        <f>CONCATENATE(D580, CHAR(10), " - NET WT. ", TEXT(E580, "0.00"), " oz (", F580, " grams)")</f>
        <v>Ultimate Grill Seasoning Ingredients:
salt, sugar, spices, chili pepper, brown sugar, paprika, msg, garlic, onion, garlic powder
• Packed in a facility and/or equipment that produces products containing peanuts, tree nuts, soybean, milk, dairy, eggs, fish, shellfish, wheat, sesame. •
 - NET WT. 1.85 oz (52.4475 grams)</v>
      </c>
      <c r="N580" s="12">
        <v>10000000335</v>
      </c>
      <c r="O580" s="12">
        <v>30000000335</v>
      </c>
      <c r="P580" s="12">
        <v>50000000335</v>
      </c>
      <c r="Q580" s="12">
        <v>70000000335</v>
      </c>
      <c r="R580" s="12">
        <v>90000000335</v>
      </c>
      <c r="S580" s="12">
        <v>11000000335</v>
      </c>
      <c r="T580" s="12">
        <v>13000000335</v>
      </c>
      <c r="U580" s="10"/>
      <c r="V580" s="11"/>
      <c r="W580" s="8">
        <f>IF(G580 = "NULL", "NULL", G580/4)</f>
        <v>0.92500000000000004</v>
      </c>
      <c r="X580" s="8">
        <f>IF(W580 = "NULL", "NULL", W580*28.35)</f>
        <v>26.223750000000003</v>
      </c>
      <c r="Y580" s="8">
        <f>IF(G580 = "NULL", "NULL", G580*4)</f>
        <v>14.8</v>
      </c>
      <c r="Z580" s="8">
        <f>IF(G580 = "NULL", "NULL", H580*4)</f>
        <v>419.58000000000004</v>
      </c>
      <c r="AA580" s="15">
        <v>15000000335</v>
      </c>
      <c r="AB580" s="8">
        <f>IF(OR(E580 = "NULL", G580 = "NULL"), "NULL", (E580+G580)/2)</f>
        <v>2.7750000000000004</v>
      </c>
      <c r="AC580" s="8">
        <f>IF(OR(F580 = "NULL", H580 = "NULL"), "NULL", (F580+H580)/2)</f>
        <v>78.671250000000015</v>
      </c>
      <c r="AD580" s="15">
        <v>17000000335</v>
      </c>
      <c r="AE580" s="8">
        <f>IF(H580 = "NULL", "NULL", AF580/28.35)</f>
        <v>9.25</v>
      </c>
      <c r="AF580" s="8">
        <f>IF(H580 = "NULL", "NULL", J580*2)</f>
        <v>262.23750000000001</v>
      </c>
      <c r="AG580" s="15">
        <v>19000000335</v>
      </c>
      <c r="AH580" s="8">
        <f>IF(AB580 = "NULL", "NULL", AB580*2)</f>
        <v>5.5500000000000007</v>
      </c>
      <c r="AI580" s="8">
        <f>IF(AC580 = "NULL", "NULL", AC580*2)</f>
        <v>157.34250000000003</v>
      </c>
      <c r="AJ580" s="15">
        <v>21000000335</v>
      </c>
      <c r="AK580" s="13"/>
      <c r="AL580" s="11" t="str">
        <f>SUBSTITUTE(D580,CHAR(10)&amp;"• Packed in a facility and/or equipment that produces products containing peanuts, tree nuts, soybean, milk, dairy, eggs, fish, shellfish, wheat, sesame. •","")</f>
        <v>Ultimate Grill Seasoning Ingredients:
salt, sugar, spices, chili pepper, brown sugar, paprika, msg, garlic, onion, garlic powder</v>
      </c>
    </row>
    <row r="581" spans="1:38" ht="90" x14ac:dyDescent="0.3">
      <c r="A581" s="10" t="s">
        <v>2323</v>
      </c>
      <c r="B581" s="10" t="s">
        <v>2324</v>
      </c>
      <c r="C581" s="10" t="s">
        <v>2325</v>
      </c>
      <c r="D581" s="11" t="s">
        <v>2326</v>
      </c>
      <c r="E581" s="8">
        <f>IF(F581 = "NULL", "NULL", F581/28.35)</f>
        <v>0.35273368606701938</v>
      </c>
      <c r="F581" s="8">
        <v>10</v>
      </c>
      <c r="G581" s="8">
        <f>IF(H581 = "NULL", "NULL", H581/28.35)</f>
        <v>0.77601410934744264</v>
      </c>
      <c r="H581" s="8">
        <v>22</v>
      </c>
      <c r="I581" s="8">
        <f>IF(G581 = "NULL", "NULL", G581*1.25)</f>
        <v>0.9700176366843033</v>
      </c>
      <c r="J581" s="8">
        <f>IF(G581 = "NULL", "NULL", H581*1.25)</f>
        <v>27.5</v>
      </c>
      <c r="K581" s="8">
        <f>IF(G581 = "NULL", "NULL", G581*2)</f>
        <v>1.5520282186948853</v>
      </c>
      <c r="L581" s="8">
        <f>IF(G581 = "NULL", "NULL", H581*2)</f>
        <v>44</v>
      </c>
      <c r="M581" s="11" t="str">
        <f>CONCATENATE(D581, CHAR(10), " - NET WT. ", TEXT(E581, "0.00"), " oz (", F581, " grams)")</f>
        <v>Ultimate Pizza Seasoning Ingredients:
oregano, marjoram, thyme, basil, rosemary, red peppers, sage, minced garlic
• Packed in a facility and/or equipment that produces products containing peanuts, tree nuts, soybean, milk, dairy, eggs, fish, shellfish, wheat, sesame. •
 - NET WT. 0.35 oz (10 grams)</v>
      </c>
      <c r="N581" s="12">
        <v>10000000334</v>
      </c>
      <c r="O581" s="12">
        <v>30000000334</v>
      </c>
      <c r="P581" s="12">
        <v>50000000334</v>
      </c>
      <c r="Q581" s="12">
        <v>70000000334</v>
      </c>
      <c r="R581" s="12">
        <v>90000000334</v>
      </c>
      <c r="S581" s="12">
        <v>11000000334</v>
      </c>
      <c r="T581" s="12">
        <v>13000000334</v>
      </c>
      <c r="U581" s="10" t="s">
        <v>52</v>
      </c>
      <c r="V581" s="11" t="s">
        <v>159</v>
      </c>
      <c r="W581" s="8">
        <f>IF(G581 = "NULL", "NULL", G581/4)</f>
        <v>0.19400352733686066</v>
      </c>
      <c r="X581" s="8">
        <f>IF(W581 = "NULL", "NULL", W581*28.35)</f>
        <v>5.5</v>
      </c>
      <c r="Y581" s="8">
        <f>IF(G581 = "NULL", "NULL", G581*4)</f>
        <v>3.1040564373897706</v>
      </c>
      <c r="Z581" s="8">
        <f>IF(G581 = "NULL", "NULL", H581*4)</f>
        <v>88</v>
      </c>
      <c r="AA581" s="15">
        <v>15000000334</v>
      </c>
      <c r="AB581" s="8">
        <f>IF(OR(E581 = "NULL", G581 = "NULL"), "NULL", (E581+G581)/2)</f>
        <v>0.56437389770723101</v>
      </c>
      <c r="AC581" s="8">
        <f>IF(OR(F581 = "NULL", H581 = "NULL"), "NULL", (F581+H581)/2)</f>
        <v>16</v>
      </c>
      <c r="AD581" s="15">
        <v>17000000334</v>
      </c>
      <c r="AE581" s="8">
        <f>IF(H581 = "NULL", "NULL", AF581/28.35)</f>
        <v>1.9400352733686066</v>
      </c>
      <c r="AF581" s="8">
        <f>IF(H581 = "NULL", "NULL", J581*2)</f>
        <v>55</v>
      </c>
      <c r="AG581" s="15">
        <v>19000000334</v>
      </c>
      <c r="AH581" s="8">
        <f>IF(AB581 = "NULL", "NULL", AB581*2)</f>
        <v>1.128747795414462</v>
      </c>
      <c r="AI581" s="8">
        <f>IF(AC581 = "NULL", "NULL", AC581*2)</f>
        <v>32</v>
      </c>
      <c r="AJ581" s="15">
        <v>21000000334</v>
      </c>
      <c r="AK581" s="13" t="s">
        <v>160</v>
      </c>
      <c r="AL581" s="11" t="str">
        <f>SUBSTITUTE(D581,CHAR(10)&amp;"• Packed in a facility and/or equipment that produces products containing peanuts, tree nuts, soybean, milk, dairy, eggs, fish, shellfish, wheat, sesame. •","")</f>
        <v>Ultimate Pizza Seasoning Ingredients:
oregano, marjoram, thyme, basil, rosemary, red peppers, sage, minced garlic</v>
      </c>
    </row>
    <row r="582" spans="1:38" ht="135" x14ac:dyDescent="0.3">
      <c r="A582" s="40" t="s">
        <v>2327</v>
      </c>
      <c r="B582" s="10" t="s">
        <v>2328</v>
      </c>
      <c r="C582" s="10" t="s">
        <v>2329</v>
      </c>
      <c r="D582" s="11" t="s">
        <v>2330</v>
      </c>
      <c r="E582" s="8">
        <f>IF(F582 = "NULL", "NULL", F582/28.35)</f>
        <v>1.0582010582010581</v>
      </c>
      <c r="F582" s="8">
        <v>30</v>
      </c>
      <c r="G582" s="8">
        <f>IF(H582 = "NULL", "NULL", H582/28.35)</f>
        <v>2.2927689594356262</v>
      </c>
      <c r="H582" s="8">
        <v>65</v>
      </c>
      <c r="I582" s="8">
        <f>IF(G582 = "NULL", "NULL", G582*1.25)</f>
        <v>2.8659611992945329</v>
      </c>
      <c r="J582" s="8">
        <f>IF(G582 = "NULL", "NULL", H582*1.25)</f>
        <v>81.25</v>
      </c>
      <c r="K582" s="8">
        <f>IF(G582 = "NULL", "NULL", G582*2)</f>
        <v>4.5855379188712524</v>
      </c>
      <c r="L582" s="8">
        <f>IF(G582 = "NULL", "NULL", H582*2)</f>
        <v>130</v>
      </c>
      <c r="M582" s="11" t="str">
        <f>CONCATENATE(D582, CHAR(10), " - NET WT. ", TEXT(E582, "0.00"), " oz (", F582, " grams)")</f>
        <v>Vampire's Favorite Parmesan &amp; Garlic Popcorn Seasoning Ingredients: 
parmesan cheese ([part-skim milk, cheese culture, salt enzymes], whey, buttermilk solids, sodium phosphate, salt), milk powder, salt, garlic and onion
• ALLERGY ALERT: contains milk •
• Packed in a facility and/or equipment that produces products containing peanuts, tree nuts, soybean, milk, dairy, eggs, fish, shellfish, wheat, sesame. •
 - NET WT. 1.06 oz (30 grams)</v>
      </c>
      <c r="N582" s="12">
        <v>10000000598</v>
      </c>
      <c r="O582" s="12">
        <v>30000000598</v>
      </c>
      <c r="P582" s="12">
        <v>50000000598</v>
      </c>
      <c r="Q582" s="12">
        <v>70000000598</v>
      </c>
      <c r="R582" s="12">
        <v>90000000598</v>
      </c>
      <c r="S582" s="12">
        <v>11000000598</v>
      </c>
      <c r="T582" s="12">
        <v>13000000598</v>
      </c>
      <c r="U582" s="10" t="s">
        <v>52</v>
      </c>
      <c r="V582" s="11" t="s">
        <v>63</v>
      </c>
      <c r="W582" s="8">
        <f>IF(G582 = "NULL", "NULL", G582/4)</f>
        <v>0.57319223985890655</v>
      </c>
      <c r="X582" s="8">
        <f>IF(W582 = "NULL", "NULL", W582*28.35)</f>
        <v>16.25</v>
      </c>
      <c r="Y582" s="8">
        <f>IF(G582 = "NULL", "NULL", G582*4)</f>
        <v>9.1710758377425048</v>
      </c>
      <c r="Z582" s="8">
        <f>IF(G582 = "NULL", "NULL", H582*4)</f>
        <v>260</v>
      </c>
      <c r="AA582" s="15">
        <v>15000000598</v>
      </c>
      <c r="AB582" s="8">
        <f>IF(OR(E582 = "NULL", G582 = "NULL"), "NULL", (E582+G582)/2)</f>
        <v>1.6754850088183422</v>
      </c>
      <c r="AC582" s="8">
        <f>IF(OR(F582 = "NULL", H582 = "NULL"), "NULL", (F582+H582)/2)</f>
        <v>47.5</v>
      </c>
      <c r="AD582" s="15">
        <v>17000000598</v>
      </c>
      <c r="AE582" s="8">
        <f>IF(H582 = "NULL", "NULL", AF582/28.35)</f>
        <v>5.7319223985890648</v>
      </c>
      <c r="AF582" s="8">
        <f>IF(H582 = "NULL", "NULL", J582*2)</f>
        <v>162.5</v>
      </c>
      <c r="AG582" s="15">
        <v>19000000598</v>
      </c>
      <c r="AH582" s="8">
        <f>IF(AB582 = "NULL", "NULL", AB582*2)</f>
        <v>3.3509700176366843</v>
      </c>
      <c r="AI582" s="8">
        <f>IF(AC582 = "NULL", "NULL", AC582*2)</f>
        <v>95</v>
      </c>
      <c r="AJ582" s="15">
        <v>21000000598</v>
      </c>
      <c r="AK582" s="13" t="s">
        <v>2331</v>
      </c>
      <c r="AL582" s="11" t="str">
        <f>SUBSTITUTE(D582,CHAR(10)&amp;"• Packed in a facility and/or equipment that produces products containing peanuts, tree nuts, soybean, milk, dairy, eggs, fish, shellfish, wheat, sesame •","")</f>
        <v>Vampire's Favorite Parmesan &amp; Garlic Popcorn Seasoning Ingredients: 
parmesan cheese ([part-skim milk, cheese culture, salt enzymes], whey, buttermilk solids, sodium phosphate, salt), milk powder, salt, garlic and onion
• ALLERGY ALERT: contains milk •
• Packed in a facility and/or equipment that produces products containing peanuts, tree nuts, soybean, milk, dairy, eggs, fish, shellfish, wheat, sesame. •</v>
      </c>
    </row>
    <row r="583" spans="1:38" ht="75" x14ac:dyDescent="0.3">
      <c r="A583" s="38" t="s">
        <v>2332</v>
      </c>
      <c r="B583" s="10" t="s">
        <v>2333</v>
      </c>
      <c r="C583" s="10" t="s">
        <v>2333</v>
      </c>
      <c r="D583" s="11" t="s">
        <v>2334</v>
      </c>
      <c r="E583" s="8">
        <f>IF(F583 = "NULL", "NULL", F583/28.35)</f>
        <v>2.1869488536155202</v>
      </c>
      <c r="F583" s="8">
        <v>62</v>
      </c>
      <c r="G583" s="8">
        <f>IF(H583 = "NULL", "NULL", H583/28.35)</f>
        <v>4.3738977072310403</v>
      </c>
      <c r="H583" s="8">
        <v>124</v>
      </c>
      <c r="I583" s="8">
        <f>IF(G583 = "NULL", "NULL", G583*1.25)</f>
        <v>5.4673721340388006</v>
      </c>
      <c r="J583" s="8">
        <f>IF(G583 = "NULL", "NULL", H583*1.25)</f>
        <v>155</v>
      </c>
      <c r="K583" s="8">
        <f>IF(G583 = "NULL", "NULL", G583*2)</f>
        <v>8.7477954144620806</v>
      </c>
      <c r="L583" s="8">
        <f>IF(G583 = "NULL", "NULL", H583*2)</f>
        <v>248</v>
      </c>
      <c r="M583" s="11" t="str">
        <f>CONCATENATE(D583, CHAR(10), " - NET WT. ", TEXT(E583, "0.00"), " oz (", F583, " grams)")</f>
        <v>Vanilla Bean Sugar Ingredients:
cane sugar, vanilla powder
• Packed in a facility and/or equipment that produces products containing peanuts, tree nuts, soybean, milk, dairy, eggs, fish, shellfish, wheat, sesame. •
 - NET WT. 2.19 oz (62 grams)</v>
      </c>
      <c r="N583" s="12">
        <v>10000000465</v>
      </c>
      <c r="O583" s="12">
        <v>30000000465</v>
      </c>
      <c r="P583" s="12">
        <v>50000000465</v>
      </c>
      <c r="Q583" s="12">
        <v>70000000465</v>
      </c>
      <c r="R583" s="12">
        <v>90000000465</v>
      </c>
      <c r="S583" s="12">
        <v>11000000465</v>
      </c>
      <c r="T583" s="12">
        <v>13000000465</v>
      </c>
      <c r="U583" s="10" t="s">
        <v>52</v>
      </c>
      <c r="V583" s="11" t="s">
        <v>755</v>
      </c>
      <c r="W583" s="8">
        <f>IF(G583 = "NULL", "NULL", G583/4)</f>
        <v>1.0934744268077601</v>
      </c>
      <c r="X583" s="8">
        <f>IF(W583 = "NULL", "NULL", W583*28.35)</f>
        <v>31</v>
      </c>
      <c r="Y583" s="8">
        <f>IF(G583 = "NULL", "NULL", G583*4)</f>
        <v>17.495590828924161</v>
      </c>
      <c r="Z583" s="8">
        <f>IF(G583 = "NULL", "NULL", H583*4)</f>
        <v>496</v>
      </c>
      <c r="AA583" s="15">
        <v>15000000465</v>
      </c>
      <c r="AB583" s="8">
        <f>IF(OR(E583 = "NULL", G583 = "NULL"), "NULL", (E583+G583)/2)</f>
        <v>3.28042328042328</v>
      </c>
      <c r="AC583" s="8">
        <f>IF(OR(F583 = "NULL", H583 = "NULL"), "NULL", (F583+H583)/2)</f>
        <v>93</v>
      </c>
      <c r="AD583" s="15">
        <v>17000000465</v>
      </c>
      <c r="AE583" s="8">
        <f>IF(H583 = "NULL", "NULL", AF583/28.35)</f>
        <v>10.934744268077601</v>
      </c>
      <c r="AF583" s="8">
        <f>IF(H583 = "NULL", "NULL", J583*2)</f>
        <v>310</v>
      </c>
      <c r="AG583" s="15">
        <v>19000000465</v>
      </c>
      <c r="AH583" s="8">
        <f>IF(AB583 = "NULL", "NULL", AB583*2)</f>
        <v>6.56084656084656</v>
      </c>
      <c r="AI583" s="8">
        <f>IF(AC583 = "NULL", "NULL", AC583*2)</f>
        <v>186</v>
      </c>
      <c r="AJ583" s="15">
        <v>21000000465</v>
      </c>
      <c r="AK583" s="13"/>
      <c r="AL583" s="11" t="str">
        <f>SUBSTITUTE(D583,CHAR(10)&amp;"• Packed in a facility and/or equipment that produces products containing peanuts, tree nuts, soybean, milk, dairy, eggs, fish, shellfish, wheat, sesame. •","")</f>
        <v>Vanilla Bean Sugar Ingredients:
cane sugar, vanilla powder</v>
      </c>
    </row>
    <row r="584" spans="1:38" ht="75" x14ac:dyDescent="0.3">
      <c r="A584" s="10" t="s">
        <v>2861</v>
      </c>
      <c r="B584" s="10" t="s">
        <v>2862</v>
      </c>
      <c r="C584" s="10" t="s">
        <v>2862</v>
      </c>
      <c r="D584" s="11" t="s">
        <v>2894</v>
      </c>
      <c r="E584" s="8">
        <f>IF(F584 = "NULL", "NULL", F584/28.35)</f>
        <v>0.22222222222222221</v>
      </c>
      <c r="F584" s="8">
        <v>6.3</v>
      </c>
      <c r="G584" s="8">
        <f>IF(H584 = "NULL", "NULL", H584/28.35)</f>
        <v>0.44444444444444442</v>
      </c>
      <c r="H584" s="8">
        <v>12.6</v>
      </c>
      <c r="I584" s="8">
        <f>IF(G584 = "NULL", "NULL", G584*1.25)</f>
        <v>0.55555555555555558</v>
      </c>
      <c r="J584" s="8">
        <f>IF(G584 = "NULL", "NULL", H584*1.25)</f>
        <v>15.75</v>
      </c>
      <c r="K584" s="8">
        <f>IF(G584 = "NULL", "NULL", G584*2)</f>
        <v>0.88888888888888884</v>
      </c>
      <c r="L584" s="8">
        <f>IF(G584 = "NULL", "NULL", H584*2)</f>
        <v>25.2</v>
      </c>
      <c r="M584" s="11" t="str">
        <f>CONCATENATE(D584, CHAR(10), " - NET WT. ", TEXT(E584, "0.00"), " oz (", F584, " grams)")</f>
        <v>Vanilla Beans Ingredients:
vanilla beans
• Packed in a facility and/or equipment that produces products containing peanuts, tree nuts, soybean, milk, dairy, eggs, fish, shellfish, wheat, sesame. •
 - NET WT. 0.22 oz (6.3 grams)</v>
      </c>
      <c r="N584" s="12">
        <v>10000000637</v>
      </c>
      <c r="O584" s="12">
        <v>30000000637</v>
      </c>
      <c r="P584" s="12">
        <v>50000000637</v>
      </c>
      <c r="Q584" s="12">
        <v>70000000637</v>
      </c>
      <c r="R584" s="12">
        <v>90000000637</v>
      </c>
      <c r="S584" s="12">
        <v>11000000637</v>
      </c>
      <c r="T584" s="12">
        <v>13000000637</v>
      </c>
      <c r="U584" s="24"/>
      <c r="W584" s="8">
        <f>IF(G584 = "NULL", "NULL", G584/4)</f>
        <v>0.1111111111111111</v>
      </c>
      <c r="X584" s="8">
        <f>IF(W584 = "NULL", "NULL", W584*28.35)</f>
        <v>3.15</v>
      </c>
      <c r="Y584" s="8">
        <f>IF(G584 = "NULL", "NULL", G584*4)</f>
        <v>1.7777777777777777</v>
      </c>
      <c r="Z584" s="8">
        <f>IF(G584 = "NULL", "NULL", H584*4)</f>
        <v>50.4</v>
      </c>
      <c r="AA584" s="15">
        <v>15000000637</v>
      </c>
      <c r="AB584" s="8">
        <f>IF(OR(E584 = "NULL", G584 = "NULL"), "NULL", (E584+G584)/2)</f>
        <v>0.33333333333333331</v>
      </c>
      <c r="AC584" s="8">
        <f>IF(OR(F584 = "NULL", H584 = "NULL"), "NULL", (F584+H584)/2)</f>
        <v>9.4499999999999993</v>
      </c>
      <c r="AD584" s="15">
        <v>17000000637</v>
      </c>
      <c r="AE584" s="15">
        <f>IF(H584 = "NULL", "NULL", AF584/28.35)</f>
        <v>1.1111111111111112</v>
      </c>
      <c r="AF584" s="15">
        <f>IF(H584 = "NULL", "NULL", J584*2)</f>
        <v>31.5</v>
      </c>
      <c r="AG584" s="15">
        <v>19000000637</v>
      </c>
      <c r="AH584" s="8">
        <f>IF(AB584 = "NULL", "NULL", AB584*2)</f>
        <v>0.66666666666666663</v>
      </c>
      <c r="AI584" s="8">
        <f>IF(AC584 = "NULL", "NULL", AC584*2)</f>
        <v>18.899999999999999</v>
      </c>
      <c r="AJ584" s="15">
        <v>21000000637</v>
      </c>
      <c r="AK584" s="13"/>
      <c r="AL584" s="11" t="str">
        <f>SUBSTITUTE(D584,CHAR(10)&amp;"• Packed in a facility and/or equipment that produces products containing peanuts, tree nuts, soybean, milk, dairy, eggs, fish, shellfish, wheat, sesame •","")</f>
        <v>Vanilla Beans Ingredients:
vanilla beans
• Packed in a facility and/or equipment that produces products containing peanuts, tree nuts, soybean, milk, dairy, eggs, fish, shellfish, wheat, sesame. •</v>
      </c>
    </row>
    <row r="585" spans="1:38" ht="75" x14ac:dyDescent="0.3">
      <c r="A585" s="10" t="s">
        <v>2335</v>
      </c>
      <c r="B585" s="10" t="s">
        <v>2336</v>
      </c>
      <c r="C585" s="10" t="s">
        <v>2337</v>
      </c>
      <c r="D585" s="11" t="s">
        <v>2338</v>
      </c>
      <c r="E585" s="8">
        <f>IF(F585 = "NULL", "NULL", F585/28.35)</f>
        <v>0.8</v>
      </c>
      <c r="F585" s="8">
        <v>22.680000000000003</v>
      </c>
      <c r="G585" s="8">
        <f>IF(H585 = "NULL", "NULL", H585/28.35)</f>
        <v>1.6</v>
      </c>
      <c r="H585" s="8">
        <v>45.360000000000007</v>
      </c>
      <c r="I585" s="8">
        <f>IF(G585 = "NULL", "NULL", G585*1.25)</f>
        <v>2</v>
      </c>
      <c r="J585" s="8">
        <f>IF(G585 = "NULL", "NULL", H585*1.25)</f>
        <v>56.70000000000001</v>
      </c>
      <c r="K585" s="8">
        <f>IF(G585 = "NULL", "NULL", G585*2)</f>
        <v>3.2</v>
      </c>
      <c r="L585" s="8">
        <f>IF(G585 = "NULL", "NULL", H585*2)</f>
        <v>90.720000000000013</v>
      </c>
      <c r="M585" s="11" t="str">
        <f>CONCATENATE(D585, CHAR(10), " - NET WT. ", TEXT(E585, "0.00"), " oz (", F585, " grams)")</f>
        <v>Vanilla Rooibos Herbal Tea Ingredients:
rooibos, artificial flavoring
• Packed in a facility and/or equipment that produces products containing peanuts, tree nuts, soybean, milk, dairy, eggs, fish, shellfish, wheat, sesame. •
 - NET WT. 0.80 oz (22.68 grams)</v>
      </c>
      <c r="N585" s="12">
        <v>10000000336</v>
      </c>
      <c r="O585" s="12">
        <v>30000000336</v>
      </c>
      <c r="P585" s="12">
        <v>50000000336</v>
      </c>
      <c r="Q585" s="12">
        <v>70000000336</v>
      </c>
      <c r="R585" s="12">
        <v>90000000336</v>
      </c>
      <c r="S585" s="12">
        <v>11000000336</v>
      </c>
      <c r="T585" s="12">
        <v>13000000336</v>
      </c>
      <c r="U585" s="10" t="s">
        <v>52</v>
      </c>
      <c r="V585" s="11" t="s">
        <v>130</v>
      </c>
      <c r="W585" s="8">
        <f>IF(G585 = "NULL", "NULL", G585/4)</f>
        <v>0.4</v>
      </c>
      <c r="X585" s="8">
        <f>IF(W585 = "NULL", "NULL", W585*28.35)</f>
        <v>11.340000000000002</v>
      </c>
      <c r="Y585" s="8">
        <f>IF(G585 = "NULL", "NULL", G585*4)</f>
        <v>6.4</v>
      </c>
      <c r="Z585" s="8">
        <f>IF(G585 = "NULL", "NULL", H585*4)</f>
        <v>181.44000000000003</v>
      </c>
      <c r="AA585" s="15">
        <v>15000000336</v>
      </c>
      <c r="AB585" s="8">
        <f>IF(OR(E585 = "NULL", G585 = "NULL"), "NULL", (E585+G585)/2)</f>
        <v>1.2000000000000002</v>
      </c>
      <c r="AC585" s="8">
        <f>IF(OR(F585 = "NULL", H585 = "NULL"), "NULL", (F585+H585)/2)</f>
        <v>34.020000000000003</v>
      </c>
      <c r="AD585" s="15">
        <v>17000000336</v>
      </c>
      <c r="AE585" s="8">
        <f>IF(H585 = "NULL", "NULL", AF585/28.35)</f>
        <v>4.0000000000000009</v>
      </c>
      <c r="AF585" s="8">
        <f>IF(H585 = "NULL", "NULL", J585*2)</f>
        <v>113.40000000000002</v>
      </c>
      <c r="AG585" s="15">
        <v>19000000336</v>
      </c>
      <c r="AH585" s="8">
        <f>IF(AB585 = "NULL", "NULL", AB585*2)</f>
        <v>2.4000000000000004</v>
      </c>
      <c r="AI585" s="8">
        <f>IF(AC585 = "NULL", "NULL", AC585*2)</f>
        <v>68.040000000000006</v>
      </c>
      <c r="AJ585" s="15">
        <v>21000000336</v>
      </c>
      <c r="AK585" s="13"/>
      <c r="AL585" s="11" t="str">
        <f>SUBSTITUTE(D585,CHAR(10)&amp;"• Packed in a facility and/or equipment that produces products containing peanuts, tree nuts, soybean, milk, dairy, eggs, fish, shellfish, wheat, sesame. •","")</f>
        <v>Vanilla Rooibos Herbal Tea Ingredients:
rooibos, artificial flavoring</v>
      </c>
    </row>
    <row r="586" spans="1:38" ht="75" x14ac:dyDescent="0.3">
      <c r="A586" s="10" t="s">
        <v>2339</v>
      </c>
      <c r="B586" s="10" t="s">
        <v>2340</v>
      </c>
      <c r="C586" s="10" t="s">
        <v>2340</v>
      </c>
      <c r="D586" s="11" t="s">
        <v>2341</v>
      </c>
      <c r="E586" s="8">
        <f>IF(F586 = "NULL", "NULL", F586/28.35)</f>
        <v>0.8</v>
      </c>
      <c r="F586" s="8">
        <v>22.680000000000003</v>
      </c>
      <c r="G586" s="8">
        <f>IF(H586 = "NULL", "NULL", H586/28.35)</f>
        <v>1.6</v>
      </c>
      <c r="H586" s="8">
        <v>45.360000000000007</v>
      </c>
      <c r="I586" s="8">
        <f>IF(G586 = "NULL", "NULL", G586*1.25)</f>
        <v>2</v>
      </c>
      <c r="J586" s="8">
        <f>IF(G586 = "NULL", "NULL", H586*1.25)</f>
        <v>56.70000000000001</v>
      </c>
      <c r="K586" s="8">
        <f>IF(G586 = "NULL", "NULL", G586*2)</f>
        <v>3.2</v>
      </c>
      <c r="L586" s="8">
        <f>IF(G586 = "NULL", "NULL", H586*2)</f>
        <v>90.720000000000013</v>
      </c>
      <c r="M586" s="11" t="str">
        <f>CONCATENATE(D586, CHAR(10), " - NET WT. ", TEXT(E586, "0.00"), " oz (", F586, " grams)")</f>
        <v>Vanilla Tea Ingredients:
black tea, vanilla flavor, calendula flowers
• Packed in a facility and/or equipment that produces products containing peanuts, tree nuts, soybean, milk, dairy, eggs, fish, shellfish, wheat, sesame. •
 - NET WT. 0.80 oz (22.68 grams)</v>
      </c>
      <c r="N586" s="12">
        <v>10000000337</v>
      </c>
      <c r="O586" s="12">
        <v>30000000337</v>
      </c>
      <c r="P586" s="12">
        <v>50000000337</v>
      </c>
      <c r="Q586" s="12">
        <v>70000000337</v>
      </c>
      <c r="R586" s="12">
        <v>90000000337</v>
      </c>
      <c r="S586" s="12">
        <v>11000000337</v>
      </c>
      <c r="T586" s="12">
        <v>13000000337</v>
      </c>
      <c r="U586" s="10"/>
      <c r="V586" s="11"/>
      <c r="W586" s="8">
        <f>IF(G586 = "NULL", "NULL", G586/4)</f>
        <v>0.4</v>
      </c>
      <c r="X586" s="8">
        <f>IF(W586 = "NULL", "NULL", W586*28.35)</f>
        <v>11.340000000000002</v>
      </c>
      <c r="Y586" s="8">
        <f>IF(G586 = "NULL", "NULL", G586*4)</f>
        <v>6.4</v>
      </c>
      <c r="Z586" s="8">
        <f>IF(G586 = "NULL", "NULL", H586*4)</f>
        <v>181.44000000000003</v>
      </c>
      <c r="AA586" s="15">
        <v>15000000337</v>
      </c>
      <c r="AB586" s="8">
        <f>IF(OR(E586 = "NULL", G586 = "NULL"), "NULL", (E586+G586)/2)</f>
        <v>1.2000000000000002</v>
      </c>
      <c r="AC586" s="8">
        <f>IF(OR(F586 = "NULL", H586 = "NULL"), "NULL", (F586+H586)/2)</f>
        <v>34.020000000000003</v>
      </c>
      <c r="AD586" s="15">
        <v>17000000337</v>
      </c>
      <c r="AE586" s="8">
        <f>IF(H586 = "NULL", "NULL", AF586/28.35)</f>
        <v>4.0000000000000009</v>
      </c>
      <c r="AF586" s="8">
        <f>IF(H586 = "NULL", "NULL", J586*2)</f>
        <v>113.40000000000002</v>
      </c>
      <c r="AG586" s="15">
        <v>19000000337</v>
      </c>
      <c r="AH586" s="8">
        <f>IF(AB586 = "NULL", "NULL", AB586*2)</f>
        <v>2.4000000000000004</v>
      </c>
      <c r="AI586" s="8">
        <f>IF(AC586 = "NULL", "NULL", AC586*2)</f>
        <v>68.040000000000006</v>
      </c>
      <c r="AJ586" s="15">
        <v>21000000337</v>
      </c>
      <c r="AK586" s="13"/>
      <c r="AL586" s="11" t="str">
        <f>SUBSTITUTE(D586,CHAR(10)&amp;"• Packed in a facility and/or equipment that produces products containing peanuts, tree nuts, soybean, milk, dairy, eggs, fish, shellfish, wheat, sesame. •","")</f>
        <v>Vanilla Tea Ingredients:
black tea, vanilla flavor, calendula flowers</v>
      </c>
    </row>
    <row r="587" spans="1:38" ht="105" x14ac:dyDescent="0.3">
      <c r="A587" s="10" t="s">
        <v>2342</v>
      </c>
      <c r="B587" s="10" t="s">
        <v>2343</v>
      </c>
      <c r="C587" s="10" t="s">
        <v>2343</v>
      </c>
      <c r="D587" s="11" t="s">
        <v>2344</v>
      </c>
      <c r="E587" s="8">
        <f>IF(F587 = "NULL", "NULL", F587/28.35)</f>
        <v>2.75</v>
      </c>
      <c r="F587" s="8">
        <v>77.962500000000006</v>
      </c>
      <c r="G587" s="8">
        <f>IF(H587 = "NULL", "NULL", H587/28.35)</f>
        <v>5.5</v>
      </c>
      <c r="H587" s="8">
        <v>155.92500000000001</v>
      </c>
      <c r="I587" s="8">
        <f>IF(G587 = "NULL", "NULL", G587*1.25)</f>
        <v>6.875</v>
      </c>
      <c r="J587" s="8">
        <f>IF(G587 = "NULL", "NULL", H587*1.25)</f>
        <v>194.90625</v>
      </c>
      <c r="K587" s="8">
        <f>IF(G587 = "NULL", "NULL", G587*2)</f>
        <v>11</v>
      </c>
      <c r="L587" s="8">
        <f>IF(G587 = "NULL", "NULL", H587*2)</f>
        <v>311.85000000000002</v>
      </c>
      <c r="M587" s="11" t="str">
        <f>CONCATENATE(D587, CHAR(10), " - NET WT. ", TEXT(E587, "0.00"), " oz (", F587, " grams)")</f>
        <v>Veggie Butter Seasoning Ingredients:
salt, sesame seed, dehydrated onion, spices, sugar, msg, cheese powder, butter flavor, corn starch, extractive of turmeric
• Packed in a facility and/or equipment that produces products containing peanuts, tree nuts, soybean, milk, dairy, eggs, fish, shellfish, wheat, sesame. •
 - NET WT. 2.75 oz (77.9625 grams)</v>
      </c>
      <c r="N587" s="12">
        <v>10000000339</v>
      </c>
      <c r="O587" s="12">
        <v>30000000339</v>
      </c>
      <c r="P587" s="12">
        <v>50000000339</v>
      </c>
      <c r="Q587" s="12">
        <v>70000000339</v>
      </c>
      <c r="R587" s="12">
        <v>90000000339</v>
      </c>
      <c r="S587" s="12">
        <v>11000000339</v>
      </c>
      <c r="T587" s="12">
        <v>13000000339</v>
      </c>
      <c r="U587" s="10" t="s">
        <v>52</v>
      </c>
      <c r="V587" s="11"/>
      <c r="W587" s="8">
        <f>IF(G587 = "NULL", "NULL", G587/4)</f>
        <v>1.375</v>
      </c>
      <c r="X587" s="8">
        <f>IF(W587 = "NULL", "NULL", W587*28.35)</f>
        <v>38.981250000000003</v>
      </c>
      <c r="Y587" s="8">
        <f>IF(G587 = "NULL", "NULL", G587*4)</f>
        <v>22</v>
      </c>
      <c r="Z587" s="8">
        <f>IF(G587 = "NULL", "NULL", H587*4)</f>
        <v>623.70000000000005</v>
      </c>
      <c r="AA587" s="15">
        <v>15000000339</v>
      </c>
      <c r="AB587" s="8">
        <f>IF(OR(E587 = "NULL", G587 = "NULL"), "NULL", (E587+G587)/2)</f>
        <v>4.125</v>
      </c>
      <c r="AC587" s="8">
        <f>IF(OR(F587 = "NULL", H587 = "NULL"), "NULL", (F587+H587)/2)</f>
        <v>116.94375000000001</v>
      </c>
      <c r="AD587" s="15">
        <v>17000000339</v>
      </c>
      <c r="AE587" s="8">
        <f>IF(H587 = "NULL", "NULL", AF587/28.35)</f>
        <v>13.75</v>
      </c>
      <c r="AF587" s="8">
        <f>IF(H587 = "NULL", "NULL", J587*2)</f>
        <v>389.8125</v>
      </c>
      <c r="AG587" s="15">
        <v>19000000339</v>
      </c>
      <c r="AH587" s="8">
        <f>IF(AB587 = "NULL", "NULL", AB587*2)</f>
        <v>8.25</v>
      </c>
      <c r="AI587" s="8">
        <f>IF(AC587 = "NULL", "NULL", AC587*2)</f>
        <v>233.88750000000002</v>
      </c>
      <c r="AJ587" s="15">
        <v>21000000339</v>
      </c>
      <c r="AK587" s="13"/>
      <c r="AL587" s="11" t="str">
        <f>SUBSTITUTE(D587,CHAR(10)&amp;"• Packed in a facility and/or equipment that produces products containing peanuts, tree nuts, soybean, milk, dairy, eggs, fish, shellfish, wheat, sesame. •","")</f>
        <v>Veggie Butter Seasoning Ingredients:
salt, sesame seed, dehydrated onion, spices, sugar, msg, cheese powder, butter flavor, corn starch, extractive of turmeric</v>
      </c>
    </row>
    <row r="588" spans="1:38" ht="90" x14ac:dyDescent="0.3">
      <c r="A588" s="41" t="s">
        <v>2345</v>
      </c>
      <c r="B588" s="10" t="s">
        <v>2346</v>
      </c>
      <c r="C588" s="10" t="s">
        <v>2346</v>
      </c>
      <c r="D588" s="11" t="s">
        <v>2347</v>
      </c>
      <c r="E588" s="8">
        <f>IF(F588 = "NULL", "NULL", F588/28.35)</f>
        <v>1.8</v>
      </c>
      <c r="F588" s="8">
        <v>51.03</v>
      </c>
      <c r="G588" s="8">
        <f>IF(H588 = "NULL", "NULL", H588/28.35)</f>
        <v>3.6</v>
      </c>
      <c r="H588" s="8">
        <v>102.06</v>
      </c>
      <c r="I588" s="8">
        <f>IF(G588 = "NULL", "NULL", G588*1.25)</f>
        <v>4.5</v>
      </c>
      <c r="J588" s="8">
        <f>IF(G588 = "NULL", "NULL", H588*1.25)</f>
        <v>127.575</v>
      </c>
      <c r="K588" s="8">
        <f>IF(G588 = "NULL", "NULL", G588*2)</f>
        <v>7.2</v>
      </c>
      <c r="L588" s="8">
        <f>IF(G588 = "NULL", "NULL", H588*2)</f>
        <v>204.12</v>
      </c>
      <c r="M588" s="11" t="str">
        <f>CONCATENATE(D588, CHAR(10), " - NET WT. ", TEXT(E588, "0.00"), " oz (", F588, " grams)")</f>
        <v>Venison Seasoning Ingredients:
salt, spices, onion, red bell peppers, sugar, garlic, grill flavor (from sunflower oil), natural flavor
• Packed in a facility and/or equipment that produces products containing peanuts, tree nuts, soybean, milk, dairy, eggs, fish, shellfish, wheat, sesame. •
 - NET WT. 1.80 oz (51.03 grams)</v>
      </c>
      <c r="N588" s="12">
        <v>10000000525</v>
      </c>
      <c r="O588" s="12">
        <v>30000000525</v>
      </c>
      <c r="P588" s="12">
        <v>50000000525</v>
      </c>
      <c r="Q588" s="12">
        <v>70000000525</v>
      </c>
      <c r="R588" s="12">
        <v>90000000525</v>
      </c>
      <c r="S588" s="12">
        <v>11000000525</v>
      </c>
      <c r="T588" s="12">
        <v>13000000525</v>
      </c>
      <c r="U588" s="24"/>
      <c r="W588" s="8">
        <f>IF(G588 = "NULL", "NULL", G588/4)</f>
        <v>0.9</v>
      </c>
      <c r="X588" s="8">
        <f>IF(W588 = "NULL", "NULL", W588*28.35)</f>
        <v>25.515000000000001</v>
      </c>
      <c r="Y588" s="8">
        <f>IF(G588 = "NULL", "NULL", G588*4)</f>
        <v>14.4</v>
      </c>
      <c r="Z588" s="8">
        <f>IF(G588 = "NULL", "NULL", H588*4)</f>
        <v>408.24</v>
      </c>
      <c r="AA588" s="15">
        <v>15000000525</v>
      </c>
      <c r="AB588" s="8">
        <f>IF(OR(E588 = "NULL", G588 = "NULL"), "NULL", (E588+G588)/2)</f>
        <v>2.7</v>
      </c>
      <c r="AC588" s="8">
        <f>IF(OR(F588 = "NULL", H588 = "NULL"), "NULL", (F588+H588)/2)</f>
        <v>76.545000000000002</v>
      </c>
      <c r="AD588" s="15">
        <v>17000000525</v>
      </c>
      <c r="AE588" s="8">
        <f>IF(H588 = "NULL", "NULL", AF588/28.35)</f>
        <v>9</v>
      </c>
      <c r="AF588" s="8">
        <f>IF(H588 = "NULL", "NULL", J588*2)</f>
        <v>255.15</v>
      </c>
      <c r="AG588" s="15">
        <v>19000000525</v>
      </c>
      <c r="AH588" s="8">
        <f>IF(AB588 = "NULL", "NULL", AB588*2)</f>
        <v>5.4</v>
      </c>
      <c r="AI588" s="8">
        <f>IF(AC588 = "NULL", "NULL", AC588*2)</f>
        <v>153.09</v>
      </c>
      <c r="AJ588" s="15">
        <v>21000000525</v>
      </c>
      <c r="AK588" s="13" t="s">
        <v>2348</v>
      </c>
      <c r="AL588" s="11" t="str">
        <f>SUBSTITUTE(D588,CHAR(10)&amp;"• Packed in a facility and/or equipment that produces products containing peanuts, tree nuts, soybean, milk, dairy, eggs, fish, shellfish, wheat, sesame. •","")</f>
        <v>Venison Seasoning Ingredients:
salt, spices, onion, red bell peppers, sugar, garlic, grill flavor (from sunflower oil), natural flavor</v>
      </c>
    </row>
    <row r="589" spans="1:38" ht="90" x14ac:dyDescent="0.3">
      <c r="A589" s="10" t="s">
        <v>2349</v>
      </c>
      <c r="B589" s="10" t="s">
        <v>2350</v>
      </c>
      <c r="C589" s="10" t="s">
        <v>2350</v>
      </c>
      <c r="D589" s="11" t="s">
        <v>2351</v>
      </c>
      <c r="E589" s="8">
        <f>IF(F589 = "NULL", "NULL", F589/28.35)</f>
        <v>1</v>
      </c>
      <c r="F589" s="8">
        <v>28.35</v>
      </c>
      <c r="G589" s="8">
        <f>IF(H589 = "NULL", "NULL", H589/28.35)</f>
        <v>2</v>
      </c>
      <c r="H589" s="8">
        <v>56.7</v>
      </c>
      <c r="I589" s="8">
        <f>IF(G589 = "NULL", "NULL", G589*1.25)</f>
        <v>2.5</v>
      </c>
      <c r="J589" s="8">
        <f>IF(G589 = "NULL", "NULL", H589*1.25)</f>
        <v>70.875</v>
      </c>
      <c r="K589" s="8">
        <f>IF(G589 = "NULL", "NULL", G589*2)</f>
        <v>4</v>
      </c>
      <c r="L589" s="8">
        <f>IF(G589 = "NULL", "NULL", H589*2)</f>
        <v>113.4</v>
      </c>
      <c r="M589" s="11" t="str">
        <f>CONCATENATE(D589, CHAR(10), " - NET WT. ", TEXT(E589, "0.00"), " oz (", F589, " grams)")</f>
        <v>Vermont Maple Pepper Ingredients:
sugar, salt, flavoring including natural maple flavor, natural &amp; artificial flavors, pepper
• Packed in a facility and/or equipment that produces products containing peanuts, tree nuts, soybean, milk, dairy, eggs, fish, shellfish, wheat, sesame. •
 - NET WT. 1.00 oz (28.35 grams)</v>
      </c>
      <c r="N589" s="12">
        <v>10000000341</v>
      </c>
      <c r="O589" s="12">
        <v>30000000341</v>
      </c>
      <c r="P589" s="12">
        <v>50000000341</v>
      </c>
      <c r="Q589" s="12">
        <v>70000000341</v>
      </c>
      <c r="R589" s="12">
        <v>90000000341</v>
      </c>
      <c r="S589" s="12">
        <v>11000000341</v>
      </c>
      <c r="T589" s="12">
        <v>13000000341</v>
      </c>
      <c r="U589" s="10"/>
      <c r="V589" s="11" t="s">
        <v>53</v>
      </c>
      <c r="W589" s="8">
        <f>IF(G589 = "NULL", "NULL", G589/4)</f>
        <v>0.5</v>
      </c>
      <c r="X589" s="8">
        <f>IF(W589 = "NULL", "NULL", W589*28.35)</f>
        <v>14.175000000000001</v>
      </c>
      <c r="Y589" s="8">
        <f>IF(G589 = "NULL", "NULL", G589*4)</f>
        <v>8</v>
      </c>
      <c r="Z589" s="8">
        <f>IF(G589 = "NULL", "NULL", H589*4)</f>
        <v>226.8</v>
      </c>
      <c r="AA589" s="15">
        <v>15000000341</v>
      </c>
      <c r="AB589" s="8">
        <f>IF(OR(E589 = "NULL", G589 = "NULL"), "NULL", (E589+G589)/2)</f>
        <v>1.5</v>
      </c>
      <c r="AC589" s="8">
        <f>IF(OR(F589 = "NULL", H589 = "NULL"), "NULL", (F589+H589)/2)</f>
        <v>42.525000000000006</v>
      </c>
      <c r="AD589" s="15">
        <v>17000000341</v>
      </c>
      <c r="AE589" s="8">
        <f>IF(H589 = "NULL", "NULL", AF589/28.35)</f>
        <v>5</v>
      </c>
      <c r="AF589" s="8">
        <f>IF(H589 = "NULL", "NULL", J589*2)</f>
        <v>141.75</v>
      </c>
      <c r="AG589" s="15">
        <v>19000000341</v>
      </c>
      <c r="AH589" s="8">
        <f>IF(AB589 = "NULL", "NULL", AB589*2)</f>
        <v>3</v>
      </c>
      <c r="AI589" s="8">
        <f>IF(AC589 = "NULL", "NULL", AC589*2)</f>
        <v>85.050000000000011</v>
      </c>
      <c r="AJ589" s="15">
        <v>21000000341</v>
      </c>
      <c r="AK589" s="13" t="s">
        <v>2352</v>
      </c>
      <c r="AL589" s="11" t="str">
        <f>SUBSTITUTE(D589,CHAR(10)&amp;"• Packed in a facility and/or equipment that produces products containing peanuts, tree nuts, soybean, milk, dairy, eggs, fish, shellfish, wheat, sesame. •","")</f>
        <v>Vermont Maple Pepper Ingredients:
sugar, salt, flavoring including natural maple flavor, natural &amp; artificial flavors, pepper</v>
      </c>
    </row>
    <row r="590" spans="1:38" ht="75" x14ac:dyDescent="0.3">
      <c r="A590" s="10" t="s">
        <v>2353</v>
      </c>
      <c r="B590" s="10" t="s">
        <v>2354</v>
      </c>
      <c r="C590" s="10" t="s">
        <v>2355</v>
      </c>
      <c r="D590" s="11" t="s">
        <v>2356</v>
      </c>
      <c r="E590" s="8">
        <f>IF(F590 = "NULL", "NULL", F590/28.35)</f>
        <v>2.1</v>
      </c>
      <c r="F590" s="8">
        <v>59.535000000000004</v>
      </c>
      <c r="G590" s="8">
        <f>IF(H590 = "NULL", "NULL", H590/28.35)</f>
        <v>4.2</v>
      </c>
      <c r="H590" s="8">
        <v>119.07000000000001</v>
      </c>
      <c r="I590" s="8">
        <f>IF(G590 = "NULL", "NULL", G590*1.25)</f>
        <v>5.25</v>
      </c>
      <c r="J590" s="8">
        <f>IF(G590 = "NULL", "NULL", H590*1.25)</f>
        <v>148.83750000000001</v>
      </c>
      <c r="K590" s="8">
        <f>IF(G590 = "NULL", "NULL", G590*2)</f>
        <v>8.4</v>
      </c>
      <c r="L590" s="8">
        <f>IF(G590 = "NULL", "NULL", H590*2)</f>
        <v>238.14000000000001</v>
      </c>
      <c r="M590" s="11" t="str">
        <f>CONCATENATE(D590, CHAR(10), " - NET WT. ", TEXT(E590, "0.00"), " oz (", F590, " grams)")</f>
        <v>Vermont Pure Maple Syrup (Granulated) Ingredients:
pure maple syrup
• Packed in a facility and/or equipment that produces products containing peanuts, tree nuts, soybean, milk, dairy, eggs, fish, shellfish, wheat, sesame. •
 - NET WT. 2.10 oz (59.535 grams)</v>
      </c>
      <c r="N590" s="12">
        <v>10000000342</v>
      </c>
      <c r="O590" s="12">
        <v>30000000342</v>
      </c>
      <c r="P590" s="12">
        <v>50000000342</v>
      </c>
      <c r="Q590" s="12">
        <v>70000000342</v>
      </c>
      <c r="R590" s="12">
        <v>90000000342</v>
      </c>
      <c r="S590" s="12">
        <v>11000000342</v>
      </c>
      <c r="T590" s="12">
        <v>13000000342</v>
      </c>
      <c r="U590" s="10"/>
      <c r="V590" s="11"/>
      <c r="W590" s="8">
        <f>IF(G590 = "NULL", "NULL", G590/4)</f>
        <v>1.05</v>
      </c>
      <c r="X590" s="8">
        <f>IF(W590 = "NULL", "NULL", W590*28.35)</f>
        <v>29.767500000000002</v>
      </c>
      <c r="Y590" s="8">
        <f>IF(G590 = "NULL", "NULL", G590*4)</f>
        <v>16.8</v>
      </c>
      <c r="Z590" s="8">
        <f>IF(G590 = "NULL", "NULL", H590*4)</f>
        <v>476.28000000000003</v>
      </c>
      <c r="AA590" s="15">
        <v>15000000342</v>
      </c>
      <c r="AB590" s="8">
        <f>IF(OR(E590 = "NULL", G590 = "NULL"), "NULL", (E590+G590)/2)</f>
        <v>3.1500000000000004</v>
      </c>
      <c r="AC590" s="8">
        <f>IF(OR(F590 = "NULL", H590 = "NULL"), "NULL", (F590+H590)/2)</f>
        <v>89.302500000000009</v>
      </c>
      <c r="AD590" s="15">
        <v>17000000342</v>
      </c>
      <c r="AE590" s="8">
        <f>IF(H590 = "NULL", "NULL", AF590/28.35)</f>
        <v>10.5</v>
      </c>
      <c r="AF590" s="8">
        <f>IF(H590 = "NULL", "NULL", J590*2)</f>
        <v>297.67500000000001</v>
      </c>
      <c r="AG590" s="15">
        <v>19000000342</v>
      </c>
      <c r="AH590" s="8">
        <f>IF(AB590 = "NULL", "NULL", AB590*2)</f>
        <v>6.3000000000000007</v>
      </c>
      <c r="AI590" s="8">
        <f>IF(AC590 = "NULL", "NULL", AC590*2)</f>
        <v>178.60500000000002</v>
      </c>
      <c r="AJ590" s="15">
        <v>21000000342</v>
      </c>
      <c r="AK590" s="13"/>
      <c r="AL590" s="11" t="str">
        <f>SUBSTITUTE(D590,CHAR(10)&amp;"• Packed in a facility and/or equipment that produces products containing peanuts, tree nuts, soybean, milk, dairy, eggs, fish, shellfish, wheat, sesame. •","")</f>
        <v>Vermont Pure Maple Syrup (Granulated) Ingredients:
pure maple syrup</v>
      </c>
    </row>
    <row r="591" spans="1:38" ht="195" x14ac:dyDescent="0.3">
      <c r="A591" s="10" t="s">
        <v>2357</v>
      </c>
      <c r="B591" s="10" t="s">
        <v>2358</v>
      </c>
      <c r="C591" s="10" t="s">
        <v>2359</v>
      </c>
      <c r="D591" s="11" t="s">
        <v>2360</v>
      </c>
      <c r="E591" s="8">
        <f>IF(F591 = "NULL", "NULL", F591/28.35)</f>
        <v>1.69</v>
      </c>
      <c r="F591" s="8">
        <v>47.911500000000004</v>
      </c>
      <c r="G591" s="8">
        <f>IF(H591 = "NULL", "NULL", H591/28.35)</f>
        <v>3.38</v>
      </c>
      <c r="H591" s="8">
        <v>95.823000000000008</v>
      </c>
      <c r="I591" s="8">
        <f>IF(G591 = "NULL", "NULL", G591*1.25)</f>
        <v>4.2249999999999996</v>
      </c>
      <c r="J591" s="8">
        <f>IF(G591 = "NULL", "NULL", H591*1.25)</f>
        <v>119.77875</v>
      </c>
      <c r="K591" s="8">
        <f>IF(G591 = "NULL", "NULL", G591*2)</f>
        <v>6.76</v>
      </c>
      <c r="L591" s="8">
        <f>IF(G591 = "NULL", "NULL", H591*2)</f>
        <v>191.64600000000002</v>
      </c>
      <c r="M591" s="11" t="str">
        <f>CONCATENATE(D591, CHAR(10), " - NET WT. ", TEXT(E591, "0.00"), " oz (", F591, " grams)")</f>
        <v>Very Cherry Wine Slush Ingredients:
cane sugar, &lt;2% of citric acid, color/flavor powder, (sugar, red #40, artificial flavor) cherry flavoring (ethyl alcohol, natural &amp; artificial flavors, propylene glycol, water, red 40, blue 1)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
 - NET WT. 1.69 oz (47.9115 grams)</v>
      </c>
      <c r="N591" s="12">
        <v>10000000343</v>
      </c>
      <c r="O591" s="12">
        <v>30000000343</v>
      </c>
      <c r="P591" s="12">
        <v>50000000343</v>
      </c>
      <c r="Q591" s="12">
        <v>70000000343</v>
      </c>
      <c r="R591" s="12">
        <v>90000000343</v>
      </c>
      <c r="S591" s="12">
        <v>11000000343</v>
      </c>
      <c r="T591" s="12">
        <v>13000000343</v>
      </c>
      <c r="U591" s="10"/>
      <c r="V591" s="11" t="s">
        <v>189</v>
      </c>
      <c r="W591" s="8">
        <f>IF(G591 = "NULL", "NULL", G591/4)</f>
        <v>0.84499999999999997</v>
      </c>
      <c r="X591" s="8">
        <f>IF(W591 = "NULL", "NULL", W591*28.35)</f>
        <v>23.955750000000002</v>
      </c>
      <c r="Y591" s="8">
        <f>IF(G591 = "NULL", "NULL", G591*4)</f>
        <v>13.52</v>
      </c>
      <c r="Z591" s="8">
        <f>IF(G591 = "NULL", "NULL", H591*4)</f>
        <v>383.29200000000003</v>
      </c>
      <c r="AA591" s="15">
        <v>15000000343</v>
      </c>
      <c r="AB591" s="8">
        <f>IF(OR(E591 = "NULL", G591 = "NULL"), "NULL", (E591+G591)/2)</f>
        <v>2.5350000000000001</v>
      </c>
      <c r="AC591" s="8">
        <f>IF(OR(F591 = "NULL", H591 = "NULL"), "NULL", (F591+H591)/2)</f>
        <v>71.867250000000013</v>
      </c>
      <c r="AD591" s="15">
        <v>17000000343</v>
      </c>
      <c r="AE591" s="8">
        <f>IF(H591 = "NULL", "NULL", AF591/28.35)</f>
        <v>8.4499999999999993</v>
      </c>
      <c r="AF591" s="8">
        <f>IF(H591 = "NULL", "NULL", J591*2)</f>
        <v>239.5575</v>
      </c>
      <c r="AG591" s="15">
        <v>19000000343</v>
      </c>
      <c r="AH591" s="8">
        <f>IF(AB591 = "NULL", "NULL", AB591*2)</f>
        <v>5.07</v>
      </c>
      <c r="AI591" s="8">
        <f>IF(AC591 = "NULL", "NULL", AC591*2)</f>
        <v>143.73450000000003</v>
      </c>
      <c r="AJ591" s="15">
        <v>21000000343</v>
      </c>
      <c r="AK591" s="13"/>
      <c r="AL591" s="11" t="str">
        <f>SUBSTITUTE(D591,CHAR(10)&amp;"• Packed in a facility and/or equipment that produces products containing peanuts, tree nuts, soybean, milk, dairy, eggs, fish, shellfish, wheat, sesame. •","")</f>
        <v>Very Cherry Wine Slush Ingredients:
cane sugar, &lt;2% of citric acid, color/flavor powder, (sugar, red #40, artificial flavor) cherry flavoring (ethyl alcohol, natural &amp; artificial flavors, propylene glycol, water, red 40, blue 1)
• DIRECTIONS: Just add ice, bottle of wine and pouch to a blender and mix - 10-12 drinks. Add in fresh fruit or rim your glass with fresh fruit to match the flavor. Don't drink wine? Add ice - mix and either fruit juice, 7up or sprite to blender. •</v>
      </c>
    </row>
    <row r="592" spans="1:38" ht="75" x14ac:dyDescent="0.3">
      <c r="A592" s="10" t="s">
        <v>2361</v>
      </c>
      <c r="B592" s="10" t="s">
        <v>2362</v>
      </c>
      <c r="C592" s="10" t="s">
        <v>2362</v>
      </c>
      <c r="D592" s="11" t="s">
        <v>2363</v>
      </c>
      <c r="E592" s="8">
        <f>IF(F592 = "NULL", "NULL", F592/28.35)</f>
        <v>1.1000000000000001</v>
      </c>
      <c r="F592" s="8">
        <v>31.185000000000006</v>
      </c>
      <c r="G592" s="8">
        <f>IF(H592 = "NULL", "NULL", H592/28.35)</f>
        <v>2.2000000000000002</v>
      </c>
      <c r="H592" s="8">
        <v>62.370000000000012</v>
      </c>
      <c r="I592" s="8">
        <f>IF(G592 = "NULL", "NULL", G592*1.25)</f>
        <v>2.75</v>
      </c>
      <c r="J592" s="8">
        <f>IF(G592 = "NULL", "NULL", H592*1.25)</f>
        <v>77.96250000000002</v>
      </c>
      <c r="K592" s="8">
        <f>IF(G592 = "NULL", "NULL", G592*2)</f>
        <v>4.4000000000000004</v>
      </c>
      <c r="L592" s="8">
        <f>IF(G592 = "NULL", "NULL", H592*2)</f>
        <v>124.74000000000002</v>
      </c>
      <c r="M592" s="11" t="str">
        <f>CONCATENATE(D592, CHAR(10), " - NET WT. ", TEXT(E592, "0.00"), " oz (", F592, " grams)")</f>
        <v>Vietnam Peppercorn Ingredients:
peppercorns
• Packed in a facility and/or equipment that produces products containing peanuts, tree nuts, soybean, milk, dairy, eggs, fish, shellfish, wheat, sesame. •
 - NET WT. 1.10 oz (31.185 grams)</v>
      </c>
      <c r="N592" s="12">
        <v>10000000344</v>
      </c>
      <c r="O592" s="12">
        <v>30000000344</v>
      </c>
      <c r="P592" s="12">
        <v>50000000344</v>
      </c>
      <c r="Q592" s="12">
        <v>70000000344</v>
      </c>
      <c r="R592" s="12">
        <v>90000000344</v>
      </c>
      <c r="S592" s="12">
        <v>11000000344</v>
      </c>
      <c r="T592" s="12">
        <v>13000000344</v>
      </c>
      <c r="U592" s="10"/>
      <c r="V592" s="11"/>
      <c r="W592" s="8">
        <f>IF(G592 = "NULL", "NULL", G592/4)</f>
        <v>0.55000000000000004</v>
      </c>
      <c r="X592" s="8">
        <f>IF(W592 = "NULL", "NULL", W592*28.35)</f>
        <v>15.592500000000003</v>
      </c>
      <c r="Y592" s="8">
        <f>IF(G592 = "NULL", "NULL", G592*4)</f>
        <v>8.8000000000000007</v>
      </c>
      <c r="Z592" s="8">
        <f>IF(G592 = "NULL", "NULL", H592*4)</f>
        <v>249.48000000000005</v>
      </c>
      <c r="AA592" s="15">
        <v>15000000344</v>
      </c>
      <c r="AB592" s="8">
        <f>IF(OR(E592 = "NULL", G592 = "NULL"), "NULL", (E592+G592)/2)</f>
        <v>1.6500000000000001</v>
      </c>
      <c r="AC592" s="8">
        <f>IF(OR(F592 = "NULL", H592 = "NULL"), "NULL", (F592+H592)/2)</f>
        <v>46.777500000000011</v>
      </c>
      <c r="AD592" s="15">
        <v>17000000344</v>
      </c>
      <c r="AE592" s="8">
        <f>IF(H592 = "NULL", "NULL", AF592/28.35)</f>
        <v>5.5000000000000009</v>
      </c>
      <c r="AF592" s="8">
        <f>IF(H592 = "NULL", "NULL", J592*2)</f>
        <v>155.92500000000004</v>
      </c>
      <c r="AG592" s="15">
        <v>19000000344</v>
      </c>
      <c r="AH592" s="8">
        <f>IF(AB592 = "NULL", "NULL", AB592*2)</f>
        <v>3.3000000000000003</v>
      </c>
      <c r="AI592" s="8">
        <f>IF(AC592 = "NULL", "NULL", AC592*2)</f>
        <v>93.555000000000021</v>
      </c>
      <c r="AJ592" s="15">
        <v>21000000344</v>
      </c>
      <c r="AK592" s="13"/>
      <c r="AL592" s="11" t="str">
        <f>SUBSTITUTE(D592,CHAR(10)&amp;"• Packed in a facility and/or equipment that produces products containing peanuts, tree nuts, soybean, milk, dairy, eggs, fish, shellfish, wheat, sesame. •","")</f>
        <v>Vietnam Peppercorn Ingredients:
peppercorns</v>
      </c>
    </row>
    <row r="593" spans="1:38" ht="30" x14ac:dyDescent="0.3">
      <c r="A593" s="10" t="s">
        <v>2364</v>
      </c>
      <c r="B593" s="10" t="s">
        <v>2365</v>
      </c>
      <c r="C593" s="10" t="s">
        <v>2365</v>
      </c>
      <c r="D593" s="11" t="s">
        <v>45</v>
      </c>
      <c r="E593" s="8" t="str">
        <f>IF(F593 = "NULL", "NULL", F593/28.35)</f>
        <v>NULL</v>
      </c>
      <c r="F593" s="8" t="s">
        <v>45</v>
      </c>
      <c r="G593" s="8" t="str">
        <f>IF(H593 = "NULL", "NULL", H593/28.35)</f>
        <v>NULL</v>
      </c>
      <c r="H593" s="8" t="s">
        <v>45</v>
      </c>
      <c r="I593" s="8" t="str">
        <f>IF(G593 = "NULL", "NULL", G593*1.25)</f>
        <v>NULL</v>
      </c>
      <c r="J593" s="8" t="str">
        <f>IF(G593 = "NULL", "NULL", H593*1.25)</f>
        <v>NULL</v>
      </c>
      <c r="K593" s="8" t="str">
        <f>IF(G593 = "NULL", "NULL", G593*2)</f>
        <v>NULL</v>
      </c>
      <c r="L593" s="8" t="str">
        <f>IF(G593 = "NULL", "NULL", H593*2)</f>
        <v>NULL</v>
      </c>
      <c r="M593" s="11" t="str">
        <f>CONCATENATE(D593, CHAR(10), " - NET WT. ", TEXT(E593, "0.00"), " oz (", F593, " grams)")</f>
        <v>NULL
 - NET WT. NULL oz (NULL grams)</v>
      </c>
      <c r="N593" s="12">
        <v>10000000483</v>
      </c>
      <c r="O593" s="12">
        <v>30000000483</v>
      </c>
      <c r="P593" s="12">
        <v>50000000483</v>
      </c>
      <c r="Q593" s="12">
        <v>70000000483</v>
      </c>
      <c r="R593" s="12">
        <v>90000000483</v>
      </c>
      <c r="S593" s="12">
        <v>11000000483</v>
      </c>
      <c r="T593" s="12">
        <v>13000000483</v>
      </c>
      <c r="U593" s="10"/>
      <c r="V593" s="11" t="s">
        <v>531</v>
      </c>
      <c r="W593" s="8" t="str">
        <f>IF(G593 = "NULL", "NULL", G593/4)</f>
        <v>NULL</v>
      </c>
      <c r="X593" s="8" t="str">
        <f>IF(W593 = "NULL", "NULL", W593*28.35)</f>
        <v>NULL</v>
      </c>
      <c r="Y593" s="8" t="str">
        <f>IF(G593 = "NULL", "NULL", G593*4)</f>
        <v>NULL</v>
      </c>
      <c r="Z593" s="8" t="str">
        <f>IF(G593 = "NULL", "NULL", H593*4)</f>
        <v>NULL</v>
      </c>
      <c r="AA593" s="15">
        <v>15000000483</v>
      </c>
      <c r="AB593" s="8" t="str">
        <f>IF(OR(E593 = "NULL", G593 = "NULL"), "NULL", (E593+G593)/2)</f>
        <v>NULL</v>
      </c>
      <c r="AC593" s="8" t="str">
        <f>IF(OR(F593 = "NULL", H593 = "NULL"), "NULL", (F593+H593)/2)</f>
        <v>NULL</v>
      </c>
      <c r="AD593" s="15">
        <v>17000000483</v>
      </c>
      <c r="AE593" s="8" t="str">
        <f>IF(H593 = "NULL", "NULL", AF593/28.35)</f>
        <v>NULL</v>
      </c>
      <c r="AF593" s="8" t="str">
        <f>IF(H593 = "NULL", "NULL", J593*2)</f>
        <v>NULL</v>
      </c>
      <c r="AG593" s="15">
        <v>19000000483</v>
      </c>
      <c r="AH593" s="8" t="str">
        <f>IF(AB593 = "NULL", "NULL", AB593*2)</f>
        <v>NULL</v>
      </c>
      <c r="AI593" s="8" t="str">
        <f>IF(AC593 = "NULL", "NULL", AC593*2)</f>
        <v>NULL</v>
      </c>
      <c r="AJ593" s="15">
        <v>21000000483</v>
      </c>
      <c r="AK593" s="13"/>
      <c r="AL593" s="11" t="str">
        <f>SUBSTITUTE(D593,CHAR(10)&amp;"• Packed in a facility and/or equipment that produces products containing peanuts, tree nuts, soybean, milk, dairy, eggs, fish, shellfish, wheat, sesame. •","")</f>
        <v>NULL</v>
      </c>
    </row>
    <row r="594" spans="1:38" ht="75" x14ac:dyDescent="0.3">
      <c r="A594" s="10" t="s">
        <v>2366</v>
      </c>
      <c r="B594" s="10" t="s">
        <v>2367</v>
      </c>
      <c r="C594" s="10" t="s">
        <v>2368</v>
      </c>
      <c r="D594" s="11" t="s">
        <v>2369</v>
      </c>
      <c r="E594" s="8">
        <f>IF(F594 = "NULL", "NULL", F594/28.35)</f>
        <v>2.9</v>
      </c>
      <c r="F594" s="8">
        <v>82.215000000000003</v>
      </c>
      <c r="G594" s="8">
        <f>IF(H594 = "NULL", "NULL", H594/28.35)</f>
        <v>5.8</v>
      </c>
      <c r="H594" s="8">
        <v>164.43</v>
      </c>
      <c r="I594" s="8">
        <f>IF(G594 = "NULL", "NULL", G594*1.25)</f>
        <v>7.25</v>
      </c>
      <c r="J594" s="8">
        <f>IF(G594 = "NULL", "NULL", H594*1.25)</f>
        <v>205.53750000000002</v>
      </c>
      <c r="K594" s="8">
        <f>IF(G594 = "NULL", "NULL", G594*2)</f>
        <v>11.6</v>
      </c>
      <c r="L594" s="8">
        <f>IF(G594 = "NULL", "NULL", H594*2)</f>
        <v>328.86</v>
      </c>
      <c r="M594" s="11" t="str">
        <f>CONCATENATE(D594, CHAR(10), " - NET WT. ", TEXT(E594, "0.00"), " oz (", F594, " grams)")</f>
        <v>Vintage Merlot Sea Salt Ingredients:
sea salt, merlot  wine
• Packed in a facility and/or equipment that produces products containing peanuts, tree nuts, soybean, milk, dairy, eggs, fish, shellfish, wheat, sesame. •
 - NET WT. 2.90 oz (82.215 grams)</v>
      </c>
      <c r="N594" s="12">
        <v>10000000345</v>
      </c>
      <c r="O594" s="12">
        <v>30000000345</v>
      </c>
      <c r="P594" s="12">
        <v>50000000345</v>
      </c>
      <c r="Q594" s="12">
        <v>70000000345</v>
      </c>
      <c r="R594" s="12">
        <v>90000000345</v>
      </c>
      <c r="S594" s="12">
        <v>11000000345</v>
      </c>
      <c r="T594" s="12">
        <v>13000000345</v>
      </c>
      <c r="U594" s="10" t="s">
        <v>52</v>
      </c>
      <c r="V594" s="11" t="s">
        <v>755</v>
      </c>
      <c r="W594" s="8">
        <f>IF(G594 = "NULL", "NULL", G594/4)</f>
        <v>1.45</v>
      </c>
      <c r="X594" s="8">
        <f>IF(W594 = "NULL", "NULL", W594*28.35)</f>
        <v>41.107500000000002</v>
      </c>
      <c r="Y594" s="8">
        <f>IF(G594 = "NULL", "NULL", G594*4)</f>
        <v>23.2</v>
      </c>
      <c r="Z594" s="8">
        <f>IF(G594 = "NULL", "NULL", H594*4)</f>
        <v>657.72</v>
      </c>
      <c r="AA594" s="15">
        <v>15000000345</v>
      </c>
      <c r="AB594" s="8">
        <f>IF(OR(E594 = "NULL", G594 = "NULL"), "NULL", (E594+G594)/2)</f>
        <v>4.3499999999999996</v>
      </c>
      <c r="AC594" s="8">
        <f>IF(OR(F594 = "NULL", H594 = "NULL"), "NULL", (F594+H594)/2)</f>
        <v>123.32250000000001</v>
      </c>
      <c r="AD594" s="15">
        <v>17000000345</v>
      </c>
      <c r="AE594" s="8">
        <f>IF(H594 = "NULL", "NULL", AF594/28.35)</f>
        <v>14.5</v>
      </c>
      <c r="AF594" s="8">
        <f>IF(H594 = "NULL", "NULL", J594*2)</f>
        <v>411.07500000000005</v>
      </c>
      <c r="AG594" s="15">
        <v>19000000345</v>
      </c>
      <c r="AH594" s="8">
        <f>IF(AB594 = "NULL", "NULL", AB594*2)</f>
        <v>8.6999999999999993</v>
      </c>
      <c r="AI594" s="8">
        <f>IF(AC594 = "NULL", "NULL", AC594*2)</f>
        <v>246.64500000000001</v>
      </c>
      <c r="AJ594" s="15">
        <v>21000000345</v>
      </c>
      <c r="AK594" s="13"/>
      <c r="AL594" s="11" t="str">
        <f>SUBSTITUTE(D594,CHAR(10)&amp;"• Packed in a facility and/or equipment that produces products containing peanuts, tree nuts, soybean, milk, dairy, eggs, fish, shellfish, wheat, sesame. •","")</f>
        <v>Vintage Merlot Sea Salt Ingredients:
sea salt, merlot  wine</v>
      </c>
    </row>
    <row r="595" spans="1:38" ht="75" x14ac:dyDescent="0.3">
      <c r="A595" s="10" t="s">
        <v>2370</v>
      </c>
      <c r="B595" s="10" t="s">
        <v>2371</v>
      </c>
      <c r="C595" s="10" t="s">
        <v>2372</v>
      </c>
      <c r="D595" s="11" t="s">
        <v>2373</v>
      </c>
      <c r="E595" s="8">
        <f>IF(F595 = "NULL", "NULL", F595/28.35)</f>
        <v>1.8</v>
      </c>
      <c r="F595" s="8">
        <v>51.03</v>
      </c>
      <c r="G595" s="8">
        <f>IF(H595 = "NULL", "NULL", H595/28.35)</f>
        <v>3.6</v>
      </c>
      <c r="H595" s="8">
        <v>102.06</v>
      </c>
      <c r="I595" s="8">
        <f>IF(G595 = "NULL", "NULL", G595*1.25)</f>
        <v>4.5</v>
      </c>
      <c r="J595" s="8">
        <f>IF(G595 = "NULL", "NULL", H595*1.25)</f>
        <v>127.575</v>
      </c>
      <c r="K595" s="8">
        <f>IF(G595 = "NULL", "NULL", G595*2)</f>
        <v>7.2</v>
      </c>
      <c r="L595" s="8">
        <f>IF(G595 = "NULL", "NULL", H595*2)</f>
        <v>204.12</v>
      </c>
      <c r="M595" s="11" t="str">
        <f>CONCATENATE(D595, CHAR(10), " - NET WT. ", TEXT(E595, "0.00"), " oz (", F595, " grams)")</f>
        <v>VA Baked Ham Glaze Ingredients:
sugar, paprika, cloves, cinnamon
• Packed in a facility and/or equipment that produces products containing peanuts, tree nuts, soybean, milk, dairy, eggs, fish, shellfish, wheat, sesame. •
 - NET WT. 1.80 oz (51.03 grams)</v>
      </c>
      <c r="N595" s="12">
        <v>10000000346</v>
      </c>
      <c r="O595" s="12">
        <v>30000000346</v>
      </c>
      <c r="P595" s="12">
        <v>50000000346</v>
      </c>
      <c r="Q595" s="12">
        <v>70000000346</v>
      </c>
      <c r="R595" s="12">
        <v>90000000346</v>
      </c>
      <c r="S595" s="12">
        <v>11000000346</v>
      </c>
      <c r="T595" s="12">
        <v>13000000346</v>
      </c>
      <c r="U595" s="10"/>
      <c r="V595" s="11"/>
      <c r="W595" s="8">
        <f>IF(G595 = "NULL", "NULL", G595/4)</f>
        <v>0.9</v>
      </c>
      <c r="X595" s="8">
        <f>IF(W595 = "NULL", "NULL", W595*28.35)</f>
        <v>25.515000000000001</v>
      </c>
      <c r="Y595" s="8">
        <f>IF(G595 = "NULL", "NULL", G595*4)</f>
        <v>14.4</v>
      </c>
      <c r="Z595" s="8">
        <f>IF(G595 = "NULL", "NULL", H595*4)</f>
        <v>408.24</v>
      </c>
      <c r="AA595" s="15">
        <v>15000000346</v>
      </c>
      <c r="AB595" s="8">
        <f>IF(OR(E595 = "NULL", G595 = "NULL"), "NULL", (E595+G595)/2)</f>
        <v>2.7</v>
      </c>
      <c r="AC595" s="8">
        <f>IF(OR(F595 = "NULL", H595 = "NULL"), "NULL", (F595+H595)/2)</f>
        <v>76.545000000000002</v>
      </c>
      <c r="AD595" s="15">
        <v>17000000346</v>
      </c>
      <c r="AE595" s="8">
        <f>IF(H595 = "NULL", "NULL", AF595/28.35)</f>
        <v>9</v>
      </c>
      <c r="AF595" s="8">
        <f>IF(H595 = "NULL", "NULL", J595*2)</f>
        <v>255.15</v>
      </c>
      <c r="AG595" s="15">
        <v>19000000346</v>
      </c>
      <c r="AH595" s="8">
        <f>IF(AB595 = "NULL", "NULL", AB595*2)</f>
        <v>5.4</v>
      </c>
      <c r="AI595" s="8">
        <f>IF(AC595 = "NULL", "NULL", AC595*2)</f>
        <v>153.09</v>
      </c>
      <c r="AJ595" s="15">
        <v>21000000346</v>
      </c>
      <c r="AK595" s="13"/>
      <c r="AL595" s="11" t="str">
        <f>SUBSTITUTE(D595,CHAR(10)&amp;"• Packed in a facility and/or equipment that produces products containing peanuts, tree nuts, soybean, milk, dairy, eggs, fish, shellfish, wheat, sesame. •","")</f>
        <v>VA Baked Ham Glaze Ingredients:
sugar, paprika, cloves, cinnamon</v>
      </c>
    </row>
    <row r="596" spans="1:38" ht="90" x14ac:dyDescent="0.3">
      <c r="A596" s="10" t="s">
        <v>2374</v>
      </c>
      <c r="B596" s="10" t="s">
        <v>2375</v>
      </c>
      <c r="C596" s="10" t="s">
        <v>2376</v>
      </c>
      <c r="D596" s="11" t="s">
        <v>2377</v>
      </c>
      <c r="E596" s="8">
        <f>IF(F596 = "NULL", "NULL", F596/28.35)</f>
        <v>1.7</v>
      </c>
      <c r="F596" s="8">
        <v>48.195</v>
      </c>
      <c r="G596" s="8">
        <f>IF(H596 = "NULL", "NULL", H596/28.35)</f>
        <v>3.4</v>
      </c>
      <c r="H596" s="8">
        <v>96.39</v>
      </c>
      <c r="I596" s="8">
        <f>IF(G596 = "NULL", "NULL", G596*1.25)</f>
        <v>4.25</v>
      </c>
      <c r="J596" s="8">
        <f>IF(G596 = "NULL", "NULL", H596*1.25)</f>
        <v>120.4875</v>
      </c>
      <c r="K596" s="8">
        <f>IF(G596 = "NULL", "NULL", G596*2)</f>
        <v>6.8</v>
      </c>
      <c r="L596" s="8">
        <f>IF(G596 = "NULL", "NULL", H596*2)</f>
        <v>192.78</v>
      </c>
      <c r="M596" s="11" t="str">
        <f>CONCATENATE(D596, CHAR(10), " - NET WT. ", TEXT(E596, "0.00"), " oz (", F596, " grams)")</f>
        <v>Virginia Chicken &amp; Poultry Ingredients:
salt, coriander, rosemary, laurel, sage, oregano, marjoram, cumin, natural oil, calcium, spices
• Packed in a facility and/or equipment that produces products containing peanuts, tree nuts, soybean, milk, dairy, eggs, fish, shellfish, wheat, sesame. •
 - NET WT. 1.70 oz (48.195 grams)</v>
      </c>
      <c r="N596" s="12">
        <v>10000000347</v>
      </c>
      <c r="O596" s="12">
        <v>30000000347</v>
      </c>
      <c r="P596" s="12">
        <v>50000000347</v>
      </c>
      <c r="Q596" s="12">
        <v>70000000347</v>
      </c>
      <c r="R596" s="12">
        <v>90000000347</v>
      </c>
      <c r="S596" s="12">
        <v>11000000347</v>
      </c>
      <c r="T596" s="12">
        <v>13000000347</v>
      </c>
      <c r="U596" s="10"/>
      <c r="V596" s="11"/>
      <c r="W596" s="8">
        <f>IF(G596 = "NULL", "NULL", G596/4)</f>
        <v>0.85</v>
      </c>
      <c r="X596" s="8">
        <f>IF(W596 = "NULL", "NULL", W596*28.35)</f>
        <v>24.0975</v>
      </c>
      <c r="Y596" s="8">
        <f>IF(G596 = "NULL", "NULL", G596*4)</f>
        <v>13.6</v>
      </c>
      <c r="Z596" s="8">
        <f>IF(G596 = "NULL", "NULL", H596*4)</f>
        <v>385.56</v>
      </c>
      <c r="AA596" s="15">
        <v>15000000347</v>
      </c>
      <c r="AB596" s="8">
        <f>IF(OR(E596 = "NULL", G596 = "NULL"), "NULL", (E596+G596)/2)</f>
        <v>2.5499999999999998</v>
      </c>
      <c r="AC596" s="8">
        <f>IF(OR(F596 = "NULL", H596 = "NULL"), "NULL", (F596+H596)/2)</f>
        <v>72.292500000000004</v>
      </c>
      <c r="AD596" s="15">
        <v>17000000347</v>
      </c>
      <c r="AE596" s="8">
        <f>IF(H596 = "NULL", "NULL", AF596/28.35)</f>
        <v>8.5</v>
      </c>
      <c r="AF596" s="8">
        <f>IF(H596 = "NULL", "NULL", J596*2)</f>
        <v>240.97499999999999</v>
      </c>
      <c r="AG596" s="15">
        <v>19000000347</v>
      </c>
      <c r="AH596" s="8">
        <f>IF(AB596 = "NULL", "NULL", AB596*2)</f>
        <v>5.0999999999999996</v>
      </c>
      <c r="AI596" s="8">
        <f>IF(AC596 = "NULL", "NULL", AC596*2)</f>
        <v>144.58500000000001</v>
      </c>
      <c r="AJ596" s="15">
        <v>21000000347</v>
      </c>
      <c r="AK596" s="13"/>
      <c r="AL596" s="11" t="str">
        <f>SUBSTITUTE(D596,CHAR(10)&amp;"• Packed in a facility and/or equipment that produces products containing peanuts, tree nuts, soybean, milk, dairy, eggs, fish, shellfish, wheat, sesame. •","")</f>
        <v>Virginia Chicken &amp; Poultry Ingredients:
salt, coriander, rosemary, laurel, sage, oregano, marjoram, cumin, natural oil, calcium, spices</v>
      </c>
    </row>
    <row r="597" spans="1:38" ht="180" x14ac:dyDescent="0.3">
      <c r="A597" s="40" t="s">
        <v>2378</v>
      </c>
      <c r="B597" s="10" t="s">
        <v>2379</v>
      </c>
      <c r="C597" s="10" t="s">
        <v>2380</v>
      </c>
      <c r="D597" s="11" t="s">
        <v>2381</v>
      </c>
      <c r="E597" s="8">
        <f>IF(F597 = "NULL", "NULL", F597/28.35)</f>
        <v>1.0229276895943562</v>
      </c>
      <c r="F597" s="8">
        <v>29</v>
      </c>
      <c r="G597" s="8">
        <f>IF(H597 = "NULL", "NULL", H597/28.35)</f>
        <v>2.1164021164021163</v>
      </c>
      <c r="H597" s="8">
        <v>60</v>
      </c>
      <c r="I597" s="8">
        <f>IF(G597 = "NULL", "NULL", G597*1.25)</f>
        <v>2.6455026455026456</v>
      </c>
      <c r="J597" s="8">
        <f>IF(G597 = "NULL", "NULL", H597*1.25)</f>
        <v>75</v>
      </c>
      <c r="K597" s="8">
        <f>IF(G597 = "NULL", "NULL", G597*2)</f>
        <v>4.2328042328042326</v>
      </c>
      <c r="L597" s="8">
        <f>IF(G597 = "NULL", "NULL", H597*2)</f>
        <v>120</v>
      </c>
      <c r="M597" s="11" t="str">
        <f>CONCATENATE(D597, CHAR(10), " - NET WT. ", TEXT(E597, "0.00"), " oz (", F597, " grams)")</f>
        <v>Virginia Homestyle Heat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Packed in a facility and/or equipment that produces products containing peanuts, tree nuts, soybean, milk, dairy, eggs, fish, shellfish, wheat, sesame. •
 - NET WT. 1.02 oz (29 grams)</v>
      </c>
      <c r="N597" s="12">
        <v>10000000535</v>
      </c>
      <c r="O597" s="12">
        <v>30000000535</v>
      </c>
      <c r="P597" s="12">
        <v>50000000535</v>
      </c>
      <c r="Q597" s="12">
        <v>70000000535</v>
      </c>
      <c r="R597" s="12">
        <v>90000000535</v>
      </c>
      <c r="S597" s="12">
        <v>11000000535</v>
      </c>
      <c r="T597" s="12">
        <v>13000000535</v>
      </c>
      <c r="U597" s="10"/>
      <c r="V597" s="11" t="s">
        <v>159</v>
      </c>
      <c r="W597" s="8">
        <f>IF(G597 = "NULL", "NULL", G597/4)</f>
        <v>0.52910052910052907</v>
      </c>
      <c r="X597" s="8">
        <f>IF(W597 = "NULL", "NULL", W597*28.35)</f>
        <v>15</v>
      </c>
      <c r="Y597" s="8">
        <f>IF(G597 = "NULL", "NULL", G597*4)</f>
        <v>8.4656084656084651</v>
      </c>
      <c r="Z597" s="8">
        <f>IF(G597 = "NULL", "NULL", H597*4)</f>
        <v>240</v>
      </c>
      <c r="AA597" s="15">
        <v>15000000535</v>
      </c>
      <c r="AB597" s="8">
        <f>IF(OR(E597 = "NULL", G597 = "NULL"), "NULL", (E597+G597)/2)</f>
        <v>1.5696649029982361</v>
      </c>
      <c r="AC597" s="8">
        <f>IF(OR(F597 = "NULL", H597 = "NULL"), "NULL", (F597+H597)/2)</f>
        <v>44.5</v>
      </c>
      <c r="AD597" s="15">
        <v>17000000535</v>
      </c>
      <c r="AE597" s="8">
        <f>IF(H597 = "NULL", "NULL", AF597/28.35)</f>
        <v>5.2910052910052912</v>
      </c>
      <c r="AF597" s="8">
        <f>IF(H597 = "NULL", "NULL", J597*2)</f>
        <v>150</v>
      </c>
      <c r="AG597" s="15">
        <v>19000000535</v>
      </c>
      <c r="AH597" s="8">
        <f>IF(AB597 = "NULL", "NULL", AB597*2)</f>
        <v>3.1393298059964723</v>
      </c>
      <c r="AI597" s="8">
        <f>IF(AC597 = "NULL", "NULL", AC597*2)</f>
        <v>89</v>
      </c>
      <c r="AJ597" s="15">
        <v>21000000535</v>
      </c>
      <c r="AK597" s="13" t="s">
        <v>2382</v>
      </c>
      <c r="AL597" s="11" t="str">
        <f>SUBSTITUTE(D597,CHAR(10)&amp;"• Packed in a facility and/or equipment that produces products containing peanuts, tree nuts, soybean, milk, dairy, eggs, fish, shellfish, wheat, sesame. •","")</f>
        <v>Virginia Homestyle Heat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v>
      </c>
    </row>
    <row r="598" spans="1:38" ht="75" x14ac:dyDescent="0.3">
      <c r="A598" s="40" t="s">
        <v>2383</v>
      </c>
      <c r="B598" s="10" t="s">
        <v>2384</v>
      </c>
      <c r="C598" s="10" t="s">
        <v>2384</v>
      </c>
      <c r="D598" s="11" t="s">
        <v>2385</v>
      </c>
      <c r="E598" s="8">
        <f>IF(F598 = "NULL", "NULL", F598/28.35)</f>
        <v>0.81128747795414458</v>
      </c>
      <c r="F598" s="8">
        <v>23</v>
      </c>
      <c r="G598" s="8">
        <f>IF(H598 = "NULL", "NULL", H598/28.35)</f>
        <v>2.1164021164021163</v>
      </c>
      <c r="H598" s="8">
        <v>60</v>
      </c>
      <c r="I598" s="8">
        <f>IF(G598 = "NULL", "NULL", G598*1.25)</f>
        <v>2.6455026455026456</v>
      </c>
      <c r="J598" s="8">
        <f>IF(G598 = "NULL", "NULL", H598*1.25)</f>
        <v>75</v>
      </c>
      <c r="K598" s="8">
        <f>IF(G598 = "NULL", "NULL", G598*2)</f>
        <v>4.2328042328042326</v>
      </c>
      <c r="L598" s="8">
        <f>IF(G598 = "NULL", "NULL", H598*2)</f>
        <v>120</v>
      </c>
      <c r="M598" s="11" t="str">
        <f>CONCATENATE(D598, CHAR(10), " - NET WT. ", TEXT(E598, "0.00"), " oz (", F598, " grams)")</f>
        <v>Virginia Pork Rub Ingredients:
chili powder, dehydrated garlic, spices, sea salt
• Packed in a facility and/or equipment that produces products containing peanuts, tree nuts, soybean, milk, dairy, eggs, fish, shellfish, wheat, sesame. •
 - NET WT. 0.81 oz (23 grams)</v>
      </c>
      <c r="N598" s="12">
        <v>10000000527</v>
      </c>
      <c r="O598" s="12">
        <v>30000000527</v>
      </c>
      <c r="P598" s="12">
        <v>50000000527</v>
      </c>
      <c r="Q598" s="12">
        <v>70000000527</v>
      </c>
      <c r="R598" s="12">
        <v>90000000527</v>
      </c>
      <c r="S598" s="12">
        <v>11000000527</v>
      </c>
      <c r="T598" s="12">
        <v>13000000527</v>
      </c>
      <c r="U598" s="10" t="s">
        <v>52</v>
      </c>
      <c r="V598" s="11"/>
      <c r="W598" s="8">
        <f>IF(G598 = "NULL", "NULL", G598/4)</f>
        <v>0.52910052910052907</v>
      </c>
      <c r="X598" s="8">
        <f>IF(W598 = "NULL", "NULL", W598*28.35)</f>
        <v>15</v>
      </c>
      <c r="Y598" s="8">
        <f>IF(G598 = "NULL", "NULL", G598*4)</f>
        <v>8.4656084656084651</v>
      </c>
      <c r="Z598" s="8">
        <f>IF(G598 = "NULL", "NULL", H598*4)</f>
        <v>240</v>
      </c>
      <c r="AA598" s="15">
        <v>15000000527</v>
      </c>
      <c r="AB598" s="8">
        <f>IF(OR(E598 = "NULL", G598 = "NULL"), "NULL", (E598+G598)/2)</f>
        <v>1.4638447971781305</v>
      </c>
      <c r="AC598" s="8">
        <f>IF(OR(F598 = "NULL", H598 = "NULL"), "NULL", (F598+H598)/2)</f>
        <v>41.5</v>
      </c>
      <c r="AD598" s="15">
        <v>17000000527</v>
      </c>
      <c r="AE598" s="8">
        <f>IF(H598 = "NULL", "NULL", AF598/28.35)</f>
        <v>5.2910052910052912</v>
      </c>
      <c r="AF598" s="8">
        <f>IF(H598 = "NULL", "NULL", J598*2)</f>
        <v>150</v>
      </c>
      <c r="AG598" s="15">
        <v>19000000527</v>
      </c>
      <c r="AH598" s="8">
        <f>IF(AB598 = "NULL", "NULL", AB598*2)</f>
        <v>2.9276895943562611</v>
      </c>
      <c r="AI598" s="8">
        <f>IF(AC598 = "NULL", "NULL", AC598*2)</f>
        <v>83</v>
      </c>
      <c r="AJ598" s="15">
        <v>21000000527</v>
      </c>
      <c r="AK598" s="13" t="s">
        <v>2386</v>
      </c>
      <c r="AL598" s="11" t="str">
        <f>SUBSTITUTE(D598,CHAR(10)&amp;"• Packed in a facility and/or equipment that produces products containing peanuts, tree nuts, soybean, milk, dairy, eggs, fish, shellfish, wheat, sesame. •","")</f>
        <v>Virginia Pork Rub Ingredients:
chili powder, dehydrated garlic, spices, sea salt</v>
      </c>
    </row>
    <row r="599" spans="1:38" ht="180" x14ac:dyDescent="0.3">
      <c r="A599" s="40" t="s">
        <v>2387</v>
      </c>
      <c r="B599" s="10" t="s">
        <v>2388</v>
      </c>
      <c r="C599" s="10" t="s">
        <v>2388</v>
      </c>
      <c r="D599" s="11" t="s">
        <v>2389</v>
      </c>
      <c r="E599" s="8">
        <f>IF(F599 = "NULL", "NULL", F599/28.35)</f>
        <v>1.0229276895943562</v>
      </c>
      <c r="F599" s="8">
        <v>29</v>
      </c>
      <c r="G599" s="8">
        <f>IF(H599 = "NULL", "NULL", H599/28.35)</f>
        <v>2.1164021164021163</v>
      </c>
      <c r="H599" s="8">
        <v>60</v>
      </c>
      <c r="I599" s="8">
        <f>IF(G599 = "NULL", "NULL", G599*1.25)</f>
        <v>2.6455026455026456</v>
      </c>
      <c r="J599" s="8">
        <f>IF(G599 = "NULL", "NULL", H599*1.25)</f>
        <v>75</v>
      </c>
      <c r="K599" s="8">
        <f>IF(G599 = "NULL", "NULL", G599*2)</f>
        <v>4.2328042328042326</v>
      </c>
      <c r="L599" s="8">
        <f>IF(G599 = "NULL", "NULL", H599*2)</f>
        <v>120</v>
      </c>
      <c r="M599" s="11" t="str">
        <f>CONCATENATE(D599, CHAR(10), " - NET WT. ", TEXT(E599, "0.00"), " oz (", F599, " grams)")</f>
        <v>Voodoo Blend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Packed in a facility and/or equipment that produces products containing peanuts, tree nuts, soybean, milk, dairy, eggs, fish, shellfish, wheat, sesame. •
 - NET WT. 1.02 oz (29 grams)</v>
      </c>
      <c r="N599" s="12">
        <v>10000000423</v>
      </c>
      <c r="O599" s="12">
        <v>30000000423</v>
      </c>
      <c r="P599" s="12">
        <v>50000000423</v>
      </c>
      <c r="Q599" s="12">
        <v>70000000423</v>
      </c>
      <c r="R599" s="12">
        <v>90000000423</v>
      </c>
      <c r="S599" s="12">
        <v>11000000423</v>
      </c>
      <c r="T599" s="12">
        <v>13000000423</v>
      </c>
      <c r="U599" s="11"/>
      <c r="V599" s="11"/>
      <c r="W599" s="8">
        <f>IF(G599 = "NULL", "NULL", G599/4)</f>
        <v>0.52910052910052907</v>
      </c>
      <c r="X599" s="8">
        <f>IF(W599 = "NULL", "NULL", W599*28.35)</f>
        <v>15</v>
      </c>
      <c r="Y599" s="8">
        <f>IF(G599 = "NULL", "NULL", G599*4)</f>
        <v>8.4656084656084651</v>
      </c>
      <c r="Z599" s="8">
        <f>IF(G599 = "NULL", "NULL", H599*4)</f>
        <v>240</v>
      </c>
      <c r="AA599" s="15">
        <v>15000000423</v>
      </c>
      <c r="AB599" s="8">
        <f>IF(OR(E599 = "NULL", G599 = "NULL"), "NULL", (E599+G599)/2)</f>
        <v>1.5696649029982361</v>
      </c>
      <c r="AC599" s="8">
        <f>IF(OR(F599 = "NULL", H599 = "NULL"), "NULL", (F599+H599)/2)</f>
        <v>44.5</v>
      </c>
      <c r="AD599" s="15">
        <v>17000000423</v>
      </c>
      <c r="AE599" s="8">
        <f>IF(H599 = "NULL", "NULL", AF599/28.35)</f>
        <v>5.2910052910052912</v>
      </c>
      <c r="AF599" s="8">
        <f>IF(H599 = "NULL", "NULL", J599*2)</f>
        <v>150</v>
      </c>
      <c r="AG599" s="15">
        <v>19000000423</v>
      </c>
      <c r="AH599" s="8">
        <f>IF(AB599 = "NULL", "NULL", AB599*2)</f>
        <v>3.1393298059964723</v>
      </c>
      <c r="AI599" s="8">
        <f>IF(AC599 = "NULL", "NULL", AC599*2)</f>
        <v>89</v>
      </c>
      <c r="AJ599" s="15">
        <v>21000000423</v>
      </c>
      <c r="AK599" s="13" t="s">
        <v>2390</v>
      </c>
      <c r="AL599" s="11" t="str">
        <f>SUBSTITUTE(D599,CHAR(10)&amp;"• Packed in a facility and/or equipment that produces products containing peanuts, tree nuts, soybean, milk, dairy, eggs, fish, shellfish, wheat, sesame. •","")</f>
        <v>Voodoo Blend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v>
      </c>
    </row>
    <row r="600" spans="1:38" ht="195" x14ac:dyDescent="0.3">
      <c r="A600" s="10" t="s">
        <v>2391</v>
      </c>
      <c r="B600" s="10" t="s">
        <v>2392</v>
      </c>
      <c r="C600" s="10" t="s">
        <v>2393</v>
      </c>
      <c r="D600" s="11" t="s">
        <v>2394</v>
      </c>
      <c r="E600" s="8">
        <f>IF(F600 = "NULL", "NULL", F600/28.35)</f>
        <v>1.6875</v>
      </c>
      <c r="F600" s="8">
        <v>47.840625000000003</v>
      </c>
      <c r="G600" s="8">
        <f>IF(H600 = "NULL", "NULL", H600/28.35)</f>
        <v>3.375</v>
      </c>
      <c r="H600" s="8">
        <v>95.681250000000006</v>
      </c>
      <c r="I600" s="8">
        <f>IF(G600 = "NULL", "NULL", G600*1.25)</f>
        <v>4.21875</v>
      </c>
      <c r="J600" s="8">
        <f>IF(G600 = "NULL", "NULL", H600*1.25)</f>
        <v>119.6015625</v>
      </c>
      <c r="K600" s="8">
        <f>IF(G600 = "NULL", "NULL", G600*2)</f>
        <v>6.75</v>
      </c>
      <c r="L600" s="8">
        <f>IF(G600 = "NULL", "NULL", H600*2)</f>
        <v>191.36250000000001</v>
      </c>
      <c r="M600" s="11" t="str">
        <f>CONCATENATE(D600, CHAR(10), " - NET WT. ", TEXT(E600, "0.00"), " oz (", F600, " grams)")</f>
        <v>Watermelon Patch Wine Slush Ingredients:
cane sugar, &lt;2% of the following: citric acid, color/flavor powder (sugar, red #3, red #40, artificial flavor) watermelon flavoring (water, glycerin, propolene glycol, artificial flavor, alcohol, red 3, red 40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
 - NET WT. 1.69 oz (47.840625 grams)</v>
      </c>
      <c r="N600" s="12">
        <v>10000000348</v>
      </c>
      <c r="O600" s="12">
        <v>30000000348</v>
      </c>
      <c r="P600" s="12">
        <v>50000000348</v>
      </c>
      <c r="Q600" s="12">
        <v>70000000348</v>
      </c>
      <c r="R600" s="12">
        <v>90000000348</v>
      </c>
      <c r="S600" s="12">
        <v>11000000348</v>
      </c>
      <c r="T600" s="12">
        <v>13000000348</v>
      </c>
      <c r="U600" s="10"/>
      <c r="V600" s="11" t="s">
        <v>189</v>
      </c>
      <c r="W600" s="8">
        <f>IF(G600 = "NULL", "NULL", G600/4)</f>
        <v>0.84375</v>
      </c>
      <c r="X600" s="8">
        <f>IF(W600 = "NULL", "NULL", W600*28.35)</f>
        <v>23.920312500000001</v>
      </c>
      <c r="Y600" s="8">
        <f>IF(G600 = "NULL", "NULL", G600*4)</f>
        <v>13.5</v>
      </c>
      <c r="Z600" s="8">
        <f>IF(G600 = "NULL", "NULL", H600*4)</f>
        <v>382.72500000000002</v>
      </c>
      <c r="AA600" s="15">
        <v>15000000348</v>
      </c>
      <c r="AB600" s="8">
        <f>IF(OR(E600 = "NULL", G600 = "NULL"), "NULL", (E600+G600)/2)</f>
        <v>2.53125</v>
      </c>
      <c r="AC600" s="8">
        <f>IF(OR(F600 = "NULL", H600 = "NULL"), "NULL", (F600+H600)/2)</f>
        <v>71.760937500000011</v>
      </c>
      <c r="AD600" s="15">
        <v>17000000348</v>
      </c>
      <c r="AE600" s="8">
        <f>IF(H600 = "NULL", "NULL", AF600/28.35)</f>
        <v>8.4375</v>
      </c>
      <c r="AF600" s="8">
        <f>IF(H600 = "NULL", "NULL", J600*2)</f>
        <v>239.203125</v>
      </c>
      <c r="AG600" s="15">
        <v>19000000348</v>
      </c>
      <c r="AH600" s="8">
        <f>IF(AB600 = "NULL", "NULL", AB600*2)</f>
        <v>5.0625</v>
      </c>
      <c r="AI600" s="8">
        <f>IF(AC600 = "NULL", "NULL", AC600*2)</f>
        <v>143.52187500000002</v>
      </c>
      <c r="AJ600" s="15">
        <v>21000000348</v>
      </c>
      <c r="AK600" s="13"/>
      <c r="AL600" s="11" t="str">
        <f>SUBSTITUTE(D600,CHAR(10)&amp;"• Packed in a facility and/or equipment that produces products containing peanuts, tree nuts, soybean, milk, dairy, eggs, fish, shellfish, wheat, sesame. •","")</f>
        <v>Watermelon Patch Wine Slush Ingredients:
cane sugar, &lt;2% of the following: citric acid, color/flavor powder (sugar, red #3, red #40, artificial flavor) watermelon flavoring (water, glycerin, propolene glycol, artificial flavor, alcohol, red 3, red 40
• DIRECTIONS: Just add ice, bottle of wine and pouch to a blender and mix - 10-12 drinks. Add in fresh fruit or rim your glass with fresh fruit to match the flavor. Don't drink wine? Add ice - mix and either fruit juice, 7up or sprite to blender. •</v>
      </c>
    </row>
    <row r="601" spans="1:38" ht="90" x14ac:dyDescent="0.3">
      <c r="A601" s="10" t="s">
        <v>2395</v>
      </c>
      <c r="B601" s="10" t="s">
        <v>2396</v>
      </c>
      <c r="C601" s="10" t="s">
        <v>2397</v>
      </c>
      <c r="D601" s="11" t="s">
        <v>2398</v>
      </c>
      <c r="E601" s="8">
        <f>IF(F601 = "NULL", "NULL", F601/28.35)</f>
        <v>1.1000000000000001</v>
      </c>
      <c r="F601" s="8">
        <v>31.185000000000006</v>
      </c>
      <c r="G601" s="8">
        <f>IF(H601 = "NULL", "NULL", H601/28.35)</f>
        <v>2.2000000000000002</v>
      </c>
      <c r="H601" s="8">
        <v>62.370000000000012</v>
      </c>
      <c r="I601" s="8">
        <f>IF(G601 = "NULL", "NULL", G601*1.25)</f>
        <v>2.75</v>
      </c>
      <c r="J601" s="8">
        <f>IF(G601 = "NULL", "NULL", H601*1.25)</f>
        <v>77.96250000000002</v>
      </c>
      <c r="K601" s="8">
        <f>IF(G601 = "NULL", "NULL", G601*2)</f>
        <v>4.4000000000000004</v>
      </c>
      <c r="L601" s="8">
        <f>IF(G601 = "NULL", "NULL", H601*2)</f>
        <v>124.74000000000002</v>
      </c>
      <c r="M601" s="11" t="str">
        <f>CONCATENATE(D601, CHAR(10), " - NET WT. ", TEXT(E601, "0.00"), " oz (", F601, " grams)")</f>
        <v>Way Down South Grill Seasoning Ingredients:
salt, sugar, dextrose, spices, dehydrated garlic, dehydrated onion
• Packed in a facility and/or equipment that produces products containing peanuts, tree nuts, soybean, milk, dairy, eggs, fish, shellfish, wheat, sesame. •
 - NET WT. 1.10 oz (31.185 grams)</v>
      </c>
      <c r="N601" s="12">
        <v>10000000387</v>
      </c>
      <c r="O601" s="12">
        <v>30000000387</v>
      </c>
      <c r="P601" s="12">
        <v>50000000387</v>
      </c>
      <c r="Q601" s="12">
        <v>70000000387</v>
      </c>
      <c r="R601" s="12">
        <v>90000000387</v>
      </c>
      <c r="S601" s="12">
        <v>11000000387</v>
      </c>
      <c r="T601" s="12">
        <v>13000000387</v>
      </c>
      <c r="U601" s="10" t="s">
        <v>52</v>
      </c>
      <c r="V601" s="11" t="s">
        <v>268</v>
      </c>
      <c r="W601" s="8">
        <f>IF(G601 = "NULL", "NULL", G601/4)</f>
        <v>0.55000000000000004</v>
      </c>
      <c r="X601" s="8">
        <f>IF(W601 = "NULL", "NULL", W601*28.35)</f>
        <v>15.592500000000003</v>
      </c>
      <c r="Y601" s="8">
        <f>IF(G601 = "NULL", "NULL", G601*4)</f>
        <v>8.8000000000000007</v>
      </c>
      <c r="Z601" s="8">
        <f>IF(G601 = "NULL", "NULL", H601*4)</f>
        <v>249.48000000000005</v>
      </c>
      <c r="AA601" s="15">
        <v>15000000387</v>
      </c>
      <c r="AB601" s="8">
        <f>IF(OR(E601 = "NULL", G601 = "NULL"), "NULL", (E601+G601)/2)</f>
        <v>1.6500000000000001</v>
      </c>
      <c r="AC601" s="8">
        <f>IF(OR(F601 = "NULL", H601 = "NULL"), "NULL", (F601+H601)/2)</f>
        <v>46.777500000000011</v>
      </c>
      <c r="AD601" s="15">
        <v>17000000387</v>
      </c>
      <c r="AE601" s="8">
        <f>IF(H601 = "NULL", "NULL", AF601/28.35)</f>
        <v>5.5000000000000009</v>
      </c>
      <c r="AF601" s="8">
        <f>IF(H601 = "NULL", "NULL", J601*2)</f>
        <v>155.92500000000004</v>
      </c>
      <c r="AG601" s="15">
        <v>19000000387</v>
      </c>
      <c r="AH601" s="8">
        <f>IF(AB601 = "NULL", "NULL", AB601*2)</f>
        <v>3.3000000000000003</v>
      </c>
      <c r="AI601" s="8">
        <f>IF(AC601 = "NULL", "NULL", AC601*2)</f>
        <v>93.555000000000021</v>
      </c>
      <c r="AJ601" s="15">
        <v>21000000387</v>
      </c>
      <c r="AK601" s="13"/>
      <c r="AL601" s="11" t="str">
        <f>SUBSTITUTE(D601,CHAR(10)&amp;"• Packed in a facility and/or equipment that produces products containing peanuts, tree nuts, soybean, milk, dairy, eggs, fish, shellfish, wheat, sesame. •","")</f>
        <v>Way Down South Grill Seasoning Ingredients:
salt, sugar, dextrose, spices, dehydrated garlic, dehydrated onion</v>
      </c>
    </row>
    <row r="602" spans="1:38" ht="150" x14ac:dyDescent="0.3">
      <c r="A602" s="10" t="s">
        <v>2399</v>
      </c>
      <c r="B602" s="10" t="s">
        <v>2400</v>
      </c>
      <c r="C602" s="10" t="s">
        <v>2401</v>
      </c>
      <c r="D602" s="11" t="s">
        <v>2402</v>
      </c>
      <c r="E602" s="8">
        <f>IF(F602 = "NULL", "NULL", F602/28.35)</f>
        <v>1.1000000000000001</v>
      </c>
      <c r="F602" s="8">
        <v>31.185000000000006</v>
      </c>
      <c r="G602" s="8">
        <f>IF(H602 = "NULL", "NULL", H602/28.35)</f>
        <v>2.2000000000000002</v>
      </c>
      <c r="H602" s="8">
        <v>62.370000000000012</v>
      </c>
      <c r="I602" s="8">
        <f>IF(G602 = "NULL", "NULL", G602*1.25)</f>
        <v>2.75</v>
      </c>
      <c r="J602" s="8">
        <f>IF(G602 = "NULL", "NULL", H602*1.25)</f>
        <v>77.96250000000002</v>
      </c>
      <c r="K602" s="8">
        <f>IF(G602 = "NULL", "NULL", G602*2)</f>
        <v>4.4000000000000004</v>
      </c>
      <c r="L602" s="8">
        <f>IF(G602 = "NULL", "NULL", H602*2)</f>
        <v>124.74000000000002</v>
      </c>
      <c r="M602" s="11" t="str">
        <f>CONCATENATE(D602, CHAR(10), " - NET WT. ", TEXT(E602, "0.00"), " oz (", F602, " grams)")</f>
        <v>White Cheddar Cheese Powder Ingredients:
dehydrated blend of whey, cheese(granular &amp; cheddar, (pasteurized milk, cheese culture, salt, enzymes) buttermilk solids, whey protein concentrate, salt, contains &lt;2% sodium phosphate, citric acid, lactic acid
• ALLERGY ALERT: contains milk •
• No hydrogenated oils and no artificial colors •
• Packed in a facility and/or equipment that produces products containing peanuts, tree nuts, soybean, milk, dairy, eggs, fish, shellfish, wheat, sesame. •
 - NET WT. 1.10 oz (31.185 grams)</v>
      </c>
      <c r="N602" s="12">
        <v>10000000349</v>
      </c>
      <c r="O602" s="12">
        <v>30000000349</v>
      </c>
      <c r="P602" s="12">
        <v>50000000349</v>
      </c>
      <c r="Q602" s="12">
        <v>70000000349</v>
      </c>
      <c r="R602" s="12">
        <v>90000000349</v>
      </c>
      <c r="S602" s="12">
        <v>11000000349</v>
      </c>
      <c r="T602" s="12">
        <v>13000000349</v>
      </c>
      <c r="U602" s="10"/>
      <c r="V602" s="11"/>
      <c r="W602" s="8">
        <f>IF(G602 = "NULL", "NULL", G602/4)</f>
        <v>0.55000000000000004</v>
      </c>
      <c r="X602" s="8">
        <f>IF(W602 = "NULL", "NULL", W602*28.35)</f>
        <v>15.592500000000003</v>
      </c>
      <c r="Y602" s="8">
        <f>IF(G602 = "NULL", "NULL", G602*4)</f>
        <v>8.8000000000000007</v>
      </c>
      <c r="Z602" s="8">
        <f>IF(G602 = "NULL", "NULL", H602*4)</f>
        <v>249.48000000000005</v>
      </c>
      <c r="AA602" s="15">
        <v>15000000349</v>
      </c>
      <c r="AB602" s="8">
        <f>IF(OR(E602 = "NULL", G602 = "NULL"), "NULL", (E602+G602)/2)</f>
        <v>1.6500000000000001</v>
      </c>
      <c r="AC602" s="8">
        <f>IF(OR(F602 = "NULL", H602 = "NULL"), "NULL", (F602+H602)/2)</f>
        <v>46.777500000000011</v>
      </c>
      <c r="AD602" s="15">
        <v>17000000349</v>
      </c>
      <c r="AE602" s="8">
        <f>IF(H602 = "NULL", "NULL", AF602/28.35)</f>
        <v>5.5000000000000009</v>
      </c>
      <c r="AF602" s="8">
        <f>IF(H602 = "NULL", "NULL", J602*2)</f>
        <v>155.92500000000004</v>
      </c>
      <c r="AG602" s="15">
        <v>19000000349</v>
      </c>
      <c r="AH602" s="8">
        <f>IF(AB602 = "NULL", "NULL", AB602*2)</f>
        <v>3.3000000000000003</v>
      </c>
      <c r="AI602" s="8">
        <f>IF(AC602 = "NULL", "NULL", AC602*2)</f>
        <v>93.555000000000021</v>
      </c>
      <c r="AJ602" s="15">
        <v>21000000349</v>
      </c>
      <c r="AK602" s="13"/>
      <c r="AL602" s="11" t="str">
        <f>SUBSTITUTE(D602,CHAR(10)&amp;"• Packed in a facility and/or equipment that produces products containing peanuts, tree nuts, soybean, milk, dairy, eggs, fish, shellfish, wheat, sesame. •","")</f>
        <v>White Cheddar Cheese Powder Ingredients:
dehydrated blend of whey, cheese(granular &amp; cheddar, (pasteurized milk, cheese culture, salt, enzymes) buttermilk solids, whey protein concentrate, salt, contains &lt;2% sodium phosphate, citric acid, lactic acid
• ALLERGY ALERT: contains milk •
• No hydrogenated oils and no artificial colors •</v>
      </c>
    </row>
    <row r="603" spans="1:38" ht="120" x14ac:dyDescent="0.3">
      <c r="A603" s="38" t="s">
        <v>2403</v>
      </c>
      <c r="B603" s="10" t="s">
        <v>2404</v>
      </c>
      <c r="C603" s="10" t="s">
        <v>2405</v>
      </c>
      <c r="D603" s="11" t="s">
        <v>2406</v>
      </c>
      <c r="E603" s="8">
        <f>IF(F603 = "NULL", "NULL", F603/28.35)</f>
        <v>1.0934744268077601</v>
      </c>
      <c r="F603" s="8">
        <v>31</v>
      </c>
      <c r="G603" s="8">
        <f>IF(H603 = "NULL", "NULL", H603/28.35)</f>
        <v>2.2222222222222223</v>
      </c>
      <c r="H603" s="8">
        <v>63</v>
      </c>
      <c r="I603" s="8">
        <f>IF(G603 = "NULL", "NULL", G603*1.25)</f>
        <v>2.7777777777777777</v>
      </c>
      <c r="J603" s="8">
        <f>IF(G603 = "NULL", "NULL", H603*1.25)</f>
        <v>78.75</v>
      </c>
      <c r="K603" s="8">
        <f>IF(G603 = "NULL", "NULL", G603*2)</f>
        <v>4.4444444444444446</v>
      </c>
      <c r="L603" s="8">
        <f>IF(G603 = "NULL", "NULL", H603*2)</f>
        <v>126</v>
      </c>
      <c r="M603" s="11" t="str">
        <f>CONCATENATE(D603, CHAR(10), " - NET WT. ", TEXT(E603, "0.00"), " oz (", F603, " grams)")</f>
        <v>White Cheddar Popcorn Seasoning Ingredients:
buttermilk powder, cheddar cheese powder (cultured pasteurized milk, salt, enzymes) whey, salt, natural flavor, disodium phosphate
• ALLERGY ALERT: contains milk •
• Packed in a facility and/or equipment that produces products containing peanuts, tree nuts, soybean, milk, dairy, eggs, fish, shellfish, wheat, sesame. •
 - NET WT. 1.09 oz (31 grams)</v>
      </c>
      <c r="N603" s="12">
        <v>10000000351</v>
      </c>
      <c r="O603" s="12">
        <v>30000000351</v>
      </c>
      <c r="P603" s="12">
        <v>50000000351</v>
      </c>
      <c r="Q603" s="12">
        <v>70000000351</v>
      </c>
      <c r="R603" s="12">
        <v>90000000351</v>
      </c>
      <c r="S603" s="12">
        <v>11000000351</v>
      </c>
      <c r="T603" s="12">
        <v>13000000351</v>
      </c>
      <c r="U603" s="10" t="s">
        <v>52</v>
      </c>
      <c r="V603" s="11" t="s">
        <v>957</v>
      </c>
      <c r="W603" s="8">
        <f>IF(G603 = "NULL", "NULL", G603/4)</f>
        <v>0.55555555555555558</v>
      </c>
      <c r="X603" s="8">
        <f>IF(W603 = "NULL", "NULL", W603*28.35)</f>
        <v>15.750000000000002</v>
      </c>
      <c r="Y603" s="8">
        <f>IF(G603 = "NULL", "NULL", G603*4)</f>
        <v>8.8888888888888893</v>
      </c>
      <c r="Z603" s="8">
        <f>IF(G603 = "NULL", "NULL", H603*4)</f>
        <v>252</v>
      </c>
      <c r="AA603" s="15">
        <v>15000000351</v>
      </c>
      <c r="AB603" s="8">
        <f>IF(OR(E603 = "NULL", G603 = "NULL"), "NULL", (E603+G603)/2)</f>
        <v>1.6578483245149913</v>
      </c>
      <c r="AC603" s="8">
        <f>IF(OR(F603 = "NULL", H603 = "NULL"), "NULL", (F603+H603)/2)</f>
        <v>47</v>
      </c>
      <c r="AD603" s="15">
        <v>17000000351</v>
      </c>
      <c r="AE603" s="8">
        <f>IF(H603 = "NULL", "NULL", AF603/28.35)</f>
        <v>5.5555555555555554</v>
      </c>
      <c r="AF603" s="8">
        <f>IF(H603 = "NULL", "NULL", J603*2)</f>
        <v>157.5</v>
      </c>
      <c r="AG603" s="15">
        <v>19000000351</v>
      </c>
      <c r="AH603" s="8">
        <f>IF(AB603 = "NULL", "NULL", AB603*2)</f>
        <v>3.3156966490299826</v>
      </c>
      <c r="AI603" s="8">
        <f>IF(AC603 = "NULL", "NULL", AC603*2)</f>
        <v>94</v>
      </c>
      <c r="AJ603" s="15">
        <v>21000000351</v>
      </c>
      <c r="AK603" s="13"/>
      <c r="AL603" s="11" t="str">
        <f>SUBSTITUTE(D603,CHAR(10)&amp;"• Packed in a facility and/or equipment that produces products containing peanuts, tree nuts, soybean, milk, dairy, eggs, fish, shellfish, wheat, sesame. •","")</f>
        <v>White Cheddar Popcorn Seasoning Ingredients:
buttermilk powder, cheddar cheese powder (cultured pasteurized milk, salt, enzymes) whey, salt, natural flavor, disodium phosphate
• ALLERGY ALERT: contains milk •</v>
      </c>
    </row>
    <row r="604" spans="1:38" ht="120" x14ac:dyDescent="0.3">
      <c r="A604" s="40" t="s">
        <v>2407</v>
      </c>
      <c r="B604" s="10" t="s">
        <v>2408</v>
      </c>
      <c r="C604" s="10" t="s">
        <v>2408</v>
      </c>
      <c r="D604" s="11" t="s">
        <v>2409</v>
      </c>
      <c r="E604" s="8">
        <f>IF(F604 = "NULL", "NULL", F604/28.35)</f>
        <v>1.0934744268077601</v>
      </c>
      <c r="F604" s="8">
        <v>31</v>
      </c>
      <c r="G604" s="8">
        <f>IF(H604 = "NULL", "NULL", H604/28.35)</f>
        <v>2.2222222222222223</v>
      </c>
      <c r="H604" s="8">
        <v>63</v>
      </c>
      <c r="I604" s="8">
        <f>IF(G604 = "NULL", "NULL", G604*1.25)</f>
        <v>2.7777777777777777</v>
      </c>
      <c r="J604" s="8">
        <f>IF(G604 = "NULL", "NULL", H604*1.25)</f>
        <v>78.75</v>
      </c>
      <c r="K604" s="8">
        <f>IF(G604 = "NULL", "NULL", G604*2)</f>
        <v>4.4444444444444446</v>
      </c>
      <c r="L604" s="8">
        <f>IF(G604 = "NULL", "NULL", H604*2)</f>
        <v>126</v>
      </c>
      <c r="M604" s="11" t="str">
        <f>CONCATENATE(D604, CHAR(10), " - NET WT. ", TEXT(E604, "0.00"), " oz (", F604, " grams)")</f>
        <v>White Cheddar Seasoning Ingredients:
buttermilk powder, cheddar cheese powder (cultured pasteurized milk, salt, enzymes) whey, salt, natural flavor, disodium phosphate
• ALLERGY ALERT: contains milk •
• Packed in a facility and/or equipment that produces products containing peanuts, tree nuts, soybean, milk, dairy, eggs, fish, shellfish, wheat, sesame. •
 - NET WT. 1.09 oz (31 grams)</v>
      </c>
      <c r="N604" s="12">
        <v>10000000515</v>
      </c>
      <c r="O604" s="12">
        <v>30000000515</v>
      </c>
      <c r="P604" s="12">
        <v>50000000515</v>
      </c>
      <c r="Q604" s="12">
        <v>70000000515</v>
      </c>
      <c r="R604" s="12">
        <v>90000000515</v>
      </c>
      <c r="S604" s="12">
        <v>11000000515</v>
      </c>
      <c r="T604" s="12">
        <v>13000000515</v>
      </c>
      <c r="U604" s="24"/>
      <c r="W604" s="8">
        <f>IF(G604 = "NULL", "NULL", G604/4)</f>
        <v>0.55555555555555558</v>
      </c>
      <c r="X604" s="8">
        <f>IF(W604 = "NULL", "NULL", W604*28.35)</f>
        <v>15.750000000000002</v>
      </c>
      <c r="Y604" s="8">
        <f>IF(G604 = "NULL", "NULL", G604*4)</f>
        <v>8.8888888888888893</v>
      </c>
      <c r="Z604" s="8">
        <f>IF(G604 = "NULL", "NULL", H604*4)</f>
        <v>252</v>
      </c>
      <c r="AA604" s="15">
        <v>15000000515</v>
      </c>
      <c r="AB604" s="8">
        <f>IF(OR(E604 = "NULL", G604 = "NULL"), "NULL", (E604+G604)/2)</f>
        <v>1.6578483245149913</v>
      </c>
      <c r="AC604" s="8">
        <f>IF(OR(F604 = "NULL", H604 = "NULL"), "NULL", (F604+H604)/2)</f>
        <v>47</v>
      </c>
      <c r="AD604" s="15">
        <v>17000000515</v>
      </c>
      <c r="AE604" s="8">
        <f>IF(H604 = "NULL", "NULL", AF604/28.35)</f>
        <v>5.5555555555555554</v>
      </c>
      <c r="AF604" s="8">
        <f>IF(H604 = "NULL", "NULL", J604*2)</f>
        <v>157.5</v>
      </c>
      <c r="AG604" s="15">
        <v>19000000515</v>
      </c>
      <c r="AH604" s="8">
        <f>IF(AB604 = "NULL", "NULL", AB604*2)</f>
        <v>3.3156966490299826</v>
      </c>
      <c r="AI604" s="8">
        <f>IF(AC604 = "NULL", "NULL", AC604*2)</f>
        <v>94</v>
      </c>
      <c r="AJ604" s="15">
        <v>21000000515</v>
      </c>
      <c r="AK604" s="13" t="s">
        <v>2410</v>
      </c>
      <c r="AL604" s="11" t="str">
        <f>SUBSTITUTE(D604,CHAR(10)&amp;"• Packed in a facility and/or equipment that produces products containing peanuts, tree nuts, soybean, milk, dairy, eggs, fish, shellfish, wheat, sesame. •","")</f>
        <v>White Cheddar Seasoning Ingredients:
buttermilk powder, cheddar cheese powder (cultured pasteurized milk, salt, enzymes) whey, salt, natural flavor, disodium phosphate
• ALLERGY ALERT: contains milk •</v>
      </c>
    </row>
    <row r="605" spans="1:38" ht="75" x14ac:dyDescent="0.3">
      <c r="A605" s="10" t="s">
        <v>2411</v>
      </c>
      <c r="B605" s="10" t="s">
        <v>2412</v>
      </c>
      <c r="C605" s="10" t="s">
        <v>2412</v>
      </c>
      <c r="D605" s="11" t="s">
        <v>2413</v>
      </c>
      <c r="E605" s="8">
        <f>IF(F605 = "NULL", "NULL", F605/28.35)</f>
        <v>1.2698412698412698</v>
      </c>
      <c r="F605" s="8">
        <v>36</v>
      </c>
      <c r="G605" s="8">
        <f>IF(H605 = "NULL", "NULL", H605/28.35)</f>
        <v>2.5396825396825395</v>
      </c>
      <c r="H605" s="8">
        <v>72</v>
      </c>
      <c r="I605" s="8">
        <f>IF(G605 = "NULL", "NULL", G605*1.25)</f>
        <v>3.1746031746031744</v>
      </c>
      <c r="J605" s="8">
        <f>IF(G605 = "NULL", "NULL", H605*1.25)</f>
        <v>90</v>
      </c>
      <c r="K605" s="8">
        <f>IF(G605 = "NULL", "NULL", G605*2)</f>
        <v>5.0793650793650791</v>
      </c>
      <c r="L605" s="8">
        <f>IF(G605 = "NULL", "NULL", H605*2)</f>
        <v>144</v>
      </c>
      <c r="M605" s="11" t="str">
        <f>CONCATENATE(D605, CHAR(10), " - NET WT. ", TEXT(E605, "0.00"), " oz (", F605, " grams)")</f>
        <v>White Pepper Ingredients:
white pepper
• Packed in a facility and/or equipment that produces products containing peanuts, tree nuts, soybean, milk, dairy, eggs, fish, shellfish, wheat, sesame. •
 - NET WT. 1.27 oz (36 grams)</v>
      </c>
      <c r="N605" s="12">
        <v>10000000352</v>
      </c>
      <c r="O605" s="12">
        <v>30000000352</v>
      </c>
      <c r="P605" s="12">
        <v>50000000352</v>
      </c>
      <c r="Q605" s="12">
        <v>70000000352</v>
      </c>
      <c r="R605" s="12">
        <v>90000000352</v>
      </c>
      <c r="S605" s="12">
        <v>11000000352</v>
      </c>
      <c r="T605" s="12">
        <v>13000000352</v>
      </c>
      <c r="U605" s="10"/>
      <c r="V605" s="11" t="s">
        <v>243</v>
      </c>
      <c r="W605" s="8">
        <f>IF(G605 = "NULL", "NULL", G605/4)</f>
        <v>0.63492063492063489</v>
      </c>
      <c r="X605" s="8">
        <f>IF(W605 = "NULL", "NULL", W605*28.35)</f>
        <v>18</v>
      </c>
      <c r="Y605" s="8">
        <f>IF(G605 = "NULL", "NULL", G605*4)</f>
        <v>10.158730158730158</v>
      </c>
      <c r="Z605" s="8">
        <f>IF(G605 = "NULL", "NULL", H605*4)</f>
        <v>288</v>
      </c>
      <c r="AA605" s="15">
        <v>15000000352</v>
      </c>
      <c r="AB605" s="8">
        <f>IF(OR(E605 = "NULL", G605 = "NULL"), "NULL", (E605+G605)/2)</f>
        <v>1.9047619047619047</v>
      </c>
      <c r="AC605" s="8">
        <f>IF(OR(F605 = "NULL", H605 = "NULL"), "NULL", (F605+H605)/2)</f>
        <v>54</v>
      </c>
      <c r="AD605" s="15">
        <v>17000000352</v>
      </c>
      <c r="AE605" s="8">
        <f>IF(H605 = "NULL", "NULL", AF605/28.35)</f>
        <v>6.3492063492063489</v>
      </c>
      <c r="AF605" s="8">
        <f>IF(H605 = "NULL", "NULL", J605*2)</f>
        <v>180</v>
      </c>
      <c r="AG605" s="15">
        <v>19000000352</v>
      </c>
      <c r="AH605" s="8">
        <f>IF(AB605 = "NULL", "NULL", AB605*2)</f>
        <v>3.8095238095238093</v>
      </c>
      <c r="AI605" s="8">
        <f>IF(AC605 = "NULL", "NULL", AC605*2)</f>
        <v>108</v>
      </c>
      <c r="AJ605" s="15">
        <v>21000000352</v>
      </c>
      <c r="AK605" s="13"/>
      <c r="AL605" s="11" t="str">
        <f>SUBSTITUTE(D605,CHAR(10)&amp;"• Packed in a facility and/or equipment that produces products containing peanuts, tree nuts, soybean, milk, dairy, eggs, fish, shellfish, wheat, sesame. •","")</f>
        <v>White Pepper Ingredients:
white pepper</v>
      </c>
    </row>
    <row r="606" spans="1:38" ht="75" x14ac:dyDescent="0.3">
      <c r="A606" s="10" t="s">
        <v>2414</v>
      </c>
      <c r="B606" s="10" t="s">
        <v>2415</v>
      </c>
      <c r="C606" s="10" t="s">
        <v>2415</v>
      </c>
      <c r="D606" s="11" t="s">
        <v>2416</v>
      </c>
      <c r="E606" s="8">
        <f>IF(F606 = "NULL", "NULL", F606/28.35)</f>
        <v>1.3</v>
      </c>
      <c r="F606" s="8">
        <v>36.855000000000004</v>
      </c>
      <c r="G606" s="8">
        <f>IF(H606 = "NULL", "NULL", H606/28.35)</f>
        <v>2.6</v>
      </c>
      <c r="H606" s="8">
        <v>73.710000000000008</v>
      </c>
      <c r="I606" s="8">
        <f>IF(G606 = "NULL", "NULL", G606*1.25)</f>
        <v>3.25</v>
      </c>
      <c r="J606" s="8">
        <f>IF(G606 = "NULL", "NULL", H606*1.25)</f>
        <v>92.137500000000017</v>
      </c>
      <c r="K606" s="8">
        <f>IF(G606 = "NULL", "NULL", G606*2)</f>
        <v>5.2</v>
      </c>
      <c r="L606" s="8">
        <f>IF(G606 = "NULL", "NULL", H606*2)</f>
        <v>147.42000000000002</v>
      </c>
      <c r="M606" s="11" t="str">
        <f>CONCATENATE(D606, CHAR(10), " - NET WT. ", TEXT(E606, "0.00"), " oz (", F606, " grams)")</f>
        <v>White Peppercorn Ingredients:
white peppercorns
• Packed in a facility and/or equipment that produces products containing peanuts, tree nuts, soybean, milk, dairy, eggs, fish, shellfish, wheat, sesame. •
 - NET WT. 1.30 oz (36.855 grams)</v>
      </c>
      <c r="N606" s="12">
        <v>10000000353</v>
      </c>
      <c r="O606" s="12">
        <v>30000000353</v>
      </c>
      <c r="P606" s="12">
        <v>50000000353</v>
      </c>
      <c r="Q606" s="12">
        <v>70000000353</v>
      </c>
      <c r="R606" s="12">
        <v>90000000353</v>
      </c>
      <c r="S606" s="12">
        <v>11000000353</v>
      </c>
      <c r="T606" s="12">
        <v>13000000353</v>
      </c>
      <c r="U606" s="10"/>
      <c r="V606" s="11" t="s">
        <v>259</v>
      </c>
      <c r="W606" s="8">
        <f>IF(G606 = "NULL", "NULL", G606/4)</f>
        <v>0.65</v>
      </c>
      <c r="X606" s="8">
        <f>IF(W606 = "NULL", "NULL", W606*28.35)</f>
        <v>18.427500000000002</v>
      </c>
      <c r="Y606" s="8">
        <f>IF(G606 = "NULL", "NULL", G606*4)</f>
        <v>10.4</v>
      </c>
      <c r="Z606" s="8">
        <f>IF(G606 = "NULL", "NULL", H606*4)</f>
        <v>294.84000000000003</v>
      </c>
      <c r="AA606" s="15">
        <v>15000000353</v>
      </c>
      <c r="AB606" s="8">
        <f>IF(OR(E606 = "NULL", G606 = "NULL"), "NULL", (E606+G606)/2)</f>
        <v>1.9500000000000002</v>
      </c>
      <c r="AC606" s="8">
        <f>IF(OR(F606 = "NULL", H606 = "NULL"), "NULL", (F606+H606)/2)</f>
        <v>55.282500000000006</v>
      </c>
      <c r="AD606" s="15">
        <v>17000000353</v>
      </c>
      <c r="AE606" s="8">
        <f>IF(H606 = "NULL", "NULL", AF606/28.35)</f>
        <v>6.5000000000000009</v>
      </c>
      <c r="AF606" s="8">
        <f>IF(H606 = "NULL", "NULL", J606*2)</f>
        <v>184.27500000000003</v>
      </c>
      <c r="AG606" s="15">
        <v>19000000353</v>
      </c>
      <c r="AH606" s="8">
        <f>IF(AB606 = "NULL", "NULL", AB606*2)</f>
        <v>3.9000000000000004</v>
      </c>
      <c r="AI606" s="8">
        <f>IF(AC606 = "NULL", "NULL", AC606*2)</f>
        <v>110.56500000000001</v>
      </c>
      <c r="AJ606" s="15">
        <v>21000000353</v>
      </c>
      <c r="AK606" s="13"/>
      <c r="AL606" s="11" t="str">
        <f>SUBSTITUTE(D606,CHAR(10)&amp;"• Packed in a facility and/or equipment that produces products containing peanuts, tree nuts, soybean, milk, dairy, eggs, fish, shellfish, wheat, sesame. •","")</f>
        <v>White Peppercorn Ingredients:
white peppercorns</v>
      </c>
    </row>
    <row r="607" spans="1:38" ht="75" x14ac:dyDescent="0.3">
      <c r="A607" s="10" t="s">
        <v>2417</v>
      </c>
      <c r="B607" s="10" t="s">
        <v>2418</v>
      </c>
      <c r="C607" s="10" t="s">
        <v>2418</v>
      </c>
      <c r="D607" s="11" t="s">
        <v>2419</v>
      </c>
      <c r="E607" s="8">
        <f>IF(F607 = "NULL", "NULL", F607/28.35)</f>
        <v>0.8</v>
      </c>
      <c r="F607" s="8">
        <v>22.680000000000003</v>
      </c>
      <c r="G607" s="8">
        <f>IF(H607 = "NULL", "NULL", H607/28.35)</f>
        <v>1.6</v>
      </c>
      <c r="H607" s="8">
        <v>45.360000000000007</v>
      </c>
      <c r="I607" s="8">
        <f>IF(G607 = "NULL", "NULL", G607*1.25)</f>
        <v>2</v>
      </c>
      <c r="J607" s="8">
        <f>IF(G607 = "NULL", "NULL", H607*1.25)</f>
        <v>56.70000000000001</v>
      </c>
      <c r="K607" s="8">
        <f>IF(G607 = "NULL", "NULL", G607*2)</f>
        <v>3.2</v>
      </c>
      <c r="L607" s="8">
        <f>IF(G607 = "NULL", "NULL", H607*2)</f>
        <v>90.720000000000013</v>
      </c>
      <c r="M607" s="11" t="str">
        <f>CONCATENATE(D607, CHAR(10), " - NET WT. ", TEXT(E607, "0.00"), " oz (", F607, " grams)")</f>
        <v>White Tea Ingredients:
black tea
• Packed in a facility and/or equipment that produces products containing peanuts, tree nuts, soybean, milk, dairy, eggs, fish, shellfish, wheat, sesame. •
 - NET WT. 0.80 oz (22.68 grams)</v>
      </c>
      <c r="N607" s="12">
        <v>10000000354</v>
      </c>
      <c r="O607" s="12">
        <v>30000000354</v>
      </c>
      <c r="P607" s="12">
        <v>50000000354</v>
      </c>
      <c r="Q607" s="12">
        <v>70000000354</v>
      </c>
      <c r="R607" s="12">
        <v>90000000354</v>
      </c>
      <c r="S607" s="12">
        <v>11000000354</v>
      </c>
      <c r="T607" s="12">
        <v>13000000354</v>
      </c>
      <c r="U607" s="10" t="s">
        <v>52</v>
      </c>
      <c r="V607" s="11"/>
      <c r="W607" s="8">
        <f>IF(G607 = "NULL", "NULL", G607/4)</f>
        <v>0.4</v>
      </c>
      <c r="X607" s="8">
        <f>IF(W607 = "NULL", "NULL", W607*28.35)</f>
        <v>11.340000000000002</v>
      </c>
      <c r="Y607" s="8">
        <f>IF(G607 = "NULL", "NULL", G607*4)</f>
        <v>6.4</v>
      </c>
      <c r="Z607" s="8">
        <f>IF(G607 = "NULL", "NULL", H607*4)</f>
        <v>181.44000000000003</v>
      </c>
      <c r="AA607" s="15">
        <v>15000000354</v>
      </c>
      <c r="AB607" s="8">
        <f>IF(OR(E607 = "NULL", G607 = "NULL"), "NULL", (E607+G607)/2)</f>
        <v>1.2000000000000002</v>
      </c>
      <c r="AC607" s="8">
        <f>IF(OR(F607 = "NULL", H607 = "NULL"), "NULL", (F607+H607)/2)</f>
        <v>34.020000000000003</v>
      </c>
      <c r="AD607" s="15">
        <v>17000000354</v>
      </c>
      <c r="AE607" s="8">
        <f>IF(H607 = "NULL", "NULL", AF607/28.35)</f>
        <v>4.0000000000000009</v>
      </c>
      <c r="AF607" s="8">
        <f>IF(H607 = "NULL", "NULL", J607*2)</f>
        <v>113.40000000000002</v>
      </c>
      <c r="AG607" s="15">
        <v>19000000354</v>
      </c>
      <c r="AH607" s="8">
        <f>IF(AB607 = "NULL", "NULL", AB607*2)</f>
        <v>2.4000000000000004</v>
      </c>
      <c r="AI607" s="8">
        <f>IF(AC607 = "NULL", "NULL", AC607*2)</f>
        <v>68.040000000000006</v>
      </c>
      <c r="AJ607" s="15">
        <v>21000000354</v>
      </c>
      <c r="AK607" s="13"/>
      <c r="AL607" s="11" t="str">
        <f>SUBSTITUTE(D607,CHAR(10)&amp;"• Packed in a facility and/or equipment that produces products containing peanuts, tree nuts, soybean, milk, dairy, eggs, fish, shellfish, wheat, sesame. •","")</f>
        <v>White Tea Ingredients:
black tea</v>
      </c>
    </row>
    <row r="608" spans="1:38" ht="75" x14ac:dyDescent="0.3">
      <c r="A608" s="10" t="s">
        <v>2420</v>
      </c>
      <c r="B608" s="10" t="s">
        <v>2421</v>
      </c>
      <c r="C608" s="10" t="s">
        <v>2422</v>
      </c>
      <c r="D608" s="11" t="s">
        <v>2423</v>
      </c>
      <c r="E608" s="8" t="str">
        <f>IF(F608 = "NULL", "NULL", F608/28.35)</f>
        <v>NULL</v>
      </c>
      <c r="F608" s="8" t="s">
        <v>45</v>
      </c>
      <c r="G608" s="8" t="str">
        <f>IF(H608 = "NULL", "NULL", H608/28.35)</f>
        <v>NULL</v>
      </c>
      <c r="H608" s="8" t="s">
        <v>45</v>
      </c>
      <c r="I608" s="8" t="str">
        <f>IF(G608 = "NULL", "NULL", G608*1.25)</f>
        <v>NULL</v>
      </c>
      <c r="J608" s="8" t="str">
        <f>IF(G608 = "NULL", "NULL", H608*1.25)</f>
        <v>NULL</v>
      </c>
      <c r="K608" s="8" t="str">
        <f>IF(G608 = "NULL", "NULL", G608*2)</f>
        <v>NULL</v>
      </c>
      <c r="L608" s="8" t="str">
        <f>IF(G608 = "NULL", "NULL", H608*2)</f>
        <v>NULL</v>
      </c>
      <c r="M608" s="11" t="str">
        <f>CONCATENATE(D608, CHAR(10), " - NET WT. ", TEXT(E608, "0.00"), " oz (", F608, " grams)")</f>
        <v>Whole Cinnamon Ingredients:
whole cinnamon stick
• Packed in a facility and/or equipment that produces products containing peanuts, tree nuts, soybean, milk, dairy, eggs, fish, shellfish, wheat, sesame. •
 - NET WT. NULL oz (NULL grams)</v>
      </c>
      <c r="N608" s="12">
        <v>10000000356</v>
      </c>
      <c r="O608" s="12">
        <v>30000000356</v>
      </c>
      <c r="P608" s="12">
        <v>50000000356</v>
      </c>
      <c r="Q608" s="12">
        <v>70000000356</v>
      </c>
      <c r="R608" s="12">
        <v>90000000356</v>
      </c>
      <c r="S608" s="12">
        <v>11000000356</v>
      </c>
      <c r="T608" s="12">
        <v>13000000356</v>
      </c>
      <c r="U608" s="10" t="s">
        <v>52</v>
      </c>
      <c r="V608" s="11"/>
      <c r="W608" s="8" t="str">
        <f>IF(G608 = "NULL", "NULL", G608/4)</f>
        <v>NULL</v>
      </c>
      <c r="X608" s="8" t="str">
        <f>IF(W608 = "NULL", "NULL", W608*28.35)</f>
        <v>NULL</v>
      </c>
      <c r="Y608" s="8" t="str">
        <f>IF(G608 = "NULL", "NULL", G608*4)</f>
        <v>NULL</v>
      </c>
      <c r="Z608" s="8" t="str">
        <f>IF(G608 = "NULL", "NULL", H608*4)</f>
        <v>NULL</v>
      </c>
      <c r="AA608" s="15">
        <v>15000000356</v>
      </c>
      <c r="AB608" s="8" t="str">
        <f>IF(OR(E608 = "NULL", G608 = "NULL"), "NULL", (E608+G608)/2)</f>
        <v>NULL</v>
      </c>
      <c r="AC608" s="8" t="str">
        <f>IF(OR(F608 = "NULL", H608 = "NULL"), "NULL", (F608+H608)/2)</f>
        <v>NULL</v>
      </c>
      <c r="AD608" s="15">
        <v>17000000356</v>
      </c>
      <c r="AE608" s="8" t="str">
        <f>IF(H608 = "NULL", "NULL", AF608/28.35)</f>
        <v>NULL</v>
      </c>
      <c r="AF608" s="8" t="str">
        <f>IF(H608 = "NULL", "NULL", J608*2)</f>
        <v>NULL</v>
      </c>
      <c r="AG608" s="15">
        <v>19000000356</v>
      </c>
      <c r="AH608" s="8" t="str">
        <f>IF(AB608 = "NULL", "NULL", AB608*2)</f>
        <v>NULL</v>
      </c>
      <c r="AI608" s="8" t="str">
        <f>IF(AC608 = "NULL", "NULL", AC608*2)</f>
        <v>NULL</v>
      </c>
      <c r="AJ608" s="15">
        <v>21000000356</v>
      </c>
      <c r="AK608" s="13"/>
      <c r="AL608" s="11" t="str">
        <f>SUBSTITUTE(D608,CHAR(10)&amp;"• Packed in a facility and/or equipment that produces products containing peanuts, tree nuts, soybean, milk, dairy, eggs, fish, shellfish, wheat, sesame. •","")</f>
        <v>Whole Cinnamon Ingredients:
whole cinnamon stick</v>
      </c>
    </row>
    <row r="609" spans="1:38" ht="75" x14ac:dyDescent="0.3">
      <c r="A609" s="10" t="s">
        <v>2424</v>
      </c>
      <c r="B609" s="10" t="s">
        <v>2425</v>
      </c>
      <c r="C609" s="10" t="s">
        <v>2426</v>
      </c>
      <c r="D609" s="11" t="s">
        <v>2427</v>
      </c>
      <c r="E609" s="8" t="str">
        <f>IF(F609 = "NULL", "NULL", F609/28.35)</f>
        <v>NULL</v>
      </c>
      <c r="F609" s="8" t="s">
        <v>45</v>
      </c>
      <c r="G609" s="8" t="str">
        <f>IF(H609 = "NULL", "NULL", H609/28.35)</f>
        <v>NULL</v>
      </c>
      <c r="H609" s="8" t="s">
        <v>45</v>
      </c>
      <c r="I609" s="8" t="str">
        <f>IF(G609 = "NULL", "NULL", G609*1.25)</f>
        <v>NULL</v>
      </c>
      <c r="J609" s="8" t="str">
        <f>IF(G609 = "NULL", "NULL", H609*1.25)</f>
        <v>NULL</v>
      </c>
      <c r="K609" s="8" t="str">
        <f>IF(G609 = "NULL", "NULL", G609*2)</f>
        <v>NULL</v>
      </c>
      <c r="L609" s="8" t="str">
        <f>IF(G609 = "NULL", "NULL", H609*2)</f>
        <v>NULL</v>
      </c>
      <c r="M609" s="11" t="str">
        <f>CONCATENATE(D609, CHAR(10), " - NET WT. ", TEXT(E609, "0.00"), " oz (", F609, " grams)")</f>
        <v>Whole Cinnamon/Nutmeg Ingredients:
whole cinnamon sticks, whole nutmeg
• Packed in a facility and/or equipment that produces products containing peanuts, tree nuts, soybean, milk, dairy, eggs, fish, shellfish, wheat, sesame. •
 - NET WT. NULL oz (NULL grams)</v>
      </c>
      <c r="N609" s="12">
        <v>10000000357</v>
      </c>
      <c r="O609" s="12">
        <v>30000000357</v>
      </c>
      <c r="P609" s="12">
        <v>50000000357</v>
      </c>
      <c r="Q609" s="12">
        <v>70000000357</v>
      </c>
      <c r="R609" s="12">
        <v>90000000357</v>
      </c>
      <c r="S609" s="12">
        <v>11000000357</v>
      </c>
      <c r="T609" s="12">
        <v>13000000357</v>
      </c>
      <c r="U609" s="10" t="s">
        <v>52</v>
      </c>
      <c r="V609" s="11"/>
      <c r="W609" s="8" t="str">
        <f>IF(G609 = "NULL", "NULL", G609/4)</f>
        <v>NULL</v>
      </c>
      <c r="X609" s="8" t="str">
        <f>IF(W609 = "NULL", "NULL", W609*28.35)</f>
        <v>NULL</v>
      </c>
      <c r="Y609" s="8" t="str">
        <f>IF(G609 = "NULL", "NULL", G609*4)</f>
        <v>NULL</v>
      </c>
      <c r="Z609" s="8" t="str">
        <f>IF(G609 = "NULL", "NULL", H609*4)</f>
        <v>NULL</v>
      </c>
      <c r="AA609" s="15">
        <v>15000000357</v>
      </c>
      <c r="AB609" s="8" t="str">
        <f>IF(OR(E609 = "NULL", G609 = "NULL"), "NULL", (E609+G609)/2)</f>
        <v>NULL</v>
      </c>
      <c r="AC609" s="8" t="str">
        <f>IF(OR(F609 = "NULL", H609 = "NULL"), "NULL", (F609+H609)/2)</f>
        <v>NULL</v>
      </c>
      <c r="AD609" s="15">
        <v>17000000357</v>
      </c>
      <c r="AE609" s="8" t="str">
        <f>IF(H609 = "NULL", "NULL", AF609/28.35)</f>
        <v>NULL</v>
      </c>
      <c r="AF609" s="8" t="str">
        <f>IF(H609 = "NULL", "NULL", J609*2)</f>
        <v>NULL</v>
      </c>
      <c r="AG609" s="15">
        <v>19000000357</v>
      </c>
      <c r="AH609" s="8" t="str">
        <f>IF(AB609 = "NULL", "NULL", AB609*2)</f>
        <v>NULL</v>
      </c>
      <c r="AI609" s="8" t="str">
        <f>IF(AC609 = "NULL", "NULL", AC609*2)</f>
        <v>NULL</v>
      </c>
      <c r="AJ609" s="15">
        <v>21000000357</v>
      </c>
      <c r="AK609" s="13"/>
      <c r="AL609" s="11" t="str">
        <f>SUBSTITUTE(D609,CHAR(10)&amp;"• Packed in a facility and/or equipment that produces products containing peanuts, tree nuts, soybean, milk, dairy, eggs, fish, shellfish, wheat, sesame. •","")</f>
        <v>Whole Cinnamon/Nutmeg Ingredients:
whole cinnamon sticks, whole nutmeg</v>
      </c>
    </row>
    <row r="610" spans="1:38" ht="75" x14ac:dyDescent="0.3">
      <c r="A610" s="10" t="s">
        <v>2877</v>
      </c>
      <c r="B610" s="10" t="s">
        <v>2878</v>
      </c>
      <c r="C610" s="10" t="s">
        <v>2878</v>
      </c>
      <c r="D610" s="11" t="s">
        <v>2903</v>
      </c>
      <c r="E610" s="8">
        <f>IF(F610 = "NULL", "NULL", F610/28.35)</f>
        <v>0.69841269841269837</v>
      </c>
      <c r="F610" s="8">
        <v>19.8</v>
      </c>
      <c r="G610" s="8">
        <f>IF(H610 = "NULL", "NULL", H610/28.35)</f>
        <v>1.3968253968253967</v>
      </c>
      <c r="H610" s="8">
        <v>39.6</v>
      </c>
      <c r="I610" s="8">
        <f>IF(G610 = "NULL", "NULL", G610*1.25)</f>
        <v>1.746031746031746</v>
      </c>
      <c r="J610" s="8">
        <f>IF(G610 = "NULL", "NULL", H610*1.25)</f>
        <v>49.5</v>
      </c>
      <c r="K610" s="8">
        <f>IF(G610 = "NULL", "NULL", G610*2)</f>
        <v>2.7936507936507935</v>
      </c>
      <c r="L610" s="8">
        <f>IF(G610 = "NULL", "NULL", H610*2)</f>
        <v>79.2</v>
      </c>
      <c r="M610" s="11" t="str">
        <f>CONCATENATE(D610, CHAR(10), " - NET WT. ", TEXT(E610, "0.00"), " oz (", F610, " grams)")</f>
        <v>Whole Coriander Ingredients:
coriander
• Packed in a facility and/or equipment that produces products containing peanuts, tree nuts, soybean, milk, dairy, eggs, fish, shellfish, wheat, sesame. •
 - NET WT. 0.70 oz (19.8 grams)</v>
      </c>
      <c r="N610" s="12">
        <v>10000000625</v>
      </c>
      <c r="O610" s="12">
        <v>30000000625</v>
      </c>
      <c r="P610" s="12">
        <v>50000000625</v>
      </c>
      <c r="Q610" s="12">
        <v>70000000625</v>
      </c>
      <c r="R610" s="12">
        <v>90000000625</v>
      </c>
      <c r="S610" s="12">
        <v>11000000625</v>
      </c>
      <c r="T610" s="12">
        <v>13000000625</v>
      </c>
      <c r="U610" s="24"/>
      <c r="W610" s="8">
        <f>IF(G610 = "NULL", "NULL", G610/4)</f>
        <v>0.34920634920634919</v>
      </c>
      <c r="X610" s="8">
        <f>IF(W610 = "NULL", "NULL", W610*28.35)</f>
        <v>9.9</v>
      </c>
      <c r="Y610" s="8">
        <f>IF(G610 = "NULL", "NULL", G610*4)</f>
        <v>5.587301587301587</v>
      </c>
      <c r="Z610" s="8">
        <f>IF(G610 = "NULL", "NULL", H610*4)</f>
        <v>158.4</v>
      </c>
      <c r="AA610" s="15">
        <v>15000000625</v>
      </c>
      <c r="AB610" s="8">
        <f>IF(OR(E610 = "NULL", G610 = "NULL"), "NULL", (E610+G610)/2)</f>
        <v>1.0476190476190474</v>
      </c>
      <c r="AC610" s="8">
        <f>IF(OR(F610 = "NULL", H610 = "NULL"), "NULL", (F610+H610)/2)</f>
        <v>29.700000000000003</v>
      </c>
      <c r="AD610" s="15">
        <v>17000000625</v>
      </c>
      <c r="AE610" s="15">
        <f>IF(H610 = "NULL", "NULL", AF610/28.35)</f>
        <v>3.4920634920634921</v>
      </c>
      <c r="AF610" s="15">
        <f>IF(H610 = "NULL", "NULL", J610*2)</f>
        <v>99</v>
      </c>
      <c r="AG610" s="15">
        <v>19000000625</v>
      </c>
      <c r="AH610" s="8">
        <f>IF(AB610 = "NULL", "NULL", AB610*2)</f>
        <v>2.0952380952380949</v>
      </c>
      <c r="AI610" s="8">
        <f>IF(AC610 = "NULL", "NULL", AC610*2)</f>
        <v>59.400000000000006</v>
      </c>
      <c r="AJ610" s="15">
        <v>21000000625</v>
      </c>
      <c r="AK610" s="13"/>
      <c r="AL610" s="11" t="str">
        <f>SUBSTITUTE(D610,CHAR(10)&amp;"• Packed in a facility and/or equipment that produces products containing peanuts, tree nuts, soybean, milk, dairy, eggs, fish, shellfish, wheat, sesame •","")</f>
        <v>Whole Coriander Ingredients:
coriander
• Packed in a facility and/or equipment that produces products containing peanuts, tree nuts, soybean, milk, dairy, eggs, fish, shellfish, wheat, sesame. •</v>
      </c>
    </row>
    <row r="611" spans="1:38" ht="75" x14ac:dyDescent="0.3">
      <c r="A611" s="10" t="s">
        <v>2428</v>
      </c>
      <c r="B611" s="10" t="s">
        <v>2429</v>
      </c>
      <c r="C611" s="10" t="s">
        <v>2430</v>
      </c>
      <c r="D611" s="11" t="s">
        <v>2431</v>
      </c>
      <c r="E611" s="8" t="str">
        <f>IF(F611 = "NULL", "NULL", F611/28.35)</f>
        <v>NULL</v>
      </c>
      <c r="F611" s="8" t="s">
        <v>45</v>
      </c>
      <c r="G611" s="8" t="str">
        <f>IF(H611 = "NULL", "NULL", H611/28.35)</f>
        <v>NULL</v>
      </c>
      <c r="H611" s="8" t="s">
        <v>45</v>
      </c>
      <c r="I611" s="8" t="str">
        <f>IF(G611 = "NULL", "NULL", G611*1.25)</f>
        <v>NULL</v>
      </c>
      <c r="J611" s="8" t="str">
        <f>IF(G611 = "NULL", "NULL", H611*1.25)</f>
        <v>NULL</v>
      </c>
      <c r="K611" s="8" t="str">
        <f>IF(G611 = "NULL", "NULL", G611*2)</f>
        <v>NULL</v>
      </c>
      <c r="L611" s="8" t="str">
        <f>IF(G611 = "NULL", "NULL", H611*2)</f>
        <v>NULL</v>
      </c>
      <c r="M611" s="11" t="str">
        <f>CONCATENATE(D611, CHAR(10), " - NET WT. ", TEXT(E611, "0.00"), " oz (", F611, " grams)")</f>
        <v>Whole Nutmeg Ingredients:
whole nutmeg
• Packed in a facility and/or equipment that produces products containing peanuts, tree nuts, soybean, milk, dairy, eggs, fish, shellfish, wheat, sesame. •
 - NET WT. NULL oz (NULL grams)</v>
      </c>
      <c r="N611" s="12">
        <v>10000000358</v>
      </c>
      <c r="O611" s="12">
        <v>30000000358</v>
      </c>
      <c r="P611" s="12">
        <v>50000000358</v>
      </c>
      <c r="Q611" s="12">
        <v>70000000358</v>
      </c>
      <c r="R611" s="12">
        <v>90000000358</v>
      </c>
      <c r="S611" s="12">
        <v>11000000358</v>
      </c>
      <c r="T611" s="12">
        <v>13000000358</v>
      </c>
      <c r="U611" s="10" t="s">
        <v>52</v>
      </c>
      <c r="V611" s="11"/>
      <c r="W611" s="8" t="str">
        <f>IF(G611 = "NULL", "NULL", G611/4)</f>
        <v>NULL</v>
      </c>
      <c r="X611" s="8" t="str">
        <f>IF(W611 = "NULL", "NULL", W611*28.35)</f>
        <v>NULL</v>
      </c>
      <c r="Y611" s="8" t="str">
        <f>IF(G611 = "NULL", "NULL", G611*4)</f>
        <v>NULL</v>
      </c>
      <c r="Z611" s="8" t="str">
        <f>IF(G611 = "NULL", "NULL", H611*4)</f>
        <v>NULL</v>
      </c>
      <c r="AA611" s="15">
        <v>15000000358</v>
      </c>
      <c r="AB611" s="8" t="str">
        <f>IF(OR(E611 = "NULL", G611 = "NULL"), "NULL", (E611+G611)/2)</f>
        <v>NULL</v>
      </c>
      <c r="AC611" s="8" t="str">
        <f>IF(OR(F611 = "NULL", H611 = "NULL"), "NULL", (F611+H611)/2)</f>
        <v>NULL</v>
      </c>
      <c r="AD611" s="15">
        <v>17000000358</v>
      </c>
      <c r="AE611" s="8" t="str">
        <f>IF(H611 = "NULL", "NULL", AF611/28.35)</f>
        <v>NULL</v>
      </c>
      <c r="AF611" s="8" t="str">
        <f>IF(H611 = "NULL", "NULL", J611*2)</f>
        <v>NULL</v>
      </c>
      <c r="AG611" s="15">
        <v>19000000358</v>
      </c>
      <c r="AH611" s="8" t="str">
        <f>IF(AB611 = "NULL", "NULL", AB611*2)</f>
        <v>NULL</v>
      </c>
      <c r="AI611" s="8" t="str">
        <f>IF(AC611 = "NULL", "NULL", AC611*2)</f>
        <v>NULL</v>
      </c>
      <c r="AJ611" s="15">
        <v>21000000358</v>
      </c>
      <c r="AK611" s="13"/>
      <c r="AL611" s="11" t="str">
        <f>SUBSTITUTE(D611,CHAR(10)&amp;"• Packed in a facility and/or equipment that produces products containing peanuts, tree nuts, soybean, milk, dairy, eggs, fish, shellfish, wheat, sesame. •","")</f>
        <v>Whole Nutmeg Ingredients:
whole nutmeg</v>
      </c>
    </row>
    <row r="612" spans="1:38" ht="90" x14ac:dyDescent="0.3">
      <c r="A612" s="10" t="s">
        <v>2432</v>
      </c>
      <c r="B612" s="10" t="s">
        <v>2433</v>
      </c>
      <c r="C612" s="10" t="s">
        <v>2434</v>
      </c>
      <c r="D612" s="11" t="s">
        <v>2435</v>
      </c>
      <c r="E612" s="8">
        <f>IF(F612 = "NULL", "NULL", F612/28.35)</f>
        <v>2</v>
      </c>
      <c r="F612" s="8">
        <v>56.7</v>
      </c>
      <c r="G612" s="8">
        <f>IF(H612 = "NULL", "NULL", H612/28.35)</f>
        <v>4</v>
      </c>
      <c r="H612" s="8">
        <v>113.4</v>
      </c>
      <c r="I612" s="8">
        <f>IF(G612 = "NULL", "NULL", G612*1.25)</f>
        <v>5</v>
      </c>
      <c r="J612" s="8">
        <f>IF(G612 = "NULL", "NULL", H612*1.25)</f>
        <v>141.75</v>
      </c>
      <c r="K612" s="8">
        <f>IF(G612 = "NULL", "NULL", G612*2)</f>
        <v>8</v>
      </c>
      <c r="L612" s="8">
        <f>IF(G612 = "NULL", "NULL", H612*2)</f>
        <v>226.8</v>
      </c>
      <c r="M612" s="11" t="str">
        <f>CONCATENATE(D612, CHAR(10), " - NET WT. ", TEXT(E612, "0.00"), " oz (", F612, " grams)")</f>
        <v>Wild Alaskan Salmon Seasoning Ingredients:
sugar, paprika, sea salt, black pepper, cacao powder, cumin and red pepper flakes
• Packed in a facility and/or equipment that produces products containing peanuts, tree nuts, soybean, milk, dairy, eggs, fish, shellfish, wheat, sesame. •
 - NET WT. 2.00 oz (56.7 grams)</v>
      </c>
      <c r="N612" s="12">
        <v>10000000359</v>
      </c>
      <c r="O612" s="12">
        <v>30000000359</v>
      </c>
      <c r="P612" s="12">
        <v>50000000359</v>
      </c>
      <c r="Q612" s="12">
        <v>70000000359</v>
      </c>
      <c r="R612" s="12">
        <v>90000000359</v>
      </c>
      <c r="S612" s="12">
        <v>11000000359</v>
      </c>
      <c r="T612" s="12">
        <v>13000000359</v>
      </c>
      <c r="U612" s="10" t="s">
        <v>52</v>
      </c>
      <c r="V612" s="11"/>
      <c r="W612" s="8">
        <f>IF(G612 = "NULL", "NULL", G612/4)</f>
        <v>1</v>
      </c>
      <c r="X612" s="8">
        <f>IF(W612 = "NULL", "NULL", W612*28.35)</f>
        <v>28.35</v>
      </c>
      <c r="Y612" s="8">
        <f>IF(G612 = "NULL", "NULL", G612*4)</f>
        <v>16</v>
      </c>
      <c r="Z612" s="8">
        <f>IF(G612 = "NULL", "NULL", H612*4)</f>
        <v>453.6</v>
      </c>
      <c r="AA612" s="15">
        <v>15000000359</v>
      </c>
      <c r="AB612" s="8">
        <f>IF(OR(E612 = "NULL", G612 = "NULL"), "NULL", (E612+G612)/2)</f>
        <v>3</v>
      </c>
      <c r="AC612" s="8">
        <f>IF(OR(F612 = "NULL", H612 = "NULL"), "NULL", (F612+H612)/2)</f>
        <v>85.050000000000011</v>
      </c>
      <c r="AD612" s="15">
        <v>17000000359</v>
      </c>
      <c r="AE612" s="8">
        <f>IF(H612 = "NULL", "NULL", AF612/28.35)</f>
        <v>10</v>
      </c>
      <c r="AF612" s="8">
        <f>IF(H612 = "NULL", "NULL", J612*2)</f>
        <v>283.5</v>
      </c>
      <c r="AG612" s="15">
        <v>19000000359</v>
      </c>
      <c r="AH612" s="8">
        <f>IF(AB612 = "NULL", "NULL", AB612*2)</f>
        <v>6</v>
      </c>
      <c r="AI612" s="8">
        <f>IF(AC612 = "NULL", "NULL", AC612*2)</f>
        <v>170.10000000000002</v>
      </c>
      <c r="AJ612" s="15">
        <v>21000000359</v>
      </c>
      <c r="AK612" s="13"/>
      <c r="AL612" s="11" t="str">
        <f>SUBSTITUTE(D612,CHAR(10)&amp;"• Packed in a facility and/or equipment that produces products containing peanuts, tree nuts, soybean, milk, dairy, eggs, fish, shellfish, wheat, sesame. •","")</f>
        <v>Wild Alaskan Salmon Seasoning Ingredients:
sugar, paprika, sea salt, black pepper, cacao powder, cumin and red pepper flakes</v>
      </c>
    </row>
    <row r="613" spans="1:38" ht="75" x14ac:dyDescent="0.3">
      <c r="A613" s="10" t="s">
        <v>2436</v>
      </c>
      <c r="B613" s="10" t="s">
        <v>2437</v>
      </c>
      <c r="C613" s="10" t="s">
        <v>2437</v>
      </c>
      <c r="D613" s="11" t="s">
        <v>2438</v>
      </c>
      <c r="E613" s="8">
        <f>IF(F613 = "NULL", "NULL", F613/28.35)</f>
        <v>1.5520282186948853</v>
      </c>
      <c r="F613" s="8">
        <v>44</v>
      </c>
      <c r="G613" s="8">
        <f>IF(H613 = "NULL", "NULL", H613/28.35)</f>
        <v>3.5273368606701938</v>
      </c>
      <c r="H613" s="8">
        <v>100</v>
      </c>
      <c r="I613" s="8">
        <f>IF(G613 = "NULL", "NULL", G613*1.25)</f>
        <v>4.409171075837742</v>
      </c>
      <c r="J613" s="8">
        <f>IF(G613 = "NULL", "NULL", H613*1.25)</f>
        <v>125</v>
      </c>
      <c r="K613" s="8">
        <f>IF(G613 = "NULL", "NULL", G613*2)</f>
        <v>7.0546737213403876</v>
      </c>
      <c r="L613" s="8">
        <f>IF(G613 = "NULL", "NULL", H613*2)</f>
        <v>200</v>
      </c>
      <c r="M613" s="11" t="str">
        <f>CONCATENATE(D613, CHAR(10), " - NET WT. ", TEXT(E613, "0.00"), " oz (", F613, " grams)")</f>
        <v>Wild Blueberry Sugar Ingredients:
cane sugar, blueberry powder
• Packed in a facility and/or equipment that produces products containing peanuts, tree nuts, soybean, milk, dairy, eggs, fish, shellfish, wheat, sesame. •
 - NET WT. 1.55 oz (44 grams)</v>
      </c>
      <c r="N613" s="12">
        <v>10000000505</v>
      </c>
      <c r="O613" s="12">
        <v>30000000505</v>
      </c>
      <c r="P613" s="12">
        <v>50000000505</v>
      </c>
      <c r="Q613" s="12">
        <v>70000000505</v>
      </c>
      <c r="R613" s="12">
        <v>90000000505</v>
      </c>
      <c r="S613" s="12">
        <v>11000000505</v>
      </c>
      <c r="T613" s="12">
        <v>13000000505</v>
      </c>
      <c r="U613" s="10" t="s">
        <v>52</v>
      </c>
      <c r="V613" s="11" t="s">
        <v>755</v>
      </c>
      <c r="W613" s="8">
        <f>IF(G613 = "NULL", "NULL", G613/4)</f>
        <v>0.88183421516754845</v>
      </c>
      <c r="X613" s="8">
        <f>IF(W613 = "NULL", "NULL", W613*28.35)</f>
        <v>25</v>
      </c>
      <c r="Y613" s="8">
        <f>IF(G613 = "NULL", "NULL", G613*4)</f>
        <v>14.109347442680775</v>
      </c>
      <c r="Z613" s="8">
        <f>IF(G613 = "NULL", "NULL", H613*4)</f>
        <v>400</v>
      </c>
      <c r="AA613" s="15">
        <v>15000000505</v>
      </c>
      <c r="AB613" s="8">
        <f>IF(OR(E613 = "NULL", G613 = "NULL"), "NULL", (E613+G613)/2)</f>
        <v>2.5396825396825395</v>
      </c>
      <c r="AC613" s="8">
        <f>IF(OR(F613 = "NULL", H613 = "NULL"), "NULL", (F613+H613)/2)</f>
        <v>72</v>
      </c>
      <c r="AD613" s="15">
        <v>17000000505</v>
      </c>
      <c r="AE613" s="8">
        <f>IF(H613 = "NULL", "NULL", AF613/28.35)</f>
        <v>8.8183421516754841</v>
      </c>
      <c r="AF613" s="8">
        <f>IF(H613 = "NULL", "NULL", J613*2)</f>
        <v>250</v>
      </c>
      <c r="AG613" s="15">
        <v>19000000505</v>
      </c>
      <c r="AH613" s="8">
        <f>IF(AB613 = "NULL", "NULL", AB613*2)</f>
        <v>5.0793650793650791</v>
      </c>
      <c r="AI613" s="8">
        <f>IF(AC613 = "NULL", "NULL", AC613*2)</f>
        <v>144</v>
      </c>
      <c r="AJ613" s="15">
        <v>21000000505</v>
      </c>
      <c r="AK613" s="13"/>
      <c r="AL613" s="11" t="str">
        <f>SUBSTITUTE(D613,CHAR(10)&amp;"• Packed in a facility and/or equipment that produces products containing peanuts, tree nuts, soybean, milk, dairy, eggs, fish, shellfish, wheat, sesame. •","")</f>
        <v>Wild Blueberry Sugar Ingredients:
cane sugar, blueberry powder</v>
      </c>
    </row>
    <row r="614" spans="1:38" ht="90" x14ac:dyDescent="0.3">
      <c r="A614" s="10" t="s">
        <v>2439</v>
      </c>
      <c r="B614" s="10" t="s">
        <v>2440</v>
      </c>
      <c r="C614" s="10" t="s">
        <v>2441</v>
      </c>
      <c r="D614" s="11" t="s">
        <v>2442</v>
      </c>
      <c r="E614" s="8">
        <f>IF(F614 = "NULL", "NULL", F614/28.35)</f>
        <v>2.257495590828924</v>
      </c>
      <c r="F614" s="8">
        <v>64</v>
      </c>
      <c r="G614" s="8">
        <f>IF(H614 = "NULL", "NULL", H614/28.35)</f>
        <v>4.7266313932980601</v>
      </c>
      <c r="H614" s="8">
        <v>134</v>
      </c>
      <c r="I614" s="8">
        <f>IF(G614 = "NULL", "NULL", G614*1.25)</f>
        <v>5.9082892416225752</v>
      </c>
      <c r="J614" s="8">
        <f>IF(G614 = "NULL", "NULL", H614*1.25)</f>
        <v>167.5</v>
      </c>
      <c r="K614" s="8">
        <f>IF(G614 = "NULL", "NULL", G614*2)</f>
        <v>9.4532627865961203</v>
      </c>
      <c r="L614" s="8">
        <f>IF(G614 = "NULL", "NULL", H614*2)</f>
        <v>268</v>
      </c>
      <c r="M614" s="11" t="str">
        <f>CONCATENATE(D614, CHAR(10), " - NET WT. ", TEXT(E614, "0.00"), " oz (", F614, " grams)")</f>
        <v>Wild Buffalo &amp; Bleu Cheese Wing Seasoning Ingredients:
salt, spices, sodium diacetate, paprika, sugar, garlic, blue cheese [(pasteurized milk, cheese cultures, salt, enzymes) whey, partially hydrogenated soybean oil, nonfat milk, sodium citrate, natural flavors)], natural flavors, oleoresin paprika &amp; &lt;2% silicon dioxide
 - NET WT. 2.26 oz (64 grams)</v>
      </c>
      <c r="N614" s="12">
        <v>10000000575</v>
      </c>
      <c r="O614" s="12">
        <v>30000000575</v>
      </c>
      <c r="P614" s="12">
        <v>50000000575</v>
      </c>
      <c r="Q614" s="12">
        <v>70000000575</v>
      </c>
      <c r="R614" s="12">
        <v>90000000575</v>
      </c>
      <c r="S614" s="12">
        <v>11000000575</v>
      </c>
      <c r="T614" s="12">
        <v>13000000575</v>
      </c>
      <c r="U614" s="24"/>
      <c r="W614" s="8">
        <f>IF(G614 = "NULL", "NULL", G614/4)</f>
        <v>1.181657848324515</v>
      </c>
      <c r="X614" s="8">
        <f>IF(W614 = "NULL", "NULL", W614*28.35)</f>
        <v>33.5</v>
      </c>
      <c r="Y614" s="8">
        <f>IF(G614 = "NULL", "NULL", G614*4)</f>
        <v>18.906525573192241</v>
      </c>
      <c r="Z614" s="8">
        <f>IF(G614 = "NULL", "NULL", H614*4)</f>
        <v>536</v>
      </c>
      <c r="AA614" s="15">
        <v>15000000575</v>
      </c>
      <c r="AB614" s="8">
        <f>IF(OR(E614 = "NULL", G614 = "NULL"), "NULL", (E614+G614)/2)</f>
        <v>3.4920634920634921</v>
      </c>
      <c r="AC614" s="8">
        <f>IF(OR(F614 = "NULL", H614 = "NULL"), "NULL", (F614+H614)/2)</f>
        <v>99</v>
      </c>
      <c r="AD614" s="15">
        <v>17000000575</v>
      </c>
      <c r="AE614" s="15">
        <f>IF(H614 = "NULL", "NULL", AF614/28.35)</f>
        <v>11.816578483245149</v>
      </c>
      <c r="AF614" s="15">
        <f>IF(H614 = "NULL", "NULL", J614*2)</f>
        <v>335</v>
      </c>
      <c r="AG614" s="15">
        <v>19000000575</v>
      </c>
      <c r="AH614" s="8">
        <f>IF(AB614 = "NULL", "NULL", AB614*2)</f>
        <v>6.9841269841269842</v>
      </c>
      <c r="AI614" s="8">
        <f>IF(AC614 = "NULL", "NULL", AC614*2)</f>
        <v>198</v>
      </c>
      <c r="AJ614" s="15">
        <v>21000000575</v>
      </c>
      <c r="AK614" s="13" t="s">
        <v>2443</v>
      </c>
      <c r="AL614" s="11" t="str">
        <f>SUBSTITUTE(D614,CHAR(10)&amp;"• Packed in a facility and/or equipment that produces products containing peanuts, tree nuts, soybean, milk, dairy, eggs, fish, shellfish, wheat, sesame. •","")</f>
        <v>Wild Buffalo &amp; Bleu Cheese Wing Seasoning Ingredients:
salt, spices, sodium diacetate, paprika, sugar, garlic, blue cheese [(pasteurized milk, cheese cultures, salt, enzymes) whey, partially hydrogenated soybean oil, nonfat milk, sodium citrate, natural flavors)], natural flavors, oleoresin paprika &amp; &lt;2% silicon dioxide</v>
      </c>
    </row>
    <row r="615" spans="1:38" ht="90" x14ac:dyDescent="0.3">
      <c r="A615" s="10" t="s">
        <v>2444</v>
      </c>
      <c r="B615" s="10" t="s">
        <v>2445</v>
      </c>
      <c r="C615" s="10" t="s">
        <v>2446</v>
      </c>
      <c r="D615" s="11" t="s">
        <v>2447</v>
      </c>
      <c r="E615" s="8">
        <f>IF(F615 = "NULL", "NULL", F615/28.35)</f>
        <v>2.257495590828924</v>
      </c>
      <c r="F615" s="8">
        <v>64</v>
      </c>
      <c r="G615" s="8">
        <f>IF(H615 = "NULL", "NULL", H615/28.35)</f>
        <v>4.7266313932980601</v>
      </c>
      <c r="H615" s="8">
        <v>134</v>
      </c>
      <c r="I615" s="8">
        <f>IF(G615 = "NULL", "NULL", G615*1.25)</f>
        <v>5.9082892416225752</v>
      </c>
      <c r="J615" s="8">
        <f>IF(G615 = "NULL", "NULL", H615*1.25)</f>
        <v>167.5</v>
      </c>
      <c r="K615" s="8">
        <f>IF(G615 = "NULL", "NULL", G615*2)</f>
        <v>9.4532627865961203</v>
      </c>
      <c r="L615" s="8">
        <f>IF(G615 = "NULL", "NULL", H615*2)</f>
        <v>268</v>
      </c>
      <c r="M615" s="11" t="str">
        <f>CONCATENATE(D615, CHAR(10), " - NET WT. ", TEXT(E615, "0.00"), " oz (", F615, " grams)")</f>
        <v>Wild Buffalo Wing Seasoning Ingredients:
sea salt, vinegar powder, cayenne pepper, sugar, garlic, paprika, pepper, turmeric
• Packed in a facility and/or equipment that produces products containing peanuts, tree nuts, soybean, milk, dairy, eggs, fish, shellfish, wheat, sesame. •
 - NET WT. 2.26 oz (64 grams)</v>
      </c>
      <c r="N615" s="12">
        <v>10000000360</v>
      </c>
      <c r="O615" s="12">
        <v>30000000360</v>
      </c>
      <c r="P615" s="12">
        <v>50000000360</v>
      </c>
      <c r="Q615" s="12">
        <v>70000000360</v>
      </c>
      <c r="R615" s="12">
        <v>90000000360</v>
      </c>
      <c r="S615" s="12">
        <v>11000000360</v>
      </c>
      <c r="T615" s="12">
        <v>13000000360</v>
      </c>
      <c r="U615" s="10" t="s">
        <v>52</v>
      </c>
      <c r="V615" s="11" t="s">
        <v>243</v>
      </c>
      <c r="W615" s="8">
        <f>IF(G615 = "NULL", "NULL", G615/4)</f>
        <v>1.181657848324515</v>
      </c>
      <c r="X615" s="8">
        <f>IF(W615 = "NULL", "NULL", W615*28.35)</f>
        <v>33.5</v>
      </c>
      <c r="Y615" s="8">
        <f>IF(G615 = "NULL", "NULL", G615*4)</f>
        <v>18.906525573192241</v>
      </c>
      <c r="Z615" s="8">
        <f>IF(G615 = "NULL", "NULL", H615*4)</f>
        <v>536</v>
      </c>
      <c r="AA615" s="15">
        <v>15000000360</v>
      </c>
      <c r="AB615" s="8">
        <f>IF(OR(E615 = "NULL", G615 = "NULL"), "NULL", (E615+G615)/2)</f>
        <v>3.4920634920634921</v>
      </c>
      <c r="AC615" s="8">
        <f>IF(OR(F615 = "NULL", H615 = "NULL"), "NULL", (F615+H615)/2)</f>
        <v>99</v>
      </c>
      <c r="AD615" s="15">
        <v>17000000360</v>
      </c>
      <c r="AE615" s="8">
        <f>IF(H615 = "NULL", "NULL", AF615/28.35)</f>
        <v>11.816578483245149</v>
      </c>
      <c r="AF615" s="8">
        <f>IF(H615 = "NULL", "NULL", J615*2)</f>
        <v>335</v>
      </c>
      <c r="AG615" s="15">
        <v>19000000360</v>
      </c>
      <c r="AH615" s="8">
        <f>IF(AB615 = "NULL", "NULL", AB615*2)</f>
        <v>6.9841269841269842</v>
      </c>
      <c r="AI615" s="8">
        <f>IF(AC615 = "NULL", "NULL", AC615*2)</f>
        <v>198</v>
      </c>
      <c r="AJ615" s="15">
        <v>21000000360</v>
      </c>
      <c r="AK615" s="13" t="s">
        <v>2448</v>
      </c>
      <c r="AL615" s="11" t="str">
        <f>SUBSTITUTE(D615,CHAR(10)&amp;"• Packed in a facility and/or equipment that produces products containing peanuts, tree nuts, soybean, milk, dairy, eggs, fish, shellfish, wheat, sesame. •","")</f>
        <v>Wild Buffalo Wing Seasoning Ingredients:
sea salt, vinegar powder, cayenne pepper, sugar, garlic, paprika, pepper, turmeric</v>
      </c>
    </row>
    <row r="616" spans="1:38" ht="90" x14ac:dyDescent="0.3">
      <c r="A616" s="40" t="s">
        <v>2449</v>
      </c>
      <c r="B616" s="10" t="s">
        <v>2450</v>
      </c>
      <c r="C616" s="10" t="s">
        <v>2451</v>
      </c>
      <c r="D616" s="11" t="s">
        <v>2452</v>
      </c>
      <c r="E616" s="8">
        <f>IF(F616 = "NULL", "NULL", F616/28.35)</f>
        <v>1.1992945326278659</v>
      </c>
      <c r="F616" s="8">
        <v>34</v>
      </c>
      <c r="G616" s="8">
        <f>IF(H616 = "NULL", "NULL", H616/28.35)</f>
        <v>2.4691358024691357</v>
      </c>
      <c r="H616" s="8">
        <v>70</v>
      </c>
      <c r="I616" s="8">
        <f>IF(G616 = "NULL", "NULL", G616*1.25)</f>
        <v>3.0864197530864197</v>
      </c>
      <c r="J616" s="8">
        <f>IF(G616 = "NULL", "NULL", H616*1.25)</f>
        <v>87.5</v>
      </c>
      <c r="K616" s="8">
        <f>IF(G616 = "NULL", "NULL", G616*2)</f>
        <v>4.9382716049382713</v>
      </c>
      <c r="L616" s="8">
        <f>IF(G616 = "NULL", "NULL", H616*2)</f>
        <v>140</v>
      </c>
      <c r="M616" s="11" t="str">
        <f>CONCATENATE(D616, CHAR(10), " - NET WT. ", TEXT(E616, "0.00"), " oz (", F616, " grams)")</f>
        <v>Willow's Cove Alluring Salmon Seasoning Ingredients:
brown sugar, orange zest, black pepper, sea salt, coriander, anise, cumin, fennel
• Packed in a facility and/or equipment that produces products containing peanuts, tree nuts, soybean, milk, dairy, eggs, fish, shellfish, wheat, sesame. •
 - NET WT. 1.20 oz (34 grams)</v>
      </c>
      <c r="N616" s="12">
        <v>10000000603</v>
      </c>
      <c r="O616" s="12">
        <v>30000000603</v>
      </c>
      <c r="P616" s="12">
        <v>50000000603</v>
      </c>
      <c r="Q616" s="12">
        <v>70000000603</v>
      </c>
      <c r="R616" s="12">
        <v>90000000603</v>
      </c>
      <c r="S616" s="12">
        <v>11000000603</v>
      </c>
      <c r="T616" s="12">
        <v>13000000603</v>
      </c>
      <c r="U616" s="10" t="s">
        <v>52</v>
      </c>
      <c r="V616" s="11"/>
      <c r="W616" s="8">
        <f>IF(G616 = "NULL", "NULL", G616/4)</f>
        <v>0.61728395061728392</v>
      </c>
      <c r="X616" s="8">
        <f>IF(W616 = "NULL", "NULL", W616*28.35)</f>
        <v>17.5</v>
      </c>
      <c r="Y616" s="8">
        <f>IF(G616 = "NULL", "NULL", G616*4)</f>
        <v>9.8765432098765427</v>
      </c>
      <c r="Z616" s="8">
        <f>IF(G616 = "NULL", "NULL", H616*4)</f>
        <v>280</v>
      </c>
      <c r="AA616" s="15">
        <v>15000000603</v>
      </c>
      <c r="AB616" s="8">
        <f>IF(OR(E616 = "NULL", G616 = "NULL"), "NULL", (E616+G616)/2)</f>
        <v>1.8342151675485008</v>
      </c>
      <c r="AC616" s="8">
        <f>IF(OR(F616 = "NULL", H616 = "NULL"), "NULL", (F616+H616)/2)</f>
        <v>52</v>
      </c>
      <c r="AD616" s="15">
        <v>17000000603</v>
      </c>
      <c r="AE616" s="8">
        <f>IF(H616 = "NULL", "NULL", AF616/28.35)</f>
        <v>6.1728395061728394</v>
      </c>
      <c r="AF616" s="8">
        <f>IF(H616 = "NULL", "NULL", J616*2)</f>
        <v>175</v>
      </c>
      <c r="AG616" s="15">
        <v>19000000603</v>
      </c>
      <c r="AH616" s="8">
        <f>IF(AB616 = "NULL", "NULL", AB616*2)</f>
        <v>3.6684303350970016</v>
      </c>
      <c r="AI616" s="8">
        <f>IF(AC616 = "NULL", "NULL", AC616*2)</f>
        <v>104</v>
      </c>
      <c r="AJ616" s="15">
        <v>21000000603</v>
      </c>
      <c r="AK616" s="13" t="s">
        <v>2453</v>
      </c>
      <c r="AL616" s="11" t="str">
        <f>SUBSTITUTE(D616,CHAR(10)&amp;"• Packed in a facility and/or equipment that produces products containing peanuts, tree nuts, soybean, milk, dairy, eggs, fish, shellfish, wheat, sesame •","")</f>
        <v>Willow's Cove Alluring Salmon Seasoning Ingredients:
brown sugar, orange zest, black pepper, sea salt, coriander, anise, cumin, fennel
• Packed in a facility and/or equipment that produces products containing peanuts, tree nuts, soybean, milk, dairy, eggs, fish, shellfish, wheat, sesame. •</v>
      </c>
    </row>
    <row r="617" spans="1:38" ht="120" x14ac:dyDescent="0.3">
      <c r="A617" s="40" t="s">
        <v>2454</v>
      </c>
      <c r="B617" s="10" t="s">
        <v>2455</v>
      </c>
      <c r="C617" s="10" t="s">
        <v>2456</v>
      </c>
      <c r="D617" s="11" t="s">
        <v>2457</v>
      </c>
      <c r="E617" s="8">
        <f>IF(F617 = "NULL", "NULL", F617/28.35)</f>
        <v>1.0934744268077601</v>
      </c>
      <c r="F617" s="8">
        <v>31</v>
      </c>
      <c r="G617" s="8">
        <f>IF(H617 = "NULL", "NULL", H617/28.35)</f>
        <v>2.2222222222222223</v>
      </c>
      <c r="H617" s="8">
        <v>63</v>
      </c>
      <c r="I617" s="8">
        <f>IF(G617 = "NULL", "NULL", G617*1.25)</f>
        <v>2.7777777777777777</v>
      </c>
      <c r="J617" s="8">
        <f>IF(G617 = "NULL", "NULL", H617*1.25)</f>
        <v>78.75</v>
      </c>
      <c r="K617" s="8">
        <f>IF(G617 = "NULL", "NULL", G617*2)</f>
        <v>4.4444444444444446</v>
      </c>
      <c r="L617" s="8">
        <f>IF(G617 = "NULL", "NULL", H617*2)</f>
        <v>126</v>
      </c>
      <c r="M617" s="11" t="str">
        <f>CONCATENATE(D617, CHAR(10), " - NET WT. ", TEXT(E617, "0.00"), " oz (", F617, " grams)")</f>
        <v>Wisconsin Cheddar Popcorn Seasoning Ingredients:
buttermilk powder, cheddar cheese powder (cultured pasteurized milk, salt, enzymes) whey, salt, natural flavor, disodium phosphate
• ALLERGY ALERT: contains milk •
• Packed in a facility and/or equipment that produces products containing peanuts, tree nuts, soybean, milk, dairy, eggs, fish, shellfish, wheat, sesame. •
 - NET WT. 1.09 oz (31 grams)</v>
      </c>
      <c r="N617" s="12">
        <v>10000000350</v>
      </c>
      <c r="O617" s="12">
        <v>30000000350</v>
      </c>
      <c r="P617" s="12">
        <v>50000000350</v>
      </c>
      <c r="Q617" s="12">
        <v>70000000350</v>
      </c>
      <c r="R617" s="12">
        <v>90000000350</v>
      </c>
      <c r="S617" s="12">
        <v>11000000350</v>
      </c>
      <c r="T617" s="12">
        <v>13000000350</v>
      </c>
      <c r="U617" s="11"/>
      <c r="V617" s="11"/>
      <c r="W617" s="8">
        <f>IF(G617 = "NULL", "NULL", G617/4)</f>
        <v>0.55555555555555558</v>
      </c>
      <c r="X617" s="8">
        <f>IF(W617 = "NULL", "NULL", W617*28.35)</f>
        <v>15.750000000000002</v>
      </c>
      <c r="Y617" s="8">
        <f>IF(G617 = "NULL", "NULL", G617*4)</f>
        <v>8.8888888888888893</v>
      </c>
      <c r="Z617" s="8">
        <f>IF(G617 = "NULL", "NULL", H617*4)</f>
        <v>252</v>
      </c>
      <c r="AA617" s="15">
        <v>15000000350</v>
      </c>
      <c r="AB617" s="8">
        <f>IF(OR(E617 = "NULL", G617 = "NULL"), "NULL", (E617+G617)/2)</f>
        <v>1.6578483245149913</v>
      </c>
      <c r="AC617" s="8">
        <f>IF(OR(F617 = "NULL", H617 = "NULL"), "NULL", (F617+H617)/2)</f>
        <v>47</v>
      </c>
      <c r="AD617" s="15">
        <v>17000000350</v>
      </c>
      <c r="AE617" s="8">
        <f>IF(H617 = "NULL", "NULL", AF617/28.35)</f>
        <v>5.5555555555555554</v>
      </c>
      <c r="AF617" s="8">
        <f>IF(H617 = "NULL", "NULL", J617*2)</f>
        <v>157.5</v>
      </c>
      <c r="AG617" s="15">
        <v>19000000350</v>
      </c>
      <c r="AH617" s="8">
        <f>IF(AB617 = "NULL", "NULL", AB617*2)</f>
        <v>3.3156966490299826</v>
      </c>
      <c r="AI617" s="8">
        <f>IF(AC617 = "NULL", "NULL", AC617*2)</f>
        <v>94</v>
      </c>
      <c r="AJ617" s="15">
        <v>21000000350</v>
      </c>
      <c r="AK617" s="13" t="s">
        <v>2458</v>
      </c>
      <c r="AL617" s="11" t="str">
        <f>SUBSTITUTE(D617,CHAR(10)&amp;"• Packed in a facility and/or equipment that produces products containing peanuts, tree nuts, soybean, milk, dairy, eggs, fish, shellfish, wheat, sesame. •","")</f>
        <v>Wisconsin Cheddar Popcorn Seasoning Ingredients:
buttermilk powder, cheddar cheese powder (cultured pasteurized milk, salt, enzymes) whey, salt, natural flavor, disodium phosphate
• ALLERGY ALERT: contains milk •</v>
      </c>
    </row>
    <row r="618" spans="1:38" ht="270" x14ac:dyDescent="0.3">
      <c r="A618" s="40" t="s">
        <v>2459</v>
      </c>
      <c r="B618" s="10" t="s">
        <v>2460</v>
      </c>
      <c r="C618" s="10" t="s">
        <v>2461</v>
      </c>
      <c r="D618" s="11" t="s">
        <v>2462</v>
      </c>
      <c r="E618" s="8">
        <f>IF(F618 = "NULL", "NULL", F618/28.35)</f>
        <v>1.1000000000000001</v>
      </c>
      <c r="F618" s="8">
        <v>31.185000000000006</v>
      </c>
      <c r="G618" s="8">
        <f>IF(H618 = "NULL", "NULL", H618/28.35)</f>
        <v>2.2000000000000002</v>
      </c>
      <c r="H618" s="8">
        <v>62.370000000000012</v>
      </c>
      <c r="I618" s="8">
        <f>IF(G618 = "NULL", "NULL", G618*1.25)</f>
        <v>2.75</v>
      </c>
      <c r="J618" s="8">
        <f>IF(G618 = "NULL", "NULL", H618*1.25)</f>
        <v>77.96250000000002</v>
      </c>
      <c r="K618" s="8">
        <f>IF(G618 = "NULL", "NULL", G618*2)</f>
        <v>4.4000000000000004</v>
      </c>
      <c r="L618" s="8">
        <f>IF(G618 = "NULL", "NULL", H618*2)</f>
        <v>124.74000000000002</v>
      </c>
      <c r="M618" s="11" t="str">
        <f>CONCATENATE(D618, CHAR(10), " - NET WT. ", TEXT(E618, "0.00"), " oz (", F618, " grams)")</f>
        <v>Witch City Bacon &amp; Cheddar Popcorn Seasoning Ingredients:
cheddar cheese powder {cheddar cheese (cultured pasteurized milk, salt, and enzymes), whey, soybean oil with rosemary extract (antioxidant), maltodextrin, salt, blue cheese (cultured pasteurized milk, salt, and enzymes), disodium phosphate, nonfat dry milk, citric acid, artificial color (yellow #6), extractive of turmeric and annatto}, salt, whey, bacon flavor (natural flavors, maltodextrin, bacon fat, natural smoke flavor), hydrolyzed soy protein, msg, onion powder, autolyzed yeast extract, buttermilk, disodium inosinate &amp; guanylate, spice, extractive of paprika, natural flavors including smoke, less than 2% tricalcium phosphate added to prevent caking
• ALLERGY ALERT: contains milk &amp; cheese •
• Packed in a facility and/or equipment that produces products containing peanuts, tree nuts, soybean, milk, dairy, eggs, fish, shellfish, wheat, sesame. •
 - NET WT. 1.10 oz (31.185 grams)</v>
      </c>
      <c r="N618" s="12">
        <v>10000000595</v>
      </c>
      <c r="O618" s="12">
        <v>30000000595</v>
      </c>
      <c r="P618" s="12">
        <v>50000000595</v>
      </c>
      <c r="Q618" s="12">
        <v>70000000595</v>
      </c>
      <c r="R618" s="12">
        <v>90000000595</v>
      </c>
      <c r="S618" s="12">
        <v>11000000595</v>
      </c>
      <c r="T618" s="12">
        <v>13000000595</v>
      </c>
      <c r="U618" s="10" t="s">
        <v>52</v>
      </c>
      <c r="V618" s="11" t="s">
        <v>149</v>
      </c>
      <c r="W618" s="8">
        <f>IF(G618 = "NULL", "NULL", G618/4)</f>
        <v>0.55000000000000004</v>
      </c>
      <c r="X618" s="8">
        <f>IF(W618 = "NULL", "NULL", W618*28.35)</f>
        <v>15.592500000000003</v>
      </c>
      <c r="Y618" s="8">
        <f>IF(G618 = "NULL", "NULL", G618*4)</f>
        <v>8.8000000000000007</v>
      </c>
      <c r="Z618" s="8">
        <f>IF(G618 = "NULL", "NULL", H618*4)</f>
        <v>249.48000000000005</v>
      </c>
      <c r="AA618" s="15">
        <v>15000000595</v>
      </c>
      <c r="AB618" s="8">
        <f>IF(OR(E618 = "NULL", G618 = "NULL"), "NULL", (E618+G618)/2)</f>
        <v>1.6500000000000001</v>
      </c>
      <c r="AC618" s="8">
        <f>IF(OR(F618 = "NULL", H618 = "NULL"), "NULL", (F618+H618)/2)</f>
        <v>46.777500000000011</v>
      </c>
      <c r="AD618" s="15">
        <v>17000000595</v>
      </c>
      <c r="AE618" s="8">
        <f>IF(H618 = "NULL", "NULL", AF618/28.35)</f>
        <v>5.5000000000000009</v>
      </c>
      <c r="AF618" s="8">
        <f>IF(H618 = "NULL", "NULL", J618*2)</f>
        <v>155.92500000000004</v>
      </c>
      <c r="AG618" s="15">
        <v>19000000595</v>
      </c>
      <c r="AH618" s="8">
        <f>IF(AB618 = "NULL", "NULL", AB618*2)</f>
        <v>3.3000000000000003</v>
      </c>
      <c r="AI618" s="8">
        <f>IF(AC618 = "NULL", "NULL", AC618*2)</f>
        <v>93.555000000000021</v>
      </c>
      <c r="AJ618" s="15">
        <v>21000000595</v>
      </c>
      <c r="AK618" s="13" t="s">
        <v>2463</v>
      </c>
      <c r="AL618" s="11" t="str">
        <f>SUBSTITUTE(D618,CHAR(10)&amp;"• Packed in a facility and/or equipment that produces products containing peanuts, tree nuts, soybean, milk, dairy, eggs, fish, shellfish, wheat, sesame •","")</f>
        <v>Witch City Bacon &amp; Cheddar Popcorn Seasoning Ingredients:
cheddar cheese powder {cheddar cheese (cultured pasteurized milk, salt, and enzymes), whey, soybean oil with rosemary extract (antioxidant), maltodextrin, salt, blue cheese (cultured pasteurized milk, salt, and enzymes), disodium phosphate, nonfat dry milk, citric acid, artificial color (yellow #6), extractive of turmeric and annatto}, salt, whey, bacon flavor (natural flavors, maltodextrin, bacon fat, natural smoke flavor), hydrolyzed soy protein, msg, onion powder, autolyzed yeast extract, buttermilk, disodium inosinate &amp; guanylate, spice, extractive of paprika, natural flavors including smoke, less than 2% tricalcium phosphate added to prevent caking
• ALLERGY ALERT: contains milk &amp; cheese •
• Packed in a facility and/or equipment that produces products containing peanuts, tree nuts, soybean, milk, dairy, eggs, fish, shellfish, wheat, sesame. •</v>
      </c>
    </row>
    <row r="619" spans="1:38" ht="90" x14ac:dyDescent="0.3">
      <c r="A619" s="40" t="s">
        <v>2464</v>
      </c>
      <c r="B619" s="10" t="s">
        <v>2465</v>
      </c>
      <c r="C619" s="10" t="s">
        <v>2466</v>
      </c>
      <c r="D619" s="11" t="s">
        <v>2467</v>
      </c>
      <c r="E619" s="8">
        <f>IF(F619 = "NULL", "NULL", F619/28.35)</f>
        <v>0.8</v>
      </c>
      <c r="F619" s="8">
        <v>22.680000000000003</v>
      </c>
      <c r="G619" s="8">
        <f>IF(H619 = "NULL", "NULL", H619/28.35)</f>
        <v>1.6</v>
      </c>
      <c r="H619" s="8">
        <v>45.360000000000007</v>
      </c>
      <c r="I619" s="8">
        <f>IF(G619 = "NULL", "NULL", G619*1.25)</f>
        <v>2</v>
      </c>
      <c r="J619" s="8">
        <f>IF(G619 = "NULL", "NULL", H619*1.25)</f>
        <v>56.70000000000001</v>
      </c>
      <c r="K619" s="8">
        <f>IF(G619 = "NULL", "NULL", G619*2)</f>
        <v>3.2</v>
      </c>
      <c r="L619" s="8">
        <f>IF(G619 = "NULL", "NULL", H619*2)</f>
        <v>90.720000000000013</v>
      </c>
      <c r="M619" s="11" t="str">
        <f>CONCATENATE(D619, CHAR(10), " - NET WT. ", TEXT(E619, "0.00"), " oz (", F619, " grams)")</f>
        <v>Witch Hill Road Ginger Herbal Lemon Tea Ingredients:
turmeric, ginger, lemongrass, orange peel, licorice and citrus essential oils
• Packed in a facility and/or equipment that produces products containing peanuts, tree nuts, soybean, milk, dairy, eggs, fish, shellfish, wheat, sesame. •
 - NET WT. 0.80 oz (22.68 grams)</v>
      </c>
      <c r="N619" s="12">
        <v>10000000578</v>
      </c>
      <c r="O619" s="12">
        <v>30000000578</v>
      </c>
      <c r="P619" s="12">
        <v>50000000578</v>
      </c>
      <c r="Q619" s="12">
        <v>70000000578</v>
      </c>
      <c r="R619" s="12">
        <v>90000000578</v>
      </c>
      <c r="S619" s="12">
        <v>11000000578</v>
      </c>
      <c r="T619" s="12">
        <v>13000000578</v>
      </c>
      <c r="U619" s="10" t="s">
        <v>52</v>
      </c>
      <c r="V619" s="11" t="s">
        <v>130</v>
      </c>
      <c r="W619" s="8">
        <f>IF(G619 = "NULL", "NULL", G619/4)</f>
        <v>0.4</v>
      </c>
      <c r="X619" s="8">
        <f>IF(W619 = "NULL", "NULL", W619*28.35)</f>
        <v>11.340000000000002</v>
      </c>
      <c r="Y619" s="8">
        <f>IF(G619 = "NULL", "NULL", G619*4)</f>
        <v>6.4</v>
      </c>
      <c r="Z619" s="8">
        <f>IF(G619 = "NULL", "NULL", H619*4)</f>
        <v>181.44000000000003</v>
      </c>
      <c r="AA619" s="15">
        <v>15000000578</v>
      </c>
      <c r="AB619" s="8">
        <f>IF(OR(E619 = "NULL", G619 = "NULL"), "NULL", (E619+G619)/2)</f>
        <v>1.2000000000000002</v>
      </c>
      <c r="AC619" s="8">
        <f>IF(OR(F619 = "NULL", H619 = "NULL"), "NULL", (F619+H619)/2)</f>
        <v>34.020000000000003</v>
      </c>
      <c r="AD619" s="15">
        <v>17000000578</v>
      </c>
      <c r="AE619" s="8">
        <f>IF(H619 = "NULL", "NULL", AF619/28.35)</f>
        <v>4.0000000000000009</v>
      </c>
      <c r="AF619" s="8">
        <f>IF(H619 = "NULL", "NULL", J619*2)</f>
        <v>113.40000000000002</v>
      </c>
      <c r="AG619" s="15">
        <v>19000000578</v>
      </c>
      <c r="AH619" s="8">
        <f>IF(AB619 = "NULL", "NULL", AB619*2)</f>
        <v>2.4000000000000004</v>
      </c>
      <c r="AI619" s="8">
        <f>IF(AC619 = "NULL", "NULL", AC619*2)</f>
        <v>68.040000000000006</v>
      </c>
      <c r="AJ619" s="15">
        <v>21000000578</v>
      </c>
      <c r="AK619" s="13" t="s">
        <v>2468</v>
      </c>
      <c r="AL619" s="11" t="str">
        <f>SUBSTITUTE(D619,CHAR(10)&amp;"• Packed in a facility and/or equipment that produces products containing peanuts, tree nuts, soybean, milk, dairy, eggs, fish, shellfish, wheat, sesame •","")</f>
        <v>Witch Hill Road Ginger Herbal Lemon Tea Ingredients:
turmeric, ginger, lemongrass, orange peel, licorice and citrus essential oils
• Packed in a facility and/or equipment that produces products containing peanuts, tree nuts, soybean, milk, dairy, eggs, fish, shellfish, wheat, sesame. •</v>
      </c>
    </row>
    <row r="620" spans="1:38" ht="90" x14ac:dyDescent="0.3">
      <c r="A620" s="40" t="s">
        <v>2469</v>
      </c>
      <c r="B620" s="10" t="s">
        <v>2470</v>
      </c>
      <c r="C620" s="10" t="s">
        <v>2471</v>
      </c>
      <c r="D620" s="11" t="s">
        <v>2472</v>
      </c>
      <c r="E620" s="8">
        <f>IF(F620 = "NULL", "NULL", F620/28.35)</f>
        <v>0.8</v>
      </c>
      <c r="F620" s="8">
        <v>22.680000000000003</v>
      </c>
      <c r="G620" s="8">
        <f>IF(H620 = "NULL", "NULL", H620/28.35)</f>
        <v>1.6</v>
      </c>
      <c r="H620" s="8">
        <v>45.360000000000007</v>
      </c>
      <c r="I620" s="8">
        <f>IF(G620 = "NULL", "NULL", G620*1.25)</f>
        <v>2</v>
      </c>
      <c r="J620" s="8">
        <f>IF(G620 = "NULL", "NULL", H620*1.25)</f>
        <v>56.70000000000001</v>
      </c>
      <c r="K620" s="8">
        <f>IF(G620 = "NULL", "NULL", G620*2)</f>
        <v>3.2</v>
      </c>
      <c r="L620" s="8">
        <f>IF(G620 = "NULL", "NULL", H620*2)</f>
        <v>90.720000000000013</v>
      </c>
      <c r="M620" s="11" t="str">
        <f>CONCATENATE(D620, CHAR(10), " - NET WT. ", TEXT(E620, "0.00"), " oz (", F620, " grams)")</f>
        <v>Witches Way Chai Tea Ingredients:
black tea, cinnamon, ginger, cardamom, cloves, and black pepper
• Packed in a facility and/or equipment that produces products containing peanuts, tree nuts, soybean, milk, dairy, eggs, fish, shellfish, wheat, sesame. •
 - NET WT. 0.80 oz (22.68 grams)</v>
      </c>
      <c r="N620" s="12">
        <v>10000000579</v>
      </c>
      <c r="O620" s="12">
        <v>30000000579</v>
      </c>
      <c r="P620" s="12">
        <v>50000000579</v>
      </c>
      <c r="Q620" s="12">
        <v>70000000579</v>
      </c>
      <c r="R620" s="12">
        <v>90000000579</v>
      </c>
      <c r="S620" s="12">
        <v>11000000579</v>
      </c>
      <c r="T620" s="12">
        <v>13000000579</v>
      </c>
      <c r="U620" s="10" t="s">
        <v>52</v>
      </c>
      <c r="V620" s="11" t="s">
        <v>130</v>
      </c>
      <c r="W620" s="8">
        <f>IF(G620 = "NULL", "NULL", G620/4)</f>
        <v>0.4</v>
      </c>
      <c r="X620" s="8">
        <f>IF(W620 = "NULL", "NULL", W620*28.35)</f>
        <v>11.340000000000002</v>
      </c>
      <c r="Y620" s="8">
        <f>IF(G620 = "NULL", "NULL", G620*4)</f>
        <v>6.4</v>
      </c>
      <c r="Z620" s="8">
        <f>IF(G620 = "NULL", "NULL", H620*4)</f>
        <v>181.44000000000003</v>
      </c>
      <c r="AA620" s="15">
        <v>15000000579</v>
      </c>
      <c r="AB620" s="8">
        <f>IF(OR(E620 = "NULL", G620 = "NULL"), "NULL", (E620+G620)/2)</f>
        <v>1.2000000000000002</v>
      </c>
      <c r="AC620" s="8">
        <f>IF(OR(F620 = "NULL", H620 = "NULL"), "NULL", (F620+H620)/2)</f>
        <v>34.020000000000003</v>
      </c>
      <c r="AD620" s="15">
        <v>17000000579</v>
      </c>
      <c r="AE620" s="8">
        <f>IF(H620 = "NULL", "NULL", AF620/28.35)</f>
        <v>4.0000000000000009</v>
      </c>
      <c r="AF620" s="8">
        <f>IF(H620 = "NULL", "NULL", J620*2)</f>
        <v>113.40000000000002</v>
      </c>
      <c r="AG620" s="15">
        <v>19000000579</v>
      </c>
      <c r="AH620" s="8">
        <f>IF(AB620 = "NULL", "NULL", AB620*2)</f>
        <v>2.4000000000000004</v>
      </c>
      <c r="AI620" s="8">
        <f>IF(AC620 = "NULL", "NULL", AC620*2)</f>
        <v>68.040000000000006</v>
      </c>
      <c r="AJ620" s="15">
        <v>21000000579</v>
      </c>
      <c r="AK620" s="13" t="s">
        <v>2473</v>
      </c>
      <c r="AL620" s="11" t="str">
        <f>SUBSTITUTE(D620,CHAR(10)&amp;"• Packed in a facility and/or equipment that produces products containing peanuts, tree nuts, soybean, milk, dairy, eggs, fish, shellfish, wheat, sesame •","")</f>
        <v>Witches Way Chai Tea Ingredients:
black tea, cinnamon, ginger, cardamom, cloves, and black pepper
• Packed in a facility and/or equipment that produces products containing peanuts, tree nuts, soybean, milk, dairy, eggs, fish, shellfish, wheat, sesame. •</v>
      </c>
    </row>
    <row r="621" spans="1:38" ht="120" x14ac:dyDescent="0.3">
      <c r="A621" s="40" t="s">
        <v>2474</v>
      </c>
      <c r="B621" s="10" t="s">
        <v>2475</v>
      </c>
      <c r="C621" s="10" t="s">
        <v>2476</v>
      </c>
      <c r="D621" s="11" t="s">
        <v>2477</v>
      </c>
      <c r="E621" s="8">
        <f>IF(F621 = "NULL", "NULL", F621/28.35)</f>
        <v>5.2910052910052907E-2</v>
      </c>
      <c r="F621" s="8">
        <v>1.5</v>
      </c>
      <c r="G621" s="8">
        <f>IF(H621 = "NULL", "NULL", H621/28.35)</f>
        <v>0.1128747795414462</v>
      </c>
      <c r="H621" s="8">
        <v>3.2</v>
      </c>
      <c r="I621" s="8">
        <f>IF(G621 = "NULL", "NULL", G621*1.25)</f>
        <v>0.14109347442680775</v>
      </c>
      <c r="J621" s="8">
        <f>IF(G621 = "NULL", "NULL", H621*1.25)</f>
        <v>4</v>
      </c>
      <c r="K621" s="8">
        <f>IF(G621 = "NULL", "NULL", G621*2)</f>
        <v>0.2257495590828924</v>
      </c>
      <c r="L621" s="8">
        <f>IF(G621 = "NULL", "NULL", H621*2)</f>
        <v>6.4</v>
      </c>
      <c r="M621" s="11" t="str">
        <f>CONCATENATE(D621, CHAR(10), " - NET WT. ", TEXT(E621, "0.00"), " oz (", F621, " grams)")</f>
        <v>Witch's Night Out Lemon Seafood Seasoning Ingredients:
mustard, paprika, salt, spices, onion, soybean oil, sugar, garlic, lemon oil, fd&amp;c yellow #5, cornstarch. citric acid, garlic
• ALLERGY ALERT: contains soy •
• Packed in a facility and/or equipment that produces products containing peanuts, tree nuts, soybean, milk, dairy, eggs, fish, shellfish, wheat, sesame. •
 - NET WT. 0.05 oz (1.5 grams)</v>
      </c>
      <c r="N621" s="12">
        <v>10000000605</v>
      </c>
      <c r="O621" s="12">
        <v>30000000605</v>
      </c>
      <c r="P621" s="12">
        <v>50000000605</v>
      </c>
      <c r="Q621" s="12">
        <v>70000000605</v>
      </c>
      <c r="R621" s="12">
        <v>90000000605</v>
      </c>
      <c r="S621" s="12">
        <v>11000000605</v>
      </c>
      <c r="T621" s="12">
        <v>13000000605</v>
      </c>
      <c r="U621" s="24"/>
      <c r="W621" s="8">
        <f>IF(G621 = "NULL", "NULL", G621/4)</f>
        <v>2.821869488536155E-2</v>
      </c>
      <c r="X621" s="8">
        <f>IF(W621 = "NULL", "NULL", W621*28.35)</f>
        <v>0.8</v>
      </c>
      <c r="Y621" s="8">
        <f>IF(G621 = "NULL", "NULL", G621*4)</f>
        <v>0.45149911816578481</v>
      </c>
      <c r="Z621" s="8">
        <f>IF(G621 = "NULL", "NULL", H621*4)</f>
        <v>12.8</v>
      </c>
      <c r="AA621" s="15">
        <v>15000000605</v>
      </c>
      <c r="AB621" s="8">
        <f>IF(OR(E621 = "NULL", G621 = "NULL"), "NULL", (E621+G621)/2)</f>
        <v>8.2892416225749554E-2</v>
      </c>
      <c r="AC621" s="8">
        <f>IF(OR(F621 = "NULL", H621 = "NULL"), "NULL", (F621+H621)/2)</f>
        <v>2.35</v>
      </c>
      <c r="AD621" s="15">
        <v>17000000605</v>
      </c>
      <c r="AE621" s="8">
        <f>IF(H621 = "NULL", "NULL", AF621/28.35)</f>
        <v>0.2821869488536155</v>
      </c>
      <c r="AF621" s="15">
        <f>IF(H621 = "NULL", "NULL", J621*2)</f>
        <v>8</v>
      </c>
      <c r="AG621" s="15">
        <v>19000000605</v>
      </c>
      <c r="AH621" s="8">
        <f>IF(AB621 = "NULL", "NULL", AB621*2)</f>
        <v>0.16578483245149911</v>
      </c>
      <c r="AI621" s="8">
        <f>IF(AC621 = "NULL", "NULL", AC621*2)</f>
        <v>4.7</v>
      </c>
      <c r="AJ621" s="15">
        <v>21000000605</v>
      </c>
      <c r="AK621" s="13" t="s">
        <v>2478</v>
      </c>
      <c r="AL621" s="11" t="str">
        <f>SUBSTITUTE(D621,CHAR(10)&amp;"• Packed in a facility and/or equipment that produces products containing peanuts, tree nuts, soybean, milk, dairy, eggs, fish, shellfish, wheat, sesame •","")</f>
        <v>Witch's Night Out Lemon Seafood Seasoning Ingredients:
mustard, paprika, salt, spices, onion, soybean oil, sugar, garlic, lemon oil, fd&amp;c yellow #5, cornstarch. citric acid, garlic
• ALLERGY ALERT: contains soy •
• Packed in a facility and/or equipment that produces products containing peanuts, tree nuts, soybean, milk, dairy, eggs, fish, shellfish, wheat, sesame. •</v>
      </c>
    </row>
    <row r="622" spans="1:38" ht="90" x14ac:dyDescent="0.3">
      <c r="A622" s="10" t="s">
        <v>2479</v>
      </c>
      <c r="B622" s="10" t="s">
        <v>2480</v>
      </c>
      <c r="C622" s="10" t="s">
        <v>2480</v>
      </c>
      <c r="D622" s="11" t="s">
        <v>2481</v>
      </c>
      <c r="E622" s="8">
        <f>IF(F622 = "NULL", "NULL", F622/28.35)</f>
        <v>1.9</v>
      </c>
      <c r="F622" s="8">
        <v>53.865000000000002</v>
      </c>
      <c r="G622" s="8">
        <f>IF(H622 = "NULL", "NULL", H622/28.35)</f>
        <v>3.8</v>
      </c>
      <c r="H622" s="8">
        <v>107.73</v>
      </c>
      <c r="I622" s="8">
        <f>IF(G622 = "NULL", "NULL", G622*1.25)</f>
        <v>4.75</v>
      </c>
      <c r="J622" s="8">
        <f>IF(G622 = "NULL", "NULL", H622*1.25)</f>
        <v>134.66249999999999</v>
      </c>
      <c r="K622" s="8">
        <f>IF(G622 = "NULL", "NULL", G622*2)</f>
        <v>7.6</v>
      </c>
      <c r="L622" s="8">
        <f>IF(G622 = "NULL", "NULL", H622*2)</f>
        <v>215.46</v>
      </c>
      <c r="M622" s="11" t="str">
        <f>CONCATENATE(D622, CHAR(10), " - NET WT. ", TEXT(E622, "0.00"), " oz (", F622, " grams)")</f>
        <v>Woodfire BBQ Seasoning Ingredients:
spices (including mustard) salt, dehydrated garlic, paprika, sugar, natural flavor, silicon dioxide
• Packed in a facility and/or equipment that produces products containing peanuts, tree nuts, soybean, milk, dairy, eggs, fish, shellfish, wheat, sesame. •
 - NET WT. 1.90 oz (53.865 grams)</v>
      </c>
      <c r="N622" s="12">
        <v>10000000362</v>
      </c>
      <c r="O622" s="12">
        <v>30000000362</v>
      </c>
      <c r="P622" s="12">
        <v>50000000362</v>
      </c>
      <c r="Q622" s="12">
        <v>70000000362</v>
      </c>
      <c r="R622" s="12">
        <v>90000000362</v>
      </c>
      <c r="S622" s="12">
        <v>11000000362</v>
      </c>
      <c r="T622" s="12">
        <v>13000000362</v>
      </c>
      <c r="U622" s="10"/>
      <c r="V622" s="11"/>
      <c r="W622" s="8">
        <f>IF(G622 = "NULL", "NULL", G622/4)</f>
        <v>0.95</v>
      </c>
      <c r="X622" s="8">
        <f>IF(W622 = "NULL", "NULL", W622*28.35)</f>
        <v>26.932500000000001</v>
      </c>
      <c r="Y622" s="8">
        <f>IF(G622 = "NULL", "NULL", G622*4)</f>
        <v>15.2</v>
      </c>
      <c r="Z622" s="8">
        <f>IF(G622 = "NULL", "NULL", H622*4)</f>
        <v>430.92</v>
      </c>
      <c r="AA622" s="15">
        <v>15000000362</v>
      </c>
      <c r="AB622" s="8">
        <f>IF(OR(E622 = "NULL", G622 = "NULL"), "NULL", (E622+G622)/2)</f>
        <v>2.8499999999999996</v>
      </c>
      <c r="AC622" s="8">
        <f>IF(OR(F622 = "NULL", H622 = "NULL"), "NULL", (F622+H622)/2)</f>
        <v>80.797499999999999</v>
      </c>
      <c r="AD622" s="15">
        <v>17000000362</v>
      </c>
      <c r="AE622" s="8">
        <f>IF(H622 = "NULL", "NULL", AF622/28.35)</f>
        <v>9.5</v>
      </c>
      <c r="AF622" s="8">
        <f>IF(H622 = "NULL", "NULL", J622*2)</f>
        <v>269.32499999999999</v>
      </c>
      <c r="AG622" s="15">
        <v>19000000362</v>
      </c>
      <c r="AH622" s="8">
        <f>IF(AB622 = "NULL", "NULL", AB622*2)</f>
        <v>5.6999999999999993</v>
      </c>
      <c r="AI622" s="8">
        <f>IF(AC622 = "NULL", "NULL", AC622*2)</f>
        <v>161.595</v>
      </c>
      <c r="AJ622" s="15">
        <v>21000000362</v>
      </c>
      <c r="AK622" s="13"/>
      <c r="AL622" s="11" t="str">
        <f>SUBSTITUTE(D622,CHAR(10)&amp;"• Packed in a facility and/or equipment that produces products containing peanuts, tree nuts, soybean, milk, dairy, eggs, fish, shellfish, wheat, sesame. •","")</f>
        <v>Woodfire BBQ Seasoning Ingredients:
spices (including mustard) salt, dehydrated garlic, paprika, sugar, natural flavor, silicon dioxide</v>
      </c>
    </row>
    <row r="623" spans="1:38" ht="75" x14ac:dyDescent="0.3">
      <c r="A623" s="10" t="s">
        <v>2482</v>
      </c>
      <c r="B623" s="10" t="s">
        <v>2483</v>
      </c>
      <c r="C623" s="10" t="s">
        <v>2484</v>
      </c>
      <c r="D623" s="11" t="s">
        <v>2485</v>
      </c>
      <c r="E623" s="8">
        <f>IF(F623 = "NULL", "NULL", F623/28.35)</f>
        <v>0.8</v>
      </c>
      <c r="F623" s="8">
        <v>22.680000000000003</v>
      </c>
      <c r="G623" s="8">
        <f>IF(H623 = "NULL", "NULL", H623/28.35)</f>
        <v>1.6</v>
      </c>
      <c r="H623" s="8">
        <v>45.360000000000007</v>
      </c>
      <c r="I623" s="8">
        <f>IF(G623 = "NULL", "NULL", G623*1.25)</f>
        <v>2</v>
      </c>
      <c r="J623" s="8">
        <f>IF(G623 = "NULL", "NULL", H623*1.25)</f>
        <v>56.70000000000001</v>
      </c>
      <c r="K623" s="8">
        <f>IF(G623 = "NULL", "NULL", G623*2)</f>
        <v>3.2</v>
      </c>
      <c r="L623" s="8">
        <f>IF(G623 = "NULL", "NULL", H623*2)</f>
        <v>90.720000000000013</v>
      </c>
      <c r="M623" s="11" t="str">
        <f>CONCATENATE(D623, CHAR(10), " - NET WT. ", TEXT(E623, "0.00"), " oz (", F623, " grams)")</f>
        <v>Yerba Mate Tea Ingredients:
yerba mate tea
• Packed in a facility and/or equipment that produces products containing peanuts, tree nuts, soybean, milk, dairy, eggs, fish, shellfish, wheat, sesame. •
 - NET WT. 0.80 oz (22.68 grams)</v>
      </c>
      <c r="N623" s="12">
        <v>10000000364</v>
      </c>
      <c r="O623" s="12">
        <v>30000000364</v>
      </c>
      <c r="P623" s="12">
        <v>50000000364</v>
      </c>
      <c r="Q623" s="12">
        <v>70000000364</v>
      </c>
      <c r="R623" s="12">
        <v>90000000364</v>
      </c>
      <c r="S623" s="12">
        <v>11000000364</v>
      </c>
      <c r="T623" s="12">
        <v>13000000364</v>
      </c>
      <c r="U623" s="10" t="s">
        <v>52</v>
      </c>
      <c r="V623" s="11"/>
      <c r="W623" s="8">
        <f>IF(G623 = "NULL", "NULL", G623/4)</f>
        <v>0.4</v>
      </c>
      <c r="X623" s="8">
        <f>IF(W623 = "NULL", "NULL", W623*28.35)</f>
        <v>11.340000000000002</v>
      </c>
      <c r="Y623" s="8">
        <f>IF(G623 = "NULL", "NULL", G623*4)</f>
        <v>6.4</v>
      </c>
      <c r="Z623" s="8">
        <f>IF(G623 = "NULL", "NULL", H623*4)</f>
        <v>181.44000000000003</v>
      </c>
      <c r="AA623" s="15">
        <v>15000000364</v>
      </c>
      <c r="AB623" s="8">
        <f>IF(OR(E623 = "NULL", G623 = "NULL"), "NULL", (E623+G623)/2)</f>
        <v>1.2000000000000002</v>
      </c>
      <c r="AC623" s="8">
        <f>IF(OR(F623 = "NULL", H623 = "NULL"), "NULL", (F623+H623)/2)</f>
        <v>34.020000000000003</v>
      </c>
      <c r="AD623" s="15">
        <v>17000000364</v>
      </c>
      <c r="AE623" s="8">
        <f>IF(H623 = "NULL", "NULL", AF623/28.35)</f>
        <v>4.0000000000000009</v>
      </c>
      <c r="AF623" s="8">
        <f>IF(H623 = "NULL", "NULL", J623*2)</f>
        <v>113.40000000000002</v>
      </c>
      <c r="AG623" s="15">
        <v>19000000364</v>
      </c>
      <c r="AH623" s="8">
        <f>IF(AB623 = "NULL", "NULL", AB623*2)</f>
        <v>2.4000000000000004</v>
      </c>
      <c r="AI623" s="8">
        <f>IF(AC623 = "NULL", "NULL", AC623*2)</f>
        <v>68.040000000000006</v>
      </c>
      <c r="AJ623" s="15">
        <v>21000000364</v>
      </c>
      <c r="AK623" s="13"/>
      <c r="AL623" s="11" t="str">
        <f>SUBSTITUTE(D623,CHAR(10)&amp;"• Packed in a facility and/or equipment that produces products containing peanuts, tree nuts, soybean, milk, dairy, eggs, fish, shellfish, wheat, sesame. •","")</f>
        <v>Yerba Mate Tea Ingredients:
yerba mate tea</v>
      </c>
    </row>
    <row r="624" spans="1:38" ht="75" x14ac:dyDescent="0.3">
      <c r="A624" s="10" t="s">
        <v>2486</v>
      </c>
      <c r="B624" s="10" t="s">
        <v>2487</v>
      </c>
      <c r="C624" s="10" t="s">
        <v>2488</v>
      </c>
      <c r="D624" s="11" t="s">
        <v>2489</v>
      </c>
      <c r="E624" s="8">
        <f>IF(F624 = "NULL", "NULL", F624/28.35)</f>
        <v>0.8</v>
      </c>
      <c r="F624" s="8">
        <v>22.680000000000003</v>
      </c>
      <c r="G624" s="8">
        <f>IF(H624 = "NULL", "NULL", H624/28.35)</f>
        <v>1.6</v>
      </c>
      <c r="H624" s="8">
        <v>45.360000000000007</v>
      </c>
      <c r="I624" s="8">
        <f>IF(G624 = "NULL", "NULL", G624*1.25)</f>
        <v>2</v>
      </c>
      <c r="J624" s="8">
        <f>IF(G624 = "NULL", "NULL", H624*1.25)</f>
        <v>56.70000000000001</v>
      </c>
      <c r="K624" s="8">
        <f>IF(G624 = "NULL", "NULL", G624*2)</f>
        <v>3.2</v>
      </c>
      <c r="L624" s="8">
        <f>IF(G624 = "NULL", "NULL", H624*2)</f>
        <v>90.720000000000013</v>
      </c>
      <c r="M624" s="11" t="str">
        <f>CONCATENATE(D624, CHAR(10), " - NET WT. ", TEXT(E624, "0.00"), " oz (", F624, " grams)")</f>
        <v>Yun YU Green Tea Ingredients:
yun wu tea
• Packed in a facility and/or equipment that produces products containing peanuts, tree nuts, soybean, milk, dairy, eggs, fish, shellfish, wheat, sesame. •
 - NET WT. 0.80 oz (22.68 grams)</v>
      </c>
      <c r="N624" s="12">
        <v>10000000365</v>
      </c>
      <c r="O624" s="12">
        <v>30000000365</v>
      </c>
      <c r="P624" s="12">
        <v>50000000365</v>
      </c>
      <c r="Q624" s="12">
        <v>70000000365</v>
      </c>
      <c r="R624" s="12">
        <v>90000000365</v>
      </c>
      <c r="S624" s="12">
        <v>11000000365</v>
      </c>
      <c r="T624" s="12">
        <v>13000000365</v>
      </c>
      <c r="U624" s="10" t="s">
        <v>52</v>
      </c>
      <c r="V624" s="11"/>
      <c r="W624" s="8">
        <f>IF(G624 = "NULL", "NULL", G624/4)</f>
        <v>0.4</v>
      </c>
      <c r="X624" s="8">
        <f>IF(W624 = "NULL", "NULL", W624*28.35)</f>
        <v>11.340000000000002</v>
      </c>
      <c r="Y624" s="8">
        <f>IF(G624 = "NULL", "NULL", G624*4)</f>
        <v>6.4</v>
      </c>
      <c r="Z624" s="8">
        <f>IF(G624 = "NULL", "NULL", H624*4)</f>
        <v>181.44000000000003</v>
      </c>
      <c r="AA624" s="15">
        <v>15000000365</v>
      </c>
      <c r="AB624" s="8">
        <f>IF(OR(E624 = "NULL", G624 = "NULL"), "NULL", (E624+G624)/2)</f>
        <v>1.2000000000000002</v>
      </c>
      <c r="AC624" s="8">
        <f>IF(OR(F624 = "NULL", H624 = "NULL"), "NULL", (F624+H624)/2)</f>
        <v>34.020000000000003</v>
      </c>
      <c r="AD624" s="15">
        <v>17000000365</v>
      </c>
      <c r="AE624" s="8">
        <f>IF(H624 = "NULL", "NULL", AF624/28.35)</f>
        <v>4.0000000000000009</v>
      </c>
      <c r="AF624" s="8">
        <f>IF(H624 = "NULL", "NULL", J624*2)</f>
        <v>113.40000000000002</v>
      </c>
      <c r="AG624" s="15">
        <v>19000000365</v>
      </c>
      <c r="AH624" s="8">
        <f>IF(AB624 = "NULL", "NULL", AB624*2)</f>
        <v>2.4000000000000004</v>
      </c>
      <c r="AI624" s="8">
        <f>IF(AC624 = "NULL", "NULL", AC624*2)</f>
        <v>68.040000000000006</v>
      </c>
      <c r="AJ624" s="15">
        <v>21000000365</v>
      </c>
      <c r="AK624" s="13"/>
      <c r="AL624" s="11" t="str">
        <f>SUBSTITUTE(D624,CHAR(10)&amp;"• Packed in a facility and/or equipment that produces products containing peanuts, tree nuts, soybean, milk, dairy, eggs, fish, shellfish, wheat, sesame. •","")</f>
        <v>Yun YU Green Tea Ingredients:
yun wu tea</v>
      </c>
    </row>
    <row r="625" spans="1:38" ht="90" x14ac:dyDescent="0.3">
      <c r="A625" s="10" t="s">
        <v>2490</v>
      </c>
      <c r="B625" s="10" t="s">
        <v>2491</v>
      </c>
      <c r="C625" s="10" t="s">
        <v>2492</v>
      </c>
      <c r="D625" s="11" t="s">
        <v>2493</v>
      </c>
      <c r="E625" s="8">
        <f>IF(F625 = "NULL", "NULL", F625/28.35)</f>
        <v>2.0499999999999998</v>
      </c>
      <c r="F625" s="8">
        <v>58.1175</v>
      </c>
      <c r="G625" s="8">
        <f>IF(H625 = "NULL", "NULL", H625/28.35)</f>
        <v>4.0999999999999996</v>
      </c>
      <c r="H625" s="8">
        <v>116.235</v>
      </c>
      <c r="I625" s="8">
        <f>IF(G625 = "NULL", "NULL", G625*1.25)</f>
        <v>5.125</v>
      </c>
      <c r="J625" s="8">
        <f>IF(G625 = "NULL", "NULL", H625*1.25)</f>
        <v>145.29374999999999</v>
      </c>
      <c r="K625" s="8">
        <f>IF(G625 = "NULL", "NULL", G625*2)</f>
        <v>8.1999999999999993</v>
      </c>
      <c r="L625" s="8">
        <f>IF(G625 = "NULL", "NULL", H625*2)</f>
        <v>232.47</v>
      </c>
      <c r="M625" s="11" t="str">
        <f>CONCATENATE(D625, CHAR(10), " - NET WT. ", TEXT(E625, "0.00"), " oz (", F625, " grams)")</f>
        <v>Zesty Grill Seasoning Ingredients:
onion, red bell peppers, salt, spices, sugar, garlic, grill flavor (from sunflower oil) natural flavor
• Packed in a facility and/or equipment that produces products containing peanuts, tree nuts, soybean, milk, dairy, eggs, fish, shellfish, wheat, sesame. •
 - NET WT. 2.05 oz (58.1175 grams)</v>
      </c>
      <c r="N625" s="12">
        <v>10000000368</v>
      </c>
      <c r="O625" s="12">
        <v>30000000368</v>
      </c>
      <c r="P625" s="12">
        <v>50000000368</v>
      </c>
      <c r="Q625" s="12">
        <v>70000000368</v>
      </c>
      <c r="R625" s="12">
        <v>90000000368</v>
      </c>
      <c r="S625" s="12">
        <v>11000000368</v>
      </c>
      <c r="T625" s="12">
        <v>13000000368</v>
      </c>
      <c r="U625" s="10"/>
      <c r="V625" s="11"/>
      <c r="W625" s="8">
        <f>IF(G625 = "NULL", "NULL", G625/4)</f>
        <v>1.0249999999999999</v>
      </c>
      <c r="X625" s="8">
        <f>IF(W625 = "NULL", "NULL", W625*28.35)</f>
        <v>29.05875</v>
      </c>
      <c r="Y625" s="8">
        <f>IF(G625 = "NULL", "NULL", G625*4)</f>
        <v>16.399999999999999</v>
      </c>
      <c r="Z625" s="8">
        <f>IF(G625 = "NULL", "NULL", H625*4)</f>
        <v>464.94</v>
      </c>
      <c r="AA625" s="15">
        <v>15000000368</v>
      </c>
      <c r="AB625" s="8">
        <f>IF(OR(E625 = "NULL", G625 = "NULL"), "NULL", (E625+G625)/2)</f>
        <v>3.0749999999999997</v>
      </c>
      <c r="AC625" s="8">
        <f>IF(OR(F625 = "NULL", H625 = "NULL"), "NULL", (F625+H625)/2)</f>
        <v>87.176249999999996</v>
      </c>
      <c r="AD625" s="15">
        <v>17000000368</v>
      </c>
      <c r="AE625" s="8">
        <f>IF(H625 = "NULL", "NULL", AF625/28.35)</f>
        <v>10.249999999999998</v>
      </c>
      <c r="AF625" s="8">
        <f>IF(H625 = "NULL", "NULL", J625*2)</f>
        <v>290.58749999999998</v>
      </c>
      <c r="AG625" s="15">
        <v>19000000368</v>
      </c>
      <c r="AH625" s="8">
        <f>IF(AB625 = "NULL", "NULL", AB625*2)</f>
        <v>6.1499999999999995</v>
      </c>
      <c r="AI625" s="8">
        <f>IF(AC625 = "NULL", "NULL", AC625*2)</f>
        <v>174.35249999999999</v>
      </c>
      <c r="AJ625" s="15">
        <v>21000000368</v>
      </c>
      <c r="AK625" s="13"/>
      <c r="AL625" s="11" t="str">
        <f>SUBSTITUTE(D625,CHAR(10)&amp;"• Packed in a facility and/or equipment that produces products containing peanuts, tree nuts, soybean, milk, dairy, eggs, fish, shellfish, wheat, sesame. •","")</f>
        <v>Zesty Grill Seasoning Ingredients:
onion, red bell peppers, salt, spices, sugar, garlic, grill flavor (from sunflower oil) natural flavor</v>
      </c>
    </row>
    <row r="626" spans="1:38" ht="75" x14ac:dyDescent="0.3">
      <c r="A626" s="38" t="s">
        <v>2494</v>
      </c>
      <c r="B626" s="10" t="s">
        <v>2495</v>
      </c>
      <c r="C626" s="10" t="s">
        <v>2496</v>
      </c>
      <c r="D626" s="11" t="s">
        <v>2497</v>
      </c>
      <c r="E626" s="8">
        <f>IF(F626 = "NULL", "NULL", F626/28.35)</f>
        <v>1.95</v>
      </c>
      <c r="F626" s="8">
        <v>55.282499999999999</v>
      </c>
      <c r="G626" s="8">
        <f>IF(H626 = "NULL", "NULL", H626/28.35)</f>
        <v>3.9</v>
      </c>
      <c r="H626" s="8">
        <v>110.565</v>
      </c>
      <c r="I626" s="8">
        <f>IF(G626 = "NULL", "NULL", G626*1.25)</f>
        <v>4.875</v>
      </c>
      <c r="J626" s="8">
        <f>IF(G626 = "NULL", "NULL", H626*1.25)</f>
        <v>138.20625000000001</v>
      </c>
      <c r="K626" s="8">
        <f>IF(G626 = "NULL", "NULL", G626*2)</f>
        <v>7.8</v>
      </c>
      <c r="L626" s="8">
        <f>IF(G626 = "NULL", "NULL", H626*2)</f>
        <v>221.13</v>
      </c>
      <c r="M626" s="11" t="str">
        <f>CONCATENATE(D626, CHAR(10), " - NET WT. ", TEXT(E626, "0.00"), " oz (", F626, " grams)")</f>
        <v>Zesty Italian Bread Dip Ingredients:
dehydrated garlic, spices, orange peel, citric acid, corn oil
• Packed in a facility and/or equipment that produces products containing peanuts, tree nuts, soybean, milk, dairy, eggs, fish, shellfish, wheat, sesame. •
 - NET WT. 1.95 oz (55.2825 grams)</v>
      </c>
      <c r="N626" s="12">
        <v>10000000366</v>
      </c>
      <c r="O626" s="12">
        <v>30000000366</v>
      </c>
      <c r="P626" s="12">
        <v>50000000366</v>
      </c>
      <c r="Q626" s="12">
        <v>70000000366</v>
      </c>
      <c r="R626" s="12">
        <v>90000000366</v>
      </c>
      <c r="S626" s="12">
        <v>11000000366</v>
      </c>
      <c r="T626" s="12">
        <v>13000000366</v>
      </c>
      <c r="U626" s="10" t="s">
        <v>52</v>
      </c>
      <c r="V626" s="11" t="s">
        <v>268</v>
      </c>
      <c r="W626" s="8">
        <f>IF(G626 = "NULL", "NULL", G626/4)</f>
        <v>0.97499999999999998</v>
      </c>
      <c r="X626" s="8">
        <f>IF(W626 = "NULL", "NULL", W626*28.35)</f>
        <v>27.641249999999999</v>
      </c>
      <c r="Y626" s="8">
        <f>IF(G626 = "NULL", "NULL", G626*4)</f>
        <v>15.6</v>
      </c>
      <c r="Z626" s="8">
        <f>IF(G626 = "NULL", "NULL", H626*4)</f>
        <v>442.26</v>
      </c>
      <c r="AA626" s="15">
        <v>15000000366</v>
      </c>
      <c r="AB626" s="8">
        <f>IF(OR(E626 = "NULL", G626 = "NULL"), "NULL", (E626+G626)/2)</f>
        <v>2.9249999999999998</v>
      </c>
      <c r="AC626" s="8">
        <f>IF(OR(F626 = "NULL", H626 = "NULL"), "NULL", (F626+H626)/2)</f>
        <v>82.923749999999998</v>
      </c>
      <c r="AD626" s="15">
        <v>17000000366</v>
      </c>
      <c r="AE626" s="8">
        <f>IF(H626 = "NULL", "NULL", AF626/28.35)</f>
        <v>9.75</v>
      </c>
      <c r="AF626" s="8">
        <f>IF(H626 = "NULL", "NULL", J626*2)</f>
        <v>276.41250000000002</v>
      </c>
      <c r="AG626" s="15">
        <v>19000000366</v>
      </c>
      <c r="AH626" s="8">
        <f>IF(AB626 = "NULL", "NULL", AB626*2)</f>
        <v>5.85</v>
      </c>
      <c r="AI626" s="8">
        <f>IF(AC626 = "NULL", "NULL", AC626*2)</f>
        <v>165.8475</v>
      </c>
      <c r="AJ626" s="15">
        <v>21000000366</v>
      </c>
      <c r="AK626" s="13" t="s">
        <v>2498</v>
      </c>
      <c r="AL626" s="11" t="str">
        <f>SUBSTITUTE(D626,CHAR(10)&amp;"• Packed in a facility and/or equipment that produces products containing peanuts, tree nuts, soybean, milk, dairy, eggs, fish, shellfish, wheat, sesame. •","")</f>
        <v>Zesty Italian Bread Dip Ingredients:
dehydrated garlic, spices, orange peel, citric acid, corn oil</v>
      </c>
    </row>
    <row r="627" spans="1:38" ht="75" x14ac:dyDescent="0.3">
      <c r="A627" s="40" t="s">
        <v>2499</v>
      </c>
      <c r="B627" s="10" t="s">
        <v>2500</v>
      </c>
      <c r="C627" s="10" t="s">
        <v>2501</v>
      </c>
      <c r="D627" s="11" t="s">
        <v>2502</v>
      </c>
      <c r="E627" s="8">
        <f>IF(F627 = "NULL", "NULL", F627/28.35)</f>
        <v>1.95</v>
      </c>
      <c r="F627" s="8">
        <v>55.282499999999999</v>
      </c>
      <c r="G627" s="8">
        <f>IF(H627 = "NULL", "NULL", H627/28.35)</f>
        <v>3.9</v>
      </c>
      <c r="H627" s="8">
        <v>110.565</v>
      </c>
      <c r="I627" s="8">
        <f>IF(G627 = "NULL", "NULL", G627*1.25)</f>
        <v>4.875</v>
      </c>
      <c r="J627" s="8">
        <f>IF(G627 = "NULL", "NULL", H627*1.25)</f>
        <v>138.20625000000001</v>
      </c>
      <c r="K627" s="8">
        <f>IF(G627 = "NULL", "NULL", G627*2)</f>
        <v>7.8</v>
      </c>
      <c r="L627" s="8">
        <f>IF(G627 = "NULL", "NULL", H627*2)</f>
        <v>221.13</v>
      </c>
      <c r="M627" s="11" t="str">
        <f>CONCATENATE(D627, CHAR(10), " - NET WT. ", TEXT(E627, "0.00"), " oz (", F627, " grams)")</f>
        <v>Zesty Italian Bread Dip &amp; Seasoning Ingredients:
dehydrated garlic, spices, orange peel, citric acid, corn oil
• Packed in a facility and/or equipment that produces products containing peanuts, tree nuts, soybean, milk, dairy, eggs, fish, shellfish, wheat, sesame. •
 - NET WT. 1.95 oz (55.2825 grams)</v>
      </c>
      <c r="N627" s="12">
        <v>10000000455</v>
      </c>
      <c r="O627" s="12">
        <v>30000000455</v>
      </c>
      <c r="P627" s="12">
        <v>50000000455</v>
      </c>
      <c r="Q627" s="12">
        <v>70000000455</v>
      </c>
      <c r="R627" s="12">
        <v>90000000455</v>
      </c>
      <c r="S627" s="12">
        <v>11000000455</v>
      </c>
      <c r="T627" s="12">
        <v>13000000455</v>
      </c>
      <c r="U627" s="11" t="s">
        <v>52</v>
      </c>
      <c r="V627" s="11"/>
      <c r="W627" s="8">
        <f>IF(G627 = "NULL", "NULL", G627/4)</f>
        <v>0.97499999999999998</v>
      </c>
      <c r="X627" s="8">
        <f>IF(W627 = "NULL", "NULL", W627*28.35)</f>
        <v>27.641249999999999</v>
      </c>
      <c r="Y627" s="8">
        <f>IF(G627 = "NULL", "NULL", G627*4)</f>
        <v>15.6</v>
      </c>
      <c r="Z627" s="8">
        <f>IF(G627 = "NULL", "NULL", H627*4)</f>
        <v>442.26</v>
      </c>
      <c r="AA627" s="15">
        <v>15000000455</v>
      </c>
      <c r="AB627" s="8">
        <f>IF(OR(E627 = "NULL", G627 = "NULL"), "NULL", (E627+G627)/2)</f>
        <v>2.9249999999999998</v>
      </c>
      <c r="AC627" s="8">
        <f>IF(OR(F627 = "NULL", H627 = "NULL"), "NULL", (F627+H627)/2)</f>
        <v>82.923749999999998</v>
      </c>
      <c r="AD627" s="15">
        <v>17000000455</v>
      </c>
      <c r="AE627" s="8">
        <f>IF(H627 = "NULL", "NULL", AF627/28.35)</f>
        <v>9.75</v>
      </c>
      <c r="AF627" s="8">
        <f>IF(H627 = "NULL", "NULL", J627*2)</f>
        <v>276.41250000000002</v>
      </c>
      <c r="AG627" s="15">
        <v>19000000455</v>
      </c>
      <c r="AH627" s="8">
        <f>IF(AB627 = "NULL", "NULL", AB627*2)</f>
        <v>5.85</v>
      </c>
      <c r="AI627" s="8">
        <f>IF(AC627 = "NULL", "NULL", AC627*2)</f>
        <v>165.8475</v>
      </c>
      <c r="AJ627" s="15">
        <v>21000000455</v>
      </c>
      <c r="AK627" s="13" t="s">
        <v>2503</v>
      </c>
      <c r="AL627" s="11" t="str">
        <f>SUBSTITUTE(D627,CHAR(10)&amp;"• Packed in a facility and/or equipment that produces products containing peanuts, tree nuts, soybean, milk, dairy, eggs, fish, shellfish, wheat, sesame. •","")</f>
        <v>Zesty Italian Bread Dip &amp; Seasoning Ingredients:
dehydrated garlic, spices, orange peel, citric acid, corn oil</v>
      </c>
    </row>
    <row r="628" spans="1:38" ht="90" x14ac:dyDescent="0.3">
      <c r="A628" s="10" t="s">
        <v>2504</v>
      </c>
      <c r="B628" s="10" t="s">
        <v>2505</v>
      </c>
      <c r="C628" s="10" t="s">
        <v>2506</v>
      </c>
      <c r="D628" s="11" t="s">
        <v>2507</v>
      </c>
      <c r="E628" s="8">
        <f>IF(F628 = "NULL", "NULL", F628/28.35)</f>
        <v>1.8500881834215168</v>
      </c>
      <c r="F628" s="8">
        <v>52.45</v>
      </c>
      <c r="G628" s="8">
        <f>IF(H628 = "NULL", "NULL", H628/28.35)</f>
        <v>3.7001763668430336</v>
      </c>
      <c r="H628" s="8">
        <v>104.9</v>
      </c>
      <c r="I628" s="8">
        <f>IF(G628 = "NULL", "NULL", G628*1.25)</f>
        <v>4.6252204585537919</v>
      </c>
      <c r="J628" s="8">
        <f>IF(G628 = "NULL", "NULL", H628*1.25)</f>
        <v>131.125</v>
      </c>
      <c r="K628" s="8">
        <f>IF(G628 = "NULL", "NULL", G628*2)</f>
        <v>7.4003527336860673</v>
      </c>
      <c r="L628" s="8">
        <f>IF(G628 = "NULL", "NULL", H628*2)</f>
        <v>209.8</v>
      </c>
      <c r="M628" s="11" t="str">
        <f>CONCATENATE(D628, CHAR(10), " - NET WT. ", TEXT(E628, "0.00"), " oz (", F628, " grams)")</f>
        <v>Zesty Latin Chorizo Seasoning Ingredients:
garlic, cumin, paprika, salt, ancho pepper, coriander, thyme, bay leaf, cinnamon, clove, black pepper, oregano
• Packed in a facility and/or equipment that produces products containing peanuts, tree nuts, soybean, milk, dairy, eggs, fish, shellfish, wheat, sesame. •
 - NET WT. 1.85 oz (52.45 grams)</v>
      </c>
      <c r="N628" s="12">
        <v>10000000574</v>
      </c>
      <c r="O628" s="12">
        <v>30000000574</v>
      </c>
      <c r="P628" s="12">
        <v>50000000574</v>
      </c>
      <c r="Q628" s="12">
        <v>70000000574</v>
      </c>
      <c r="R628" s="12">
        <v>90000000574</v>
      </c>
      <c r="S628" s="12">
        <v>11000000574</v>
      </c>
      <c r="T628" s="12">
        <v>13000000574</v>
      </c>
      <c r="U628" s="24"/>
      <c r="W628" s="8">
        <f>IF(G628 = "NULL", "NULL", G628/4)</f>
        <v>0.92504409171075841</v>
      </c>
      <c r="X628" s="8">
        <f>IF(W628 = "NULL", "NULL", W628*28.35)</f>
        <v>26.225000000000001</v>
      </c>
      <c r="Y628" s="8">
        <f>IF(G628 = "NULL", "NULL", G628*4)</f>
        <v>14.800705467372135</v>
      </c>
      <c r="Z628" s="8">
        <f>IF(G628 = "NULL", "NULL", H628*4)</f>
        <v>419.6</v>
      </c>
      <c r="AA628" s="15">
        <v>15000000574</v>
      </c>
      <c r="AB628" s="8">
        <f>IF(OR(E628 = "NULL", G628 = "NULL"), "NULL", (E628+G628)/2)</f>
        <v>2.7751322751322753</v>
      </c>
      <c r="AC628" s="8">
        <f>IF(OR(F628 = "NULL", H628 = "NULL"), "NULL", (F628+H628)/2)</f>
        <v>78.675000000000011</v>
      </c>
      <c r="AD628" s="15">
        <v>17000000574</v>
      </c>
      <c r="AE628" s="15">
        <f>IF(H628 = "NULL", "NULL", AF628/28.35)</f>
        <v>9.2504409171075839</v>
      </c>
      <c r="AF628" s="15">
        <f>IF(H628 = "NULL", "NULL", J628*2)</f>
        <v>262.25</v>
      </c>
      <c r="AG628" s="15">
        <v>19000000574</v>
      </c>
      <c r="AH628" s="8">
        <f>IF(AB628 = "NULL", "NULL", AB628*2)</f>
        <v>5.5502645502645507</v>
      </c>
      <c r="AI628" s="8">
        <f>IF(AC628 = "NULL", "NULL", AC628*2)</f>
        <v>157.35000000000002</v>
      </c>
      <c r="AJ628" s="15">
        <v>21000000574</v>
      </c>
      <c r="AK628" s="13" t="s">
        <v>2508</v>
      </c>
      <c r="AL628" s="11" t="str">
        <f>SUBSTITUTE(D628,CHAR(10)&amp;"• Packed in a facility and/or equipment that produces products containing peanuts, tree nuts, soybean, milk, dairy, eggs, fish, shellfish, wheat, sesame. •","")</f>
        <v>Zesty Latin Chorizo Seasoning Ingredients:
garlic, cumin, paprika, salt, ancho pepper, coriander, thyme, bay leaf, cinnamon, clove, black pepper, oregano</v>
      </c>
    </row>
    <row r="629" spans="1:38" ht="90" x14ac:dyDescent="0.3">
      <c r="A629" s="10" t="s">
        <v>2509</v>
      </c>
      <c r="B629" s="10" t="s">
        <v>2510</v>
      </c>
      <c r="C629" s="10" t="s">
        <v>2510</v>
      </c>
      <c r="D629" s="11" t="s">
        <v>2511</v>
      </c>
      <c r="E629" s="8">
        <f>IF(F629 = "NULL", "NULL", F629/28.35)</f>
        <v>0.91710758377425039</v>
      </c>
      <c r="F629" s="8">
        <v>26</v>
      </c>
      <c r="G629" s="8">
        <f>IF(H629 = "NULL", "NULL", H629/28.35)</f>
        <v>1.9400352733686066</v>
      </c>
      <c r="H629" s="8">
        <v>55</v>
      </c>
      <c r="I629" s="8">
        <f>IF(G629 = "NULL", "NULL", G629*1.25)</f>
        <v>2.4250440917107583</v>
      </c>
      <c r="J629" s="8">
        <f>IF(G629 = "NULL", "NULL", H629*1.25)</f>
        <v>68.75</v>
      </c>
      <c r="K629" s="8">
        <f>IF(G629 = "NULL", "NULL", G629*2)</f>
        <v>3.8800705467372132</v>
      </c>
      <c r="L629" s="8">
        <f>IF(G629 = "NULL", "NULL", H629*2)</f>
        <v>110</v>
      </c>
      <c r="M629" s="11" t="str">
        <f>CONCATENATE(D629, CHAR(10), " - NET WT. ", TEXT(E629, "0.00"), " oz (", F629, " grams)")</f>
        <v>Zesty Taco Seasoning Ingredients:
paprika, salt, onion, corn meal, garlic, flour, cocoa, citric acid, spices
• Packed in a facility and/or equipment that produces products containing peanuts, tree nuts, soybean, milk, dairy, eggs, fish, shellfish, wheat, sesame. •
 - NET WT. 0.92 oz (26 grams)</v>
      </c>
      <c r="N629" s="12">
        <v>10000000367</v>
      </c>
      <c r="O629" s="12">
        <v>30000000367</v>
      </c>
      <c r="P629" s="12">
        <v>50000000367</v>
      </c>
      <c r="Q629" s="12">
        <v>70000000367</v>
      </c>
      <c r="R629" s="12">
        <v>90000000367</v>
      </c>
      <c r="S629" s="12">
        <v>11000000367</v>
      </c>
      <c r="T629" s="12">
        <v>13000000367</v>
      </c>
      <c r="U629" s="10"/>
      <c r="V629" s="11" t="s">
        <v>243</v>
      </c>
      <c r="W629" s="8">
        <f>IF(G629 = "NULL", "NULL", G629/4)</f>
        <v>0.48500881834215165</v>
      </c>
      <c r="X629" s="8">
        <f>IF(W629 = "NULL", "NULL", W629*28.35)</f>
        <v>13.75</v>
      </c>
      <c r="Y629" s="8">
        <f>IF(G629 = "NULL", "NULL", G629*4)</f>
        <v>7.7601410934744264</v>
      </c>
      <c r="Z629" s="8">
        <f>IF(G629 = "NULL", "NULL", H629*4)</f>
        <v>220</v>
      </c>
      <c r="AA629" s="15">
        <v>15000000367</v>
      </c>
      <c r="AB629" s="8">
        <f>IF(OR(E629 = "NULL", G629 = "NULL"), "NULL", (E629+G629)/2)</f>
        <v>1.4285714285714284</v>
      </c>
      <c r="AC629" s="8">
        <f>IF(OR(F629 = "NULL", H629 = "NULL"), "NULL", (F629+H629)/2)</f>
        <v>40.5</v>
      </c>
      <c r="AD629" s="15">
        <v>17000000367</v>
      </c>
      <c r="AE629" s="8">
        <f>IF(H629 = "NULL", "NULL", AF629/28.35)</f>
        <v>4.8500881834215166</v>
      </c>
      <c r="AF629" s="8">
        <f>IF(H629 = "NULL", "NULL", J629*2)</f>
        <v>137.5</v>
      </c>
      <c r="AG629" s="15">
        <v>19000000367</v>
      </c>
      <c r="AH629" s="8">
        <f>IF(AB629 = "NULL", "NULL", AB629*2)</f>
        <v>2.8571428571428568</v>
      </c>
      <c r="AI629" s="8">
        <f>IF(AC629 = "NULL", "NULL", AC629*2)</f>
        <v>81</v>
      </c>
      <c r="AJ629" s="15">
        <v>21000000367</v>
      </c>
      <c r="AK629" s="13" t="s">
        <v>2512</v>
      </c>
      <c r="AL629" s="11" t="str">
        <f>SUBSTITUTE(D629,CHAR(10)&amp;"• Packed in a facility and/or equipment that produces products containing peanuts, tree nuts, soybean, milk, dairy, eggs, fish, shellfish, wheat, sesame. •","")</f>
        <v>Zesty Taco Seasoning Ingredients:
paprika, salt, onion, corn meal, garlic, flour, cocoa, citric acid, spices</v>
      </c>
    </row>
  </sheetData>
  <sortState xmlns:xlrd2="http://schemas.microsoft.com/office/spreadsheetml/2017/richdata2" ref="A2:L629">
    <sortCondition ref="A1:A629"/>
  </sortState>
  <phoneticPr fontId="6" type="noConversion"/>
  <conditionalFormatting sqref="A1:A1048576">
    <cfRule type="duplicateValues" dxfId="17" priority="1"/>
    <cfRule type="duplicateValues" dxfId="16" priority="3"/>
    <cfRule type="duplicateValues" dxfId="15" priority="4"/>
  </conditionalFormatting>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417ABB-426B-4D55-A0EE-6EC055AF0250}">
  <dimension ref="A1:I91"/>
  <sheetViews>
    <sheetView zoomScale="85" zoomScaleNormal="85" workbookViewId="0">
      <pane ySplit="1" topLeftCell="A2" activePane="bottomLeft" state="frozen"/>
      <selection pane="bottomLeft" activeCell="E2" sqref="E2"/>
    </sheetView>
  </sheetViews>
  <sheetFormatPr defaultRowHeight="14.4" x14ac:dyDescent="0.3"/>
  <cols>
    <col min="1" max="1" width="15.5546875" style="6" customWidth="1"/>
    <col min="2" max="2" width="56" style="3" bestFit="1" customWidth="1"/>
    <col min="3" max="3" width="18.44140625" style="1" bestFit="1" customWidth="1"/>
    <col min="4" max="5" width="26.44140625" style="1" customWidth="1"/>
    <col min="6" max="6" width="18.44140625" style="1" bestFit="1" customWidth="1"/>
    <col min="7" max="7" width="27" style="1" customWidth="1"/>
    <col min="8" max="8" width="18.44140625" style="1" bestFit="1" customWidth="1"/>
    <col min="9" max="9" width="20.6640625" style="1" bestFit="1" customWidth="1"/>
  </cols>
  <sheetData>
    <row r="1" spans="1:9" ht="42" x14ac:dyDescent="0.3">
      <c r="A1" s="4" t="s">
        <v>2513</v>
      </c>
      <c r="B1" s="4" t="s">
        <v>2514</v>
      </c>
      <c r="C1" s="5" t="s">
        <v>2515</v>
      </c>
      <c r="D1" s="5" t="s">
        <v>2516</v>
      </c>
      <c r="E1" s="5" t="s">
        <v>2517</v>
      </c>
      <c r="F1" s="5" t="s">
        <v>2518</v>
      </c>
      <c r="G1" s="5" t="s">
        <v>2519</v>
      </c>
      <c r="H1" s="5" t="s">
        <v>2520</v>
      </c>
      <c r="I1" s="5" t="s">
        <v>2521</v>
      </c>
    </row>
    <row r="2" spans="1:9" ht="15.6" x14ac:dyDescent="0.3">
      <c r="A2" s="29" t="s">
        <v>122</v>
      </c>
      <c r="B2" s="22" t="s">
        <v>123</v>
      </c>
      <c r="E2" s="1" t="s">
        <v>2522</v>
      </c>
      <c r="F2" s="1" t="s">
        <v>2523</v>
      </c>
      <c r="G2" s="1" t="s">
        <v>2524</v>
      </c>
    </row>
    <row r="3" spans="1:9" ht="15.6" x14ac:dyDescent="0.3">
      <c r="A3" s="7" t="s">
        <v>140</v>
      </c>
      <c r="B3" s="22" t="s">
        <v>141</v>
      </c>
      <c r="E3" s="1" t="s">
        <v>2525</v>
      </c>
      <c r="F3" s="1" t="s">
        <v>2526</v>
      </c>
      <c r="G3" s="1" t="s">
        <v>2527</v>
      </c>
    </row>
    <row r="4" spans="1:9" ht="15.6" x14ac:dyDescent="0.3">
      <c r="A4" s="7" t="s">
        <v>161</v>
      </c>
      <c r="B4" s="22" t="s">
        <v>162</v>
      </c>
      <c r="C4" s="2" t="s">
        <v>2528</v>
      </c>
      <c r="D4" s="2"/>
      <c r="E4" s="2" t="s">
        <v>2529</v>
      </c>
      <c r="F4" s="2" t="s">
        <v>2530</v>
      </c>
      <c r="G4" s="2" t="s">
        <v>2531</v>
      </c>
      <c r="H4" s="2"/>
      <c r="I4" s="2"/>
    </row>
    <row r="5" spans="1:9" ht="15.6" x14ac:dyDescent="0.3">
      <c r="A5" s="7" t="s">
        <v>175</v>
      </c>
      <c r="B5" s="22" t="s">
        <v>176</v>
      </c>
      <c r="E5" s="1" t="s">
        <v>2532</v>
      </c>
      <c r="F5" s="1" t="s">
        <v>2533</v>
      </c>
      <c r="G5" s="1" t="s">
        <v>2534</v>
      </c>
    </row>
    <row r="6" spans="1:9" ht="15.6" x14ac:dyDescent="0.3">
      <c r="A6" s="7" t="s">
        <v>231</v>
      </c>
      <c r="B6" s="22" t="s">
        <v>232</v>
      </c>
      <c r="C6" s="2" t="s">
        <v>2535</v>
      </c>
      <c r="D6" s="2"/>
      <c r="E6" s="2" t="s">
        <v>2536</v>
      </c>
      <c r="F6" s="2" t="s">
        <v>2537</v>
      </c>
      <c r="G6" s="2" t="s">
        <v>2538</v>
      </c>
      <c r="H6" s="2"/>
      <c r="I6" s="2"/>
    </row>
    <row r="7" spans="1:9" ht="15.6" x14ac:dyDescent="0.3">
      <c r="A7" s="7" t="s">
        <v>240</v>
      </c>
      <c r="B7" s="22" t="s">
        <v>241</v>
      </c>
      <c r="E7" s="1" t="s">
        <v>2539</v>
      </c>
      <c r="F7" s="1" t="s">
        <v>2540</v>
      </c>
      <c r="G7" s="1" t="s">
        <v>2541</v>
      </c>
    </row>
    <row r="8" spans="1:9" ht="15.6" x14ac:dyDescent="0.3">
      <c r="A8" s="7" t="s">
        <v>265</v>
      </c>
      <c r="B8" s="22" t="s">
        <v>266</v>
      </c>
      <c r="E8" s="1" t="s">
        <v>2542</v>
      </c>
      <c r="F8" s="1" t="s">
        <v>2543</v>
      </c>
      <c r="G8" s="1" t="s">
        <v>2544</v>
      </c>
    </row>
    <row r="9" spans="1:9" ht="15.6" x14ac:dyDescent="0.3">
      <c r="A9" s="29" t="s">
        <v>318</v>
      </c>
      <c r="B9" s="22" t="s">
        <v>319</v>
      </c>
      <c r="E9" s="1" t="s">
        <v>2545</v>
      </c>
      <c r="F9" s="1" t="s">
        <v>2546</v>
      </c>
      <c r="G9" s="1" t="s">
        <v>2547</v>
      </c>
    </row>
    <row r="10" spans="1:9" ht="15.6" x14ac:dyDescent="0.3">
      <c r="A10" s="7" t="s">
        <v>332</v>
      </c>
      <c r="B10" s="22" t="s">
        <v>333</v>
      </c>
      <c r="C10" s="1" t="s">
        <v>2548</v>
      </c>
      <c r="E10" s="1" t="s">
        <v>2549</v>
      </c>
      <c r="F10" s="1" t="s">
        <v>2550</v>
      </c>
      <c r="G10" s="1" t="s">
        <v>2551</v>
      </c>
    </row>
    <row r="11" spans="1:9" ht="15.6" x14ac:dyDescent="0.3">
      <c r="A11" s="7" t="s">
        <v>336</v>
      </c>
      <c r="B11" s="22" t="s">
        <v>337</v>
      </c>
      <c r="E11" s="1" t="s">
        <v>2552</v>
      </c>
      <c r="F11" s="1" t="s">
        <v>2553</v>
      </c>
      <c r="G11" s="1" t="s">
        <v>2554</v>
      </c>
    </row>
    <row r="12" spans="1:9" ht="15.6" x14ac:dyDescent="0.3">
      <c r="A12" s="7" t="s">
        <v>391</v>
      </c>
      <c r="B12" s="22" t="s">
        <v>392</v>
      </c>
      <c r="C12" s="1" t="s">
        <v>2555</v>
      </c>
      <c r="E12" s="1" t="s">
        <v>2556</v>
      </c>
      <c r="F12" s="1" t="s">
        <v>2557</v>
      </c>
      <c r="G12" s="1" t="s">
        <v>2558</v>
      </c>
    </row>
    <row r="13" spans="1:9" ht="15.6" x14ac:dyDescent="0.3">
      <c r="A13" s="7" t="s">
        <v>416</v>
      </c>
      <c r="B13" s="22" t="s">
        <v>417</v>
      </c>
      <c r="E13" s="1" t="s">
        <v>2559</v>
      </c>
      <c r="F13" s="1" t="s">
        <v>2560</v>
      </c>
      <c r="G13" s="1" t="s">
        <v>2561</v>
      </c>
    </row>
    <row r="14" spans="1:9" ht="15.6" x14ac:dyDescent="0.3">
      <c r="A14" s="7" t="s">
        <v>518</v>
      </c>
      <c r="B14" s="22" t="s">
        <v>2562</v>
      </c>
      <c r="E14" s="1" t="s">
        <v>2563</v>
      </c>
      <c r="F14" s="1" t="s">
        <v>2564</v>
      </c>
      <c r="G14" s="1" t="s">
        <v>2565</v>
      </c>
    </row>
    <row r="15" spans="1:9" ht="15.6" x14ac:dyDescent="0.3">
      <c r="A15" s="7" t="s">
        <v>532</v>
      </c>
      <c r="B15" s="22" t="s">
        <v>533</v>
      </c>
      <c r="E15" s="1" t="s">
        <v>2566</v>
      </c>
      <c r="F15" s="1" t="s">
        <v>2567</v>
      </c>
      <c r="G15" s="1" t="s">
        <v>2568</v>
      </c>
    </row>
    <row r="16" spans="1:9" ht="15.6" x14ac:dyDescent="0.3">
      <c r="A16" s="7" t="s">
        <v>543</v>
      </c>
      <c r="B16" s="22" t="s">
        <v>544</v>
      </c>
      <c r="E16" s="1" t="s">
        <v>2569</v>
      </c>
      <c r="F16" s="1" t="s">
        <v>2570</v>
      </c>
      <c r="G16" s="1" t="s">
        <v>2571</v>
      </c>
    </row>
    <row r="17" spans="1:9" s="36" customFormat="1" ht="15.6" x14ac:dyDescent="0.3">
      <c r="A17" s="33" t="s">
        <v>557</v>
      </c>
      <c r="B17" s="34" t="s">
        <v>558</v>
      </c>
      <c r="C17" s="35"/>
      <c r="D17" s="35"/>
      <c r="E17" s="35" t="s">
        <v>2572</v>
      </c>
      <c r="F17" s="35" t="s">
        <v>2573</v>
      </c>
      <c r="G17" s="35" t="s">
        <v>2574</v>
      </c>
      <c r="H17" s="35"/>
      <c r="I17" s="35"/>
    </row>
    <row r="18" spans="1:9" ht="15.6" x14ac:dyDescent="0.3">
      <c r="A18" s="7" t="s">
        <v>610</v>
      </c>
      <c r="B18" s="22" t="s">
        <v>611</v>
      </c>
      <c r="E18" s="1" t="s">
        <v>2575</v>
      </c>
      <c r="F18" s="1" t="s">
        <v>2576</v>
      </c>
      <c r="G18" s="1" t="s">
        <v>2577</v>
      </c>
    </row>
    <row r="19" spans="1:9" ht="15.6" x14ac:dyDescent="0.3">
      <c r="A19" s="7" t="s">
        <v>613</v>
      </c>
      <c r="B19" s="22" t="s">
        <v>614</v>
      </c>
      <c r="E19" s="1" t="s">
        <v>2578</v>
      </c>
      <c r="F19" s="1" t="s">
        <v>2579</v>
      </c>
      <c r="G19" s="1" t="s">
        <v>2580</v>
      </c>
    </row>
    <row r="20" spans="1:9" ht="15.6" x14ac:dyDescent="0.3">
      <c r="A20" s="7" t="s">
        <v>711</v>
      </c>
      <c r="B20" s="22" t="s">
        <v>712</v>
      </c>
      <c r="E20" s="1" t="s">
        <v>2581</v>
      </c>
      <c r="F20" s="1" t="s">
        <v>2582</v>
      </c>
      <c r="G20" s="1" t="s">
        <v>2583</v>
      </c>
    </row>
    <row r="21" spans="1:9" ht="15.6" x14ac:dyDescent="0.3">
      <c r="A21" s="7" t="s">
        <v>751</v>
      </c>
      <c r="B21" s="22" t="s">
        <v>752</v>
      </c>
      <c r="E21" s="1" t="s">
        <v>2584</v>
      </c>
      <c r="F21" s="1" t="s">
        <v>2585</v>
      </c>
      <c r="G21" s="1" t="s">
        <v>2586</v>
      </c>
    </row>
    <row r="22" spans="1:9" ht="15.6" x14ac:dyDescent="0.3">
      <c r="A22" s="7" t="s">
        <v>756</v>
      </c>
      <c r="B22" s="22" t="s">
        <v>757</v>
      </c>
      <c r="E22" s="1" t="s">
        <v>2587</v>
      </c>
      <c r="F22" s="1" t="s">
        <v>2588</v>
      </c>
      <c r="G22" s="1" t="s">
        <v>2589</v>
      </c>
    </row>
    <row r="23" spans="1:9" ht="15.6" x14ac:dyDescent="0.3">
      <c r="A23" s="7" t="s">
        <v>795</v>
      </c>
      <c r="B23" s="22" t="s">
        <v>796</v>
      </c>
      <c r="E23" s="1" t="s">
        <v>2590</v>
      </c>
      <c r="F23" s="1" t="s">
        <v>2591</v>
      </c>
      <c r="G23" s="1" t="s">
        <v>2592</v>
      </c>
    </row>
    <row r="24" spans="1:9" ht="15.6" x14ac:dyDescent="0.3">
      <c r="A24" s="7" t="s">
        <v>829</v>
      </c>
      <c r="B24" s="22" t="s">
        <v>830</v>
      </c>
      <c r="E24" s="1" t="s">
        <v>2593</v>
      </c>
      <c r="F24" s="1" t="s">
        <v>2594</v>
      </c>
      <c r="G24" s="1" t="s">
        <v>2595</v>
      </c>
    </row>
    <row r="25" spans="1:9" ht="15.6" x14ac:dyDescent="0.3">
      <c r="A25" s="7" t="s">
        <v>927</v>
      </c>
      <c r="B25" s="22" t="s">
        <v>928</v>
      </c>
      <c r="E25" s="1" t="s">
        <v>2596</v>
      </c>
      <c r="F25" s="1" t="s">
        <v>2597</v>
      </c>
      <c r="G25" s="1" t="s">
        <v>2598</v>
      </c>
    </row>
    <row r="26" spans="1:9" ht="15.6" x14ac:dyDescent="0.3">
      <c r="A26" s="28" t="s">
        <v>991</v>
      </c>
      <c r="B26" s="23" t="s">
        <v>992</v>
      </c>
      <c r="C26" s="2" t="s">
        <v>2599</v>
      </c>
      <c r="D26" s="2"/>
      <c r="E26" s="2" t="s">
        <v>2600</v>
      </c>
      <c r="F26" s="2" t="s">
        <v>2601</v>
      </c>
      <c r="G26" s="2" t="s">
        <v>2602</v>
      </c>
      <c r="H26" s="2"/>
      <c r="I26" s="2"/>
    </row>
    <row r="27" spans="1:9" ht="15.6" x14ac:dyDescent="0.3">
      <c r="A27" s="7" t="s">
        <v>1019</v>
      </c>
      <c r="B27" s="22" t="s">
        <v>1020</v>
      </c>
      <c r="E27" s="1" t="s">
        <v>2603</v>
      </c>
      <c r="F27" s="1" t="s">
        <v>2604</v>
      </c>
      <c r="G27" s="1" t="s">
        <v>2605</v>
      </c>
    </row>
    <row r="28" spans="1:9" ht="15.6" x14ac:dyDescent="0.3">
      <c r="A28" s="7" t="s">
        <v>1052</v>
      </c>
      <c r="B28" s="22" t="s">
        <v>1053</v>
      </c>
      <c r="E28" s="1" t="s">
        <v>2606</v>
      </c>
      <c r="F28" s="1" t="s">
        <v>2607</v>
      </c>
      <c r="G28" s="1" t="s">
        <v>2608</v>
      </c>
    </row>
    <row r="29" spans="1:9" ht="15.6" x14ac:dyDescent="0.3">
      <c r="A29" s="7" t="s">
        <v>1061</v>
      </c>
      <c r="B29" s="22" t="s">
        <v>1062</v>
      </c>
      <c r="E29" s="1" t="s">
        <v>2609</v>
      </c>
      <c r="F29" s="1" t="s">
        <v>2610</v>
      </c>
      <c r="G29" s="1" t="s">
        <v>2611</v>
      </c>
    </row>
    <row r="30" spans="1:9" ht="15.6" x14ac:dyDescent="0.3">
      <c r="A30" s="7" t="s">
        <v>1075</v>
      </c>
      <c r="B30" s="22" t="s">
        <v>1076</v>
      </c>
      <c r="E30" s="1" t="s">
        <v>2612</v>
      </c>
      <c r="F30" s="1" t="s">
        <v>2613</v>
      </c>
      <c r="G30" s="1" t="s">
        <v>2614</v>
      </c>
    </row>
    <row r="31" spans="1:9" ht="15.6" x14ac:dyDescent="0.3">
      <c r="A31" s="7" t="s">
        <v>1089</v>
      </c>
      <c r="B31" s="22" t="s">
        <v>1090</v>
      </c>
      <c r="E31" s="1" t="s">
        <v>2615</v>
      </c>
      <c r="F31" s="1" t="s">
        <v>2616</v>
      </c>
      <c r="G31" s="1" t="s">
        <v>2617</v>
      </c>
    </row>
    <row r="32" spans="1:9" ht="15.6" x14ac:dyDescent="0.3">
      <c r="A32" s="7" t="s">
        <v>1108</v>
      </c>
      <c r="B32" s="22" t="s">
        <v>1109</v>
      </c>
      <c r="E32" s="1" t="s">
        <v>2618</v>
      </c>
      <c r="F32" s="1" t="s">
        <v>2619</v>
      </c>
      <c r="G32" s="1" t="s">
        <v>2620</v>
      </c>
    </row>
    <row r="33" spans="1:9" ht="15.6" x14ac:dyDescent="0.3">
      <c r="A33" s="7" t="s">
        <v>1130</v>
      </c>
      <c r="B33" s="22" t="s">
        <v>1131</v>
      </c>
      <c r="E33" s="1" t="s">
        <v>2621</v>
      </c>
      <c r="F33" s="1" t="s">
        <v>2622</v>
      </c>
      <c r="G33" s="1" t="s">
        <v>2623</v>
      </c>
    </row>
    <row r="34" spans="1:9" ht="15.6" x14ac:dyDescent="0.3">
      <c r="A34" s="7" t="s">
        <v>1146</v>
      </c>
      <c r="B34" s="22" t="s">
        <v>1147</v>
      </c>
      <c r="E34" s="1" t="s">
        <v>2624</v>
      </c>
      <c r="F34" s="1" t="s">
        <v>2625</v>
      </c>
      <c r="G34" s="1" t="s">
        <v>2626</v>
      </c>
    </row>
    <row r="35" spans="1:9" ht="15.6" x14ac:dyDescent="0.3">
      <c r="A35" s="7" t="s">
        <v>1178</v>
      </c>
      <c r="B35" s="22" t="s">
        <v>1179</v>
      </c>
      <c r="C35" s="2" t="s">
        <v>2627</v>
      </c>
      <c r="D35" s="2"/>
      <c r="E35" s="2" t="s">
        <v>2628</v>
      </c>
      <c r="F35" s="2" t="s">
        <v>2629</v>
      </c>
      <c r="G35" s="2" t="s">
        <v>2630</v>
      </c>
      <c r="H35" s="2"/>
      <c r="I35" s="2"/>
    </row>
    <row r="36" spans="1:9" ht="15.6" x14ac:dyDescent="0.3">
      <c r="A36" s="7" t="s">
        <v>1214</v>
      </c>
      <c r="B36" s="22" t="s">
        <v>1215</v>
      </c>
      <c r="E36" s="1" t="s">
        <v>2631</v>
      </c>
      <c r="F36" s="1" t="s">
        <v>2632</v>
      </c>
      <c r="G36" s="1" t="s">
        <v>2633</v>
      </c>
    </row>
    <row r="37" spans="1:9" ht="15.6" x14ac:dyDescent="0.3">
      <c r="A37" s="29" t="s">
        <v>1218</v>
      </c>
      <c r="B37" s="22" t="s">
        <v>1219</v>
      </c>
      <c r="C37" s="2" t="s">
        <v>2634</v>
      </c>
      <c r="D37" s="2"/>
      <c r="E37" s="2" t="s">
        <v>2635</v>
      </c>
      <c r="F37" s="2" t="s">
        <v>2636</v>
      </c>
      <c r="G37" s="2" t="s">
        <v>2637</v>
      </c>
      <c r="H37" s="2"/>
      <c r="I37" s="2"/>
    </row>
    <row r="38" spans="1:9" ht="15.6" x14ac:dyDescent="0.3">
      <c r="A38" s="7" t="s">
        <v>1260</v>
      </c>
      <c r="B38" s="22" t="s">
        <v>1261</v>
      </c>
      <c r="E38" s="1" t="s">
        <v>2638</v>
      </c>
      <c r="F38" s="1" t="s">
        <v>2639</v>
      </c>
      <c r="G38" s="1" t="s">
        <v>2640</v>
      </c>
    </row>
    <row r="39" spans="1:9" ht="15.6" x14ac:dyDescent="0.3">
      <c r="A39" s="7" t="s">
        <v>1281</v>
      </c>
      <c r="B39" s="22" t="s">
        <v>1282</v>
      </c>
      <c r="E39" s="1" t="s">
        <v>2641</v>
      </c>
      <c r="F39" s="1" t="s">
        <v>2642</v>
      </c>
      <c r="G39" s="1" t="s">
        <v>2643</v>
      </c>
    </row>
    <row r="40" spans="1:9" ht="15.6" x14ac:dyDescent="0.3">
      <c r="A40" s="7" t="s">
        <v>1298</v>
      </c>
      <c r="B40" s="22" t="s">
        <v>1299</v>
      </c>
      <c r="E40" s="1" t="s">
        <v>2644</v>
      </c>
      <c r="F40" s="1" t="s">
        <v>2645</v>
      </c>
      <c r="G40" s="1" t="s">
        <v>2646</v>
      </c>
    </row>
    <row r="41" spans="1:9" s="36" customFormat="1" ht="15.6" x14ac:dyDescent="0.3">
      <c r="A41" s="33" t="s">
        <v>1321</v>
      </c>
      <c r="B41" s="34" t="s">
        <v>1322</v>
      </c>
      <c r="C41" s="37" t="s">
        <v>2647</v>
      </c>
      <c r="D41" s="37"/>
      <c r="E41" s="37" t="s">
        <v>2648</v>
      </c>
      <c r="F41" s="37" t="s">
        <v>2649</v>
      </c>
      <c r="G41" s="37" t="s">
        <v>2650</v>
      </c>
      <c r="H41" s="37"/>
      <c r="I41" s="37"/>
    </row>
    <row r="42" spans="1:9" ht="15.6" x14ac:dyDescent="0.3">
      <c r="A42" s="7" t="s">
        <v>1383</v>
      </c>
      <c r="B42" s="22" t="s">
        <v>1384</v>
      </c>
      <c r="E42" s="1" t="s">
        <v>2651</v>
      </c>
      <c r="F42" s="1" t="s">
        <v>2652</v>
      </c>
      <c r="G42" s="1" t="s">
        <v>2653</v>
      </c>
    </row>
    <row r="43" spans="1:9" ht="15.6" x14ac:dyDescent="0.3">
      <c r="A43" s="7" t="s">
        <v>1485</v>
      </c>
      <c r="B43" s="22" t="s">
        <v>1486</v>
      </c>
      <c r="E43" s="1" t="s">
        <v>2654</v>
      </c>
      <c r="F43" s="1" t="s">
        <v>2655</v>
      </c>
      <c r="G43" s="1" t="s">
        <v>2656</v>
      </c>
    </row>
    <row r="44" spans="1:9" ht="15.6" x14ac:dyDescent="0.3">
      <c r="A44" s="7" t="s">
        <v>1519</v>
      </c>
      <c r="B44" s="22" t="s">
        <v>1520</v>
      </c>
      <c r="E44" s="1" t="s">
        <v>2657</v>
      </c>
      <c r="F44" s="1" t="s">
        <v>2658</v>
      </c>
      <c r="G44" s="1" t="s">
        <v>2659</v>
      </c>
    </row>
    <row r="45" spans="1:9" ht="15.6" x14ac:dyDescent="0.3">
      <c r="A45" s="7" t="s">
        <v>1552</v>
      </c>
      <c r="B45" s="22" t="s">
        <v>1553</v>
      </c>
      <c r="C45" s="2" t="s">
        <v>2660</v>
      </c>
      <c r="D45" s="2"/>
      <c r="E45" s="2" t="s">
        <v>2661</v>
      </c>
      <c r="F45" s="2" t="s">
        <v>2662</v>
      </c>
      <c r="G45" s="2" t="s">
        <v>2663</v>
      </c>
      <c r="H45" s="2"/>
      <c r="I45" s="2"/>
    </row>
    <row r="46" spans="1:9" ht="15.6" x14ac:dyDescent="0.3">
      <c r="A46" s="29" t="s">
        <v>1567</v>
      </c>
      <c r="B46" s="22" t="s">
        <v>1568</v>
      </c>
      <c r="C46" s="2" t="s">
        <v>2664</v>
      </c>
      <c r="D46" s="2"/>
      <c r="E46" s="2" t="s">
        <v>2665</v>
      </c>
      <c r="F46" s="2" t="s">
        <v>2666</v>
      </c>
      <c r="G46" s="2" t="s">
        <v>2667</v>
      </c>
      <c r="H46" s="2"/>
      <c r="I46" s="2"/>
    </row>
    <row r="47" spans="1:9" ht="15.6" x14ac:dyDescent="0.3">
      <c r="A47" s="7" t="s">
        <v>1608</v>
      </c>
      <c r="B47" s="22" t="s">
        <v>1609</v>
      </c>
      <c r="E47" s="1" t="s">
        <v>2668</v>
      </c>
      <c r="F47" s="1" t="s">
        <v>2669</v>
      </c>
      <c r="G47" s="1" t="s">
        <v>2670</v>
      </c>
    </row>
    <row r="48" spans="1:9" ht="15.6" x14ac:dyDescent="0.3">
      <c r="A48" s="7" t="s">
        <v>1612</v>
      </c>
      <c r="B48" s="22" t="s">
        <v>1613</v>
      </c>
      <c r="E48" s="1" t="s">
        <v>2671</v>
      </c>
      <c r="F48" s="1" t="s">
        <v>2672</v>
      </c>
      <c r="G48" s="1" t="s">
        <v>2673</v>
      </c>
    </row>
    <row r="49" spans="1:9" ht="15.6" x14ac:dyDescent="0.3">
      <c r="A49" s="7" t="s">
        <v>1615</v>
      </c>
      <c r="B49" s="22" t="s">
        <v>1616</v>
      </c>
      <c r="E49" s="1" t="s">
        <v>2674</v>
      </c>
      <c r="F49" s="1" t="s">
        <v>2675</v>
      </c>
      <c r="G49" s="1" t="s">
        <v>2676</v>
      </c>
    </row>
    <row r="50" spans="1:9" ht="15.6" x14ac:dyDescent="0.3">
      <c r="A50" s="7" t="s">
        <v>1621</v>
      </c>
      <c r="B50" s="22" t="s">
        <v>1622</v>
      </c>
      <c r="E50" s="1" t="s">
        <v>2677</v>
      </c>
      <c r="F50" s="1" t="s">
        <v>2678</v>
      </c>
      <c r="G50" s="1" t="s">
        <v>2679</v>
      </c>
    </row>
    <row r="51" spans="1:9" ht="15.6" x14ac:dyDescent="0.3">
      <c r="A51" s="7" t="s">
        <v>1632</v>
      </c>
      <c r="B51" s="22" t="s">
        <v>1633</v>
      </c>
      <c r="E51" s="1" t="s">
        <v>2680</v>
      </c>
      <c r="F51" s="1" t="s">
        <v>2681</v>
      </c>
      <c r="G51" s="1" t="s">
        <v>2682</v>
      </c>
    </row>
    <row r="52" spans="1:9" ht="15.6" x14ac:dyDescent="0.3">
      <c r="A52" s="29" t="s">
        <v>1648</v>
      </c>
      <c r="B52" s="22" t="s">
        <v>1645</v>
      </c>
      <c r="C52" s="2" t="s">
        <v>2683</v>
      </c>
      <c r="D52" s="2"/>
      <c r="E52" s="2" t="s">
        <v>2684</v>
      </c>
      <c r="F52" s="2" t="s">
        <v>2685</v>
      </c>
      <c r="G52" s="2" t="s">
        <v>2686</v>
      </c>
      <c r="H52" s="2" t="s">
        <v>2687</v>
      </c>
      <c r="I52" s="2" t="s">
        <v>2688</v>
      </c>
    </row>
    <row r="53" spans="1:9" ht="15.6" x14ac:dyDescent="0.3">
      <c r="A53" s="29" t="s">
        <v>1668</v>
      </c>
      <c r="B53" s="22" t="s">
        <v>1669</v>
      </c>
      <c r="E53" s="1" t="s">
        <v>2689</v>
      </c>
      <c r="F53" s="1" t="s">
        <v>2690</v>
      </c>
      <c r="G53" s="1" t="s">
        <v>2691</v>
      </c>
    </row>
    <row r="54" spans="1:9" ht="15.6" x14ac:dyDescent="0.3">
      <c r="A54" s="7" t="s">
        <v>1713</v>
      </c>
      <c r="B54" s="22" t="s">
        <v>1714</v>
      </c>
      <c r="E54" s="1" t="s">
        <v>2692</v>
      </c>
      <c r="F54" s="1" t="s">
        <v>2693</v>
      </c>
      <c r="G54" s="1" t="s">
        <v>2694</v>
      </c>
    </row>
    <row r="55" spans="1:9" ht="15.6" x14ac:dyDescent="0.3">
      <c r="A55" s="7" t="s">
        <v>1717</v>
      </c>
      <c r="B55" s="22" t="s">
        <v>1718</v>
      </c>
      <c r="E55" s="1" t="s">
        <v>2695</v>
      </c>
      <c r="F55" s="1" t="s">
        <v>2696</v>
      </c>
      <c r="G55" s="1" t="s">
        <v>2697</v>
      </c>
    </row>
    <row r="56" spans="1:9" ht="15.6" x14ac:dyDescent="0.3">
      <c r="A56" s="29" t="s">
        <v>1749</v>
      </c>
      <c r="B56" s="22" t="s">
        <v>1750</v>
      </c>
      <c r="C56" s="2" t="s">
        <v>2698</v>
      </c>
      <c r="D56" s="2"/>
      <c r="E56" s="2" t="s">
        <v>2699</v>
      </c>
      <c r="F56" s="2" t="s">
        <v>2700</v>
      </c>
      <c r="G56" s="2" t="s">
        <v>2701</v>
      </c>
      <c r="H56" s="2"/>
      <c r="I56" s="2"/>
    </row>
    <row r="57" spans="1:9" ht="15.6" x14ac:dyDescent="0.3">
      <c r="A57" s="7" t="s">
        <v>1768</v>
      </c>
      <c r="B57" s="22" t="s">
        <v>1769</v>
      </c>
      <c r="E57" s="1" t="s">
        <v>2702</v>
      </c>
      <c r="F57" s="1" t="s">
        <v>2703</v>
      </c>
      <c r="G57" s="1" t="s">
        <v>2704</v>
      </c>
    </row>
    <row r="58" spans="1:9" ht="15.6" x14ac:dyDescent="0.3">
      <c r="A58" s="7" t="s">
        <v>1822</v>
      </c>
      <c r="B58" s="22" t="s">
        <v>1823</v>
      </c>
      <c r="C58" s="1" t="s">
        <v>2705</v>
      </c>
      <c r="E58" s="1" t="s">
        <v>2706</v>
      </c>
      <c r="F58" s="1" t="s">
        <v>2707</v>
      </c>
      <c r="G58" s="1" t="s">
        <v>2708</v>
      </c>
    </row>
    <row r="59" spans="1:9" ht="15.6" x14ac:dyDescent="0.3">
      <c r="A59" s="7" t="s">
        <v>1867</v>
      </c>
      <c r="B59" s="22" t="s">
        <v>1868</v>
      </c>
      <c r="E59" s="1" t="s">
        <v>2709</v>
      </c>
      <c r="F59" s="1" t="s">
        <v>2710</v>
      </c>
      <c r="G59" s="1" t="s">
        <v>2711</v>
      </c>
    </row>
    <row r="60" spans="1:9" ht="15.6" x14ac:dyDescent="0.3">
      <c r="A60" s="29" t="s">
        <v>1877</v>
      </c>
      <c r="B60" s="22" t="s">
        <v>1878</v>
      </c>
      <c r="E60" s="1" t="s">
        <v>2712</v>
      </c>
      <c r="F60" s="1" t="s">
        <v>2713</v>
      </c>
      <c r="G60" s="1" t="s">
        <v>2714</v>
      </c>
    </row>
    <row r="61" spans="1:9" ht="15.6" x14ac:dyDescent="0.3">
      <c r="A61" s="7" t="s">
        <v>1882</v>
      </c>
      <c r="B61" s="22" t="s">
        <v>1883</v>
      </c>
      <c r="E61" s="1" t="s">
        <v>2715</v>
      </c>
      <c r="F61" s="1" t="s">
        <v>2716</v>
      </c>
      <c r="G61" s="1" t="s">
        <v>2717</v>
      </c>
    </row>
    <row r="62" spans="1:9" ht="15.6" x14ac:dyDescent="0.3">
      <c r="A62" s="7" t="s">
        <v>1890</v>
      </c>
      <c r="B62" s="22" t="s">
        <v>1891</v>
      </c>
      <c r="E62" s="1" t="s">
        <v>2718</v>
      </c>
      <c r="F62" s="1" t="s">
        <v>2719</v>
      </c>
      <c r="G62" s="1" t="s">
        <v>2720</v>
      </c>
    </row>
    <row r="63" spans="1:9" ht="15.6" x14ac:dyDescent="0.3">
      <c r="A63" s="7" t="s">
        <v>1893</v>
      </c>
      <c r="B63" s="22" t="s">
        <v>1894</v>
      </c>
      <c r="E63" s="1" t="s">
        <v>2721</v>
      </c>
      <c r="F63" s="1" t="s">
        <v>2722</v>
      </c>
      <c r="G63" s="1" t="s">
        <v>2723</v>
      </c>
    </row>
    <row r="64" spans="1:9" ht="15.6" x14ac:dyDescent="0.3">
      <c r="A64" s="29" t="s">
        <v>1910</v>
      </c>
      <c r="B64" s="22" t="s">
        <v>1906</v>
      </c>
      <c r="C64" s="1" t="s">
        <v>2724</v>
      </c>
      <c r="E64" s="1" t="s">
        <v>2725</v>
      </c>
      <c r="F64" s="1" t="s">
        <v>2726</v>
      </c>
      <c r="G64" s="1" t="s">
        <v>2727</v>
      </c>
    </row>
    <row r="65" spans="1:9" ht="15.6" x14ac:dyDescent="0.3">
      <c r="A65" s="7" t="s">
        <v>1974</v>
      </c>
      <c r="B65" s="22" t="s">
        <v>1975</v>
      </c>
      <c r="E65" s="1" t="s">
        <v>2728</v>
      </c>
      <c r="F65" s="1" t="s">
        <v>2729</v>
      </c>
      <c r="G65" s="1" t="s">
        <v>2730</v>
      </c>
    </row>
    <row r="66" spans="1:9" ht="15.6" x14ac:dyDescent="0.3">
      <c r="A66" s="7" t="s">
        <v>2019</v>
      </c>
      <c r="B66" s="22" t="s">
        <v>2020</v>
      </c>
      <c r="C66" s="1" t="s">
        <v>2731</v>
      </c>
      <c r="E66" s="1" t="s">
        <v>2732</v>
      </c>
      <c r="F66" s="1" t="s">
        <v>2733</v>
      </c>
      <c r="G66" s="1" t="s">
        <v>2734</v>
      </c>
    </row>
    <row r="67" spans="1:9" ht="15.6" x14ac:dyDescent="0.3">
      <c r="A67" s="29" t="s">
        <v>2037</v>
      </c>
      <c r="B67" s="22" t="s">
        <v>2038</v>
      </c>
      <c r="C67" s="2" t="s">
        <v>2735</v>
      </c>
      <c r="D67" s="2"/>
      <c r="E67" s="2" t="s">
        <v>2736</v>
      </c>
      <c r="F67" s="2" t="s">
        <v>2737</v>
      </c>
      <c r="G67" s="2" t="s">
        <v>2738</v>
      </c>
      <c r="H67" s="2"/>
      <c r="I67" s="2"/>
    </row>
    <row r="68" spans="1:9" ht="15.6" x14ac:dyDescent="0.3">
      <c r="A68" s="7" t="s">
        <v>2069</v>
      </c>
      <c r="B68" s="22" t="s">
        <v>2070</v>
      </c>
      <c r="C68" s="2" t="s">
        <v>2739</v>
      </c>
      <c r="D68" s="2"/>
      <c r="E68" s="2" t="s">
        <v>2740</v>
      </c>
      <c r="F68" s="2" t="s">
        <v>2741</v>
      </c>
      <c r="G68" s="2" t="s">
        <v>2742</v>
      </c>
      <c r="H68" s="2"/>
      <c r="I68" s="2"/>
    </row>
    <row r="69" spans="1:9" ht="15.6" x14ac:dyDescent="0.3">
      <c r="A69" s="29" t="s">
        <v>2082</v>
      </c>
      <c r="B69" s="22" t="s">
        <v>2083</v>
      </c>
      <c r="C69" s="2" t="s">
        <v>2743</v>
      </c>
      <c r="D69" s="2"/>
      <c r="E69" s="2" t="s">
        <v>2744</v>
      </c>
      <c r="F69" s="2" t="s">
        <v>2745</v>
      </c>
      <c r="G69" s="2" t="s">
        <v>2746</v>
      </c>
      <c r="H69" s="2" t="s">
        <v>2747</v>
      </c>
      <c r="I69" s="2" t="s">
        <v>2748</v>
      </c>
    </row>
    <row r="70" spans="1:9" ht="15.6" x14ac:dyDescent="0.3">
      <c r="A70" s="7" t="s">
        <v>2113</v>
      </c>
      <c r="B70" s="22" t="s">
        <v>2114</v>
      </c>
      <c r="E70" s="1" t="s">
        <v>2749</v>
      </c>
      <c r="F70" s="1" t="s">
        <v>2750</v>
      </c>
      <c r="G70" s="1" t="s">
        <v>2751</v>
      </c>
    </row>
    <row r="71" spans="1:9" ht="15.6" x14ac:dyDescent="0.3">
      <c r="A71" s="7" t="s">
        <v>2117</v>
      </c>
      <c r="B71" s="22" t="s">
        <v>2752</v>
      </c>
      <c r="E71" s="1" t="s">
        <v>2753</v>
      </c>
      <c r="F71" s="1" t="s">
        <v>2754</v>
      </c>
      <c r="G71" s="1" t="s">
        <v>2755</v>
      </c>
    </row>
    <row r="72" spans="1:9" ht="15.6" x14ac:dyDescent="0.3">
      <c r="A72" s="7" t="s">
        <v>2125</v>
      </c>
      <c r="B72" s="22" t="s">
        <v>2126</v>
      </c>
      <c r="E72" s="1" t="s">
        <v>2756</v>
      </c>
      <c r="F72" s="1" t="s">
        <v>2757</v>
      </c>
      <c r="G72" s="1" t="s">
        <v>2758</v>
      </c>
    </row>
    <row r="73" spans="1:9" ht="15.6" x14ac:dyDescent="0.3">
      <c r="A73" s="29" t="s">
        <v>2160</v>
      </c>
      <c r="B73" s="22" t="s">
        <v>2156</v>
      </c>
      <c r="C73" s="2" t="s">
        <v>2759</v>
      </c>
      <c r="D73" s="2"/>
      <c r="E73" s="2" t="s">
        <v>2760</v>
      </c>
      <c r="F73" s="2" t="s">
        <v>2761</v>
      </c>
      <c r="G73" s="2" t="s">
        <v>2762</v>
      </c>
      <c r="H73" s="2"/>
      <c r="I73" s="2"/>
    </row>
    <row r="74" spans="1:9" ht="15.6" x14ac:dyDescent="0.3">
      <c r="A74" s="7" t="s">
        <v>2174</v>
      </c>
      <c r="B74" s="22" t="s">
        <v>2175</v>
      </c>
      <c r="E74" s="1" t="s">
        <v>2763</v>
      </c>
      <c r="F74" s="1" t="s">
        <v>2764</v>
      </c>
      <c r="G74" s="1" t="s">
        <v>2765</v>
      </c>
    </row>
    <row r="75" spans="1:9" ht="15.6" x14ac:dyDescent="0.3">
      <c r="A75" s="29" t="s">
        <v>2183</v>
      </c>
      <c r="B75" s="22" t="s">
        <v>2184</v>
      </c>
      <c r="C75" s="2" t="s">
        <v>2766</v>
      </c>
      <c r="D75" s="2"/>
      <c r="E75" s="2" t="s">
        <v>2767</v>
      </c>
      <c r="F75" s="2" t="s">
        <v>2768</v>
      </c>
      <c r="G75" s="2" t="s">
        <v>2769</v>
      </c>
      <c r="H75" s="2"/>
      <c r="I75" s="2"/>
    </row>
    <row r="76" spans="1:9" ht="15.6" x14ac:dyDescent="0.3">
      <c r="A76" s="7" t="s">
        <v>2187</v>
      </c>
      <c r="B76" s="22" t="s">
        <v>2188</v>
      </c>
      <c r="E76" s="1" t="s">
        <v>2770</v>
      </c>
      <c r="F76" s="1" t="s">
        <v>2771</v>
      </c>
      <c r="G76" s="1" t="s">
        <v>2772</v>
      </c>
    </row>
    <row r="77" spans="1:9" ht="15.6" x14ac:dyDescent="0.3">
      <c r="A77" s="7" t="s">
        <v>2201</v>
      </c>
      <c r="B77" s="22" t="s">
        <v>2202</v>
      </c>
      <c r="C77" s="2" t="s">
        <v>2773</v>
      </c>
      <c r="D77" s="2"/>
      <c r="E77" s="2" t="s">
        <v>2774</v>
      </c>
      <c r="F77" s="2" t="s">
        <v>2775</v>
      </c>
      <c r="G77" s="2" t="s">
        <v>2776</v>
      </c>
      <c r="H77" s="2"/>
      <c r="I77" s="2"/>
    </row>
    <row r="78" spans="1:9" ht="15.6" x14ac:dyDescent="0.3">
      <c r="A78" s="7" t="s">
        <v>2206</v>
      </c>
      <c r="B78" s="22" t="s">
        <v>2207</v>
      </c>
      <c r="E78" s="1" t="s">
        <v>2777</v>
      </c>
      <c r="F78" s="1" t="s">
        <v>2778</v>
      </c>
      <c r="G78" s="1" t="s">
        <v>2779</v>
      </c>
    </row>
    <row r="79" spans="1:9" ht="15.6" x14ac:dyDescent="0.3">
      <c r="A79" s="7" t="s">
        <v>2210</v>
      </c>
      <c r="B79" s="22" t="s">
        <v>2211</v>
      </c>
      <c r="E79" s="1" t="s">
        <v>2780</v>
      </c>
      <c r="F79" s="1" t="s">
        <v>2781</v>
      </c>
      <c r="G79" s="1" t="s">
        <v>2782</v>
      </c>
    </row>
    <row r="80" spans="1:9" ht="15.6" x14ac:dyDescent="0.3">
      <c r="A80" s="7" t="s">
        <v>2213</v>
      </c>
      <c r="B80" s="22" t="s">
        <v>2214</v>
      </c>
      <c r="E80" s="1" t="s">
        <v>2783</v>
      </c>
      <c r="F80" s="1" t="s">
        <v>2784</v>
      </c>
      <c r="G80" s="1" t="s">
        <v>2785</v>
      </c>
    </row>
    <row r="81" spans="1:9" ht="15.6" x14ac:dyDescent="0.3">
      <c r="A81" s="7" t="s">
        <v>2267</v>
      </c>
      <c r="B81" s="22" t="s">
        <v>2268</v>
      </c>
      <c r="C81" s="2" t="s">
        <v>2786</v>
      </c>
      <c r="D81" s="2"/>
      <c r="E81" s="2" t="s">
        <v>2787</v>
      </c>
      <c r="F81" s="2" t="s">
        <v>2788</v>
      </c>
      <c r="G81" s="2" t="s">
        <v>2789</v>
      </c>
      <c r="H81" s="2"/>
      <c r="I81" s="2"/>
    </row>
    <row r="82" spans="1:9" ht="15.6" x14ac:dyDescent="0.3">
      <c r="A82" s="29" t="s">
        <v>2255</v>
      </c>
      <c r="B82" s="22" t="s">
        <v>2256</v>
      </c>
      <c r="E82" s="1" t="s">
        <v>2790</v>
      </c>
      <c r="F82" s="1" t="s">
        <v>2612</v>
      </c>
      <c r="G82" s="1" t="s">
        <v>2791</v>
      </c>
    </row>
    <row r="83" spans="1:9" ht="15.6" x14ac:dyDescent="0.3">
      <c r="A83" s="7" t="s">
        <v>2270</v>
      </c>
      <c r="B83" s="22" t="s">
        <v>2271</v>
      </c>
      <c r="E83" s="1" t="s">
        <v>2792</v>
      </c>
      <c r="F83" s="1" t="s">
        <v>2793</v>
      </c>
      <c r="G83" s="1" t="s">
        <v>2794</v>
      </c>
    </row>
    <row r="84" spans="1:9" ht="15.6" x14ac:dyDescent="0.3">
      <c r="A84" s="7" t="s">
        <v>2299</v>
      </c>
      <c r="B84" s="22" t="s">
        <v>2300</v>
      </c>
      <c r="E84" s="1" t="s">
        <v>2795</v>
      </c>
      <c r="F84" s="1" t="s">
        <v>2796</v>
      </c>
      <c r="G84" s="1" t="s">
        <v>2797</v>
      </c>
    </row>
    <row r="85" spans="1:9" ht="15.6" x14ac:dyDescent="0.3">
      <c r="A85" s="29" t="s">
        <v>2307</v>
      </c>
      <c r="B85" s="22" t="s">
        <v>2304</v>
      </c>
      <c r="C85" s="2" t="s">
        <v>2798</v>
      </c>
      <c r="D85" s="2" t="s">
        <v>2799</v>
      </c>
      <c r="E85" s="2" t="s">
        <v>2800</v>
      </c>
      <c r="F85" s="2" t="s">
        <v>2801</v>
      </c>
      <c r="G85" s="2" t="s">
        <v>2802</v>
      </c>
      <c r="H85" s="2" t="s">
        <v>2803</v>
      </c>
      <c r="I85" s="2" t="s">
        <v>2804</v>
      </c>
    </row>
    <row r="86" spans="1:9" ht="15.6" x14ac:dyDescent="0.3">
      <c r="A86" s="7" t="s">
        <v>2323</v>
      </c>
      <c r="B86" s="22" t="s">
        <v>2805</v>
      </c>
      <c r="E86" s="1" t="s">
        <v>2806</v>
      </c>
      <c r="F86" s="1" t="s">
        <v>2807</v>
      </c>
      <c r="G86" s="1" t="s">
        <v>2808</v>
      </c>
    </row>
    <row r="87" spans="1:9" ht="15.6" x14ac:dyDescent="0.3">
      <c r="A87" s="7" t="s">
        <v>2332</v>
      </c>
      <c r="B87" s="22" t="s">
        <v>2333</v>
      </c>
      <c r="E87" s="1" t="s">
        <v>2809</v>
      </c>
      <c r="F87" s="1" t="s">
        <v>2810</v>
      </c>
      <c r="G87" s="1" t="s">
        <v>2811</v>
      </c>
    </row>
    <row r="88" spans="1:9" ht="15.6" x14ac:dyDescent="0.3">
      <c r="A88" s="29" t="s">
        <v>2407</v>
      </c>
      <c r="B88" s="22" t="s">
        <v>2408</v>
      </c>
      <c r="E88" s="1" t="s">
        <v>2812</v>
      </c>
      <c r="F88" s="1" t="s">
        <v>2813</v>
      </c>
      <c r="G88" s="1" t="s">
        <v>2814</v>
      </c>
    </row>
    <row r="89" spans="1:9" ht="15.6" x14ac:dyDescent="0.3">
      <c r="A89" s="7" t="s">
        <v>2436</v>
      </c>
      <c r="B89" s="22" t="s">
        <v>2437</v>
      </c>
      <c r="E89" s="1" t="s">
        <v>2815</v>
      </c>
      <c r="F89" s="1" t="s">
        <v>2816</v>
      </c>
      <c r="G89" s="1" t="s">
        <v>2817</v>
      </c>
    </row>
    <row r="90" spans="1:9" ht="15.6" x14ac:dyDescent="0.3">
      <c r="A90" s="7" t="s">
        <v>2444</v>
      </c>
      <c r="B90" s="22" t="s">
        <v>2445</v>
      </c>
      <c r="E90" s="1" t="s">
        <v>2818</v>
      </c>
      <c r="F90" s="1" t="s">
        <v>2819</v>
      </c>
      <c r="G90" s="1" t="s">
        <v>2820</v>
      </c>
    </row>
    <row r="91" spans="1:9" ht="15.6" x14ac:dyDescent="0.3">
      <c r="A91" s="7" t="s">
        <v>2509</v>
      </c>
      <c r="B91" s="22" t="s">
        <v>2510</v>
      </c>
      <c r="E91" s="1" t="s">
        <v>2821</v>
      </c>
      <c r="F91" s="1" t="s">
        <v>2822</v>
      </c>
      <c r="G91" s="1" t="s">
        <v>2823</v>
      </c>
    </row>
  </sheetData>
  <sortState xmlns:xlrd2="http://schemas.microsoft.com/office/spreadsheetml/2017/richdata2" ref="A2:I93">
    <sortCondition ref="B1:B93"/>
  </sortState>
  <conditionalFormatting sqref="B2:I20">
    <cfRule type="expression" dxfId="14" priority="10">
      <formula>"MOD(ROW(),2)"</formula>
    </cfRule>
    <cfRule type="expression" dxfId="13" priority="11">
      <formula>"MOD(ROW(),2)"</formula>
    </cfRule>
  </conditionalFormatting>
  <conditionalFormatting sqref="A91:A1048576 A1">
    <cfRule type="duplicateValues" dxfId="12" priority="6"/>
  </conditionalFormatting>
  <conditionalFormatting sqref="B22:B74 B1:B20 B76:B1048576">
    <cfRule type="duplicateValues" dxfId="11" priority="5"/>
  </conditionalFormatting>
  <conditionalFormatting sqref="A1">
    <cfRule type="duplicateValues" dxfId="10" priority="901"/>
  </conditionalFormatting>
  <pageMargins left="0.7" right="0.7" top="0.75" bottom="0.75" header="0.3" footer="0.3"/>
  <pageSetup paperSize="11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C7F1C6-FF25-444E-BE6A-29C423F138B7}">
  <dimension ref="A1:AM9"/>
  <sheetViews>
    <sheetView zoomScale="55" zoomScaleNormal="55" workbookViewId="0"/>
  </sheetViews>
  <sheetFormatPr defaultColWidth="8.88671875" defaultRowHeight="15" x14ac:dyDescent="0.25"/>
  <cols>
    <col min="1" max="1" width="14.5546875" style="42" customWidth="1"/>
    <col min="2" max="2" width="38.109375" style="31" customWidth="1"/>
    <col min="3" max="3" width="27.33203125" style="31" customWidth="1"/>
    <col min="4" max="4" width="68.5546875" style="31" customWidth="1"/>
    <col min="5" max="5" width="18.6640625" style="31" customWidth="1"/>
    <col min="6" max="6" width="18.5546875" style="31" customWidth="1"/>
    <col min="7" max="7" width="8.109375" style="31" bestFit="1" customWidth="1"/>
    <col min="8" max="8" width="11.33203125" style="31" customWidth="1"/>
    <col min="9" max="9" width="9" style="31" bestFit="1" customWidth="1"/>
    <col min="10" max="10" width="11.6640625" style="31" customWidth="1"/>
    <col min="11" max="11" width="9" style="31" bestFit="1" customWidth="1"/>
    <col min="12" max="12" width="11.6640625" style="31" customWidth="1"/>
    <col min="13" max="13" width="35.33203125" style="31" hidden="1" customWidth="1"/>
    <col min="14" max="20" width="15.33203125" style="31" bestFit="1" customWidth="1"/>
    <col min="21" max="21" width="0" style="31" hidden="1" customWidth="1"/>
    <col min="22" max="22" width="8.5546875" style="31" hidden="1" customWidth="1"/>
    <col min="23" max="23" width="9" style="31" bestFit="1" customWidth="1"/>
    <col min="24" max="24" width="13.33203125" style="31" customWidth="1"/>
    <col min="25" max="25" width="12.33203125" style="31" customWidth="1"/>
    <col min="26" max="26" width="13.33203125" style="31" customWidth="1"/>
    <col min="27" max="27" width="15.33203125" style="31" bestFit="1" customWidth="1"/>
    <col min="28" max="28" width="9" style="31" bestFit="1" customWidth="1"/>
    <col min="29" max="29" width="12" style="31" customWidth="1"/>
    <col min="30" max="30" width="15.33203125" style="31" bestFit="1" customWidth="1"/>
    <col min="31" max="31" width="13.88671875" style="31" customWidth="1"/>
    <col min="32" max="16384" width="8.88671875" style="31"/>
  </cols>
  <sheetData>
    <row r="1" spans="1:39" s="16" customFormat="1" ht="78" x14ac:dyDescent="0.3">
      <c r="A1" s="17" t="s">
        <v>0</v>
      </c>
      <c r="B1" s="17" t="s">
        <v>1</v>
      </c>
      <c r="C1" s="17" t="s">
        <v>2</v>
      </c>
      <c r="D1" s="17" t="s">
        <v>3</v>
      </c>
      <c r="E1" s="18" t="s">
        <v>4</v>
      </c>
      <c r="F1" s="18" t="s">
        <v>5</v>
      </c>
      <c r="G1" s="18" t="s">
        <v>6</v>
      </c>
      <c r="H1" s="18" t="s">
        <v>7</v>
      </c>
      <c r="I1" s="18" t="s">
        <v>8</v>
      </c>
      <c r="J1" s="18" t="s">
        <v>9</v>
      </c>
      <c r="K1" s="18" t="s">
        <v>10</v>
      </c>
      <c r="L1" s="18" t="s">
        <v>11</v>
      </c>
      <c r="M1" s="18" t="s">
        <v>12</v>
      </c>
      <c r="N1" s="19" t="s">
        <v>13</v>
      </c>
      <c r="O1" s="19" t="s">
        <v>14</v>
      </c>
      <c r="P1" s="19" t="s">
        <v>15</v>
      </c>
      <c r="Q1" s="19" t="s">
        <v>16</v>
      </c>
      <c r="R1" s="19" t="s">
        <v>17</v>
      </c>
      <c r="S1" s="19" t="s">
        <v>18</v>
      </c>
      <c r="T1" s="19" t="s">
        <v>19</v>
      </c>
      <c r="U1" s="17" t="s">
        <v>20</v>
      </c>
      <c r="V1" s="17" t="s">
        <v>21</v>
      </c>
      <c r="W1" s="18" t="s">
        <v>22</v>
      </c>
      <c r="X1" s="18" t="s">
        <v>23</v>
      </c>
      <c r="Y1" s="18" t="s">
        <v>24</v>
      </c>
      <c r="Z1" s="18" t="s">
        <v>25</v>
      </c>
      <c r="AA1" s="14" t="s">
        <v>26</v>
      </c>
      <c r="AB1" s="18" t="s">
        <v>27</v>
      </c>
      <c r="AC1" s="18" t="s">
        <v>28</v>
      </c>
      <c r="AD1" s="18" t="s">
        <v>29</v>
      </c>
      <c r="AE1" s="18" t="s">
        <v>30</v>
      </c>
      <c r="AF1" s="18" t="s">
        <v>31</v>
      </c>
      <c r="AG1" s="18" t="s">
        <v>32</v>
      </c>
      <c r="AH1" s="18" t="s">
        <v>33</v>
      </c>
      <c r="AI1" s="18" t="s">
        <v>34</v>
      </c>
      <c r="AJ1" s="18" t="s">
        <v>35</v>
      </c>
      <c r="AK1" s="19" t="s">
        <v>36</v>
      </c>
      <c r="AL1" s="30" t="s">
        <v>37</v>
      </c>
    </row>
    <row r="2" spans="1:39" s="32" customFormat="1" ht="45.6" customHeight="1" x14ac:dyDescent="0.3">
      <c r="A2" s="10" t="s">
        <v>42</v>
      </c>
      <c r="B2" s="10" t="s">
        <v>43</v>
      </c>
      <c r="C2" s="10" t="s">
        <v>44</v>
      </c>
      <c r="D2" s="11" t="s">
        <v>45</v>
      </c>
      <c r="E2" s="8" t="str">
        <f>IF(F2 = "NULL", "NULL", F2/28.35)</f>
        <v>NULL</v>
      </c>
      <c r="F2" s="8" t="s">
        <v>45</v>
      </c>
      <c r="G2" s="8" t="str">
        <f>IF(H2 = "NULL", "NULL", H2/28.35)</f>
        <v>NULL</v>
      </c>
      <c r="H2" s="8" t="s">
        <v>45</v>
      </c>
      <c r="I2" s="8" t="str">
        <f>IF(G2 = "NULL", "NULL", G2*1.25)</f>
        <v>NULL</v>
      </c>
      <c r="J2" s="8" t="str">
        <f>IF(G2 = "NULL", "NULL", H2*1.25)</f>
        <v>NULL</v>
      </c>
      <c r="K2" s="8" t="str">
        <f>IF(G2 = "NULL", "NULL", G2*2)</f>
        <v>NULL</v>
      </c>
      <c r="L2" s="8" t="str">
        <f>IF(G2 = "NULL", "NULL", H2*2)</f>
        <v>NULL</v>
      </c>
      <c r="M2" s="11" t="str">
        <f>CONCATENATE(D2, CHAR(10), " - NET WT. ", TEXT(E2, "0.00"), " oz (", F2, " grams)")</f>
        <v>NULL
 - NET WT. NULL oz (NULL grams)</v>
      </c>
      <c r="N2" s="12">
        <v>10000000001</v>
      </c>
      <c r="O2" s="12">
        <v>30000000001</v>
      </c>
      <c r="P2" s="12">
        <v>50000000001</v>
      </c>
      <c r="Q2" s="12">
        <v>70000000001</v>
      </c>
      <c r="R2" s="12">
        <v>90000000001</v>
      </c>
      <c r="S2" s="12">
        <v>11000000001</v>
      </c>
      <c r="T2" s="12">
        <v>13000000001</v>
      </c>
      <c r="U2" s="10"/>
      <c r="V2" s="11"/>
      <c r="W2" s="8" t="str">
        <f>IF(G2 = "NULL", "NULL", G2/4)</f>
        <v>NULL</v>
      </c>
      <c r="X2" s="8" t="str">
        <f>IF(W2 = "NULL", "NULL", W2*28.35)</f>
        <v>NULL</v>
      </c>
      <c r="Y2" s="8" t="str">
        <f>IF(G2 = "NULL", "NULL", G2*4)</f>
        <v>NULL</v>
      </c>
      <c r="Z2" s="8" t="str">
        <f>IF(G2 = "NULL", "NULL", H2*4)</f>
        <v>NULL</v>
      </c>
      <c r="AA2" s="15">
        <v>15000000001</v>
      </c>
      <c r="AB2" s="8" t="str">
        <f>IF(OR(E2 = "NULL", G2 = "NULL"), "NULL", (E2+G2)/2)</f>
        <v>NULL</v>
      </c>
      <c r="AC2" s="8" t="str">
        <f>IF(OR(F2 = "NULL", H2 = "NULL"), "NULL", (F2+H2)/2)</f>
        <v>NULL</v>
      </c>
      <c r="AD2" s="15">
        <v>17000000001</v>
      </c>
      <c r="AE2" s="8" t="str">
        <f>IF(H2 = "NULL", "NULL", AF2/28.35)</f>
        <v>NULL</v>
      </c>
      <c r="AF2" s="8" t="str">
        <f>IF(H2 = "NULL", "NULL", J2*2)</f>
        <v>NULL</v>
      </c>
      <c r="AG2" s="15">
        <v>19000000001</v>
      </c>
      <c r="AH2" s="8" t="str">
        <f>IF(AB2 = "NULL", "NULL", AB2*2)</f>
        <v>NULL</v>
      </c>
      <c r="AI2" s="8" t="str">
        <f>IF(AC2 = "NULL", "NULL", AC2*2)</f>
        <v>NULL</v>
      </c>
      <c r="AJ2" s="15">
        <v>21000000001</v>
      </c>
      <c r="AK2" s="13"/>
      <c r="AL2" s="11" t="str">
        <f>SUBSTITUTE(D2,CHAR(10)&amp;"• Packed in a facility and/or equipment that produces products containing peanuts, tree nuts, soybean, milk, dairy, eggs, fish, shellfish, wheat, sesame. •","")</f>
        <v>NULL</v>
      </c>
    </row>
    <row r="3" spans="1:39" s="32" customFormat="1" ht="45.6" customHeight="1" x14ac:dyDescent="0.3">
      <c r="A3" s="10" t="s">
        <v>46</v>
      </c>
      <c r="B3" s="10" t="s">
        <v>47</v>
      </c>
      <c r="C3" s="10" t="s">
        <v>48</v>
      </c>
      <c r="D3" s="11" t="s">
        <v>45</v>
      </c>
      <c r="E3" s="8" t="str">
        <f>IF(F3 = "NULL", "NULL", F3/28.35)</f>
        <v>NULL</v>
      </c>
      <c r="F3" s="8" t="s">
        <v>45</v>
      </c>
      <c r="G3" s="8" t="str">
        <f>IF(H3 = "NULL", "NULL", H3/28.35)</f>
        <v>NULL</v>
      </c>
      <c r="H3" s="8" t="s">
        <v>45</v>
      </c>
      <c r="I3" s="8" t="str">
        <f>IF(G3 = "NULL", "NULL", G3*1.25)</f>
        <v>NULL</v>
      </c>
      <c r="J3" s="8" t="str">
        <f>IF(G3 = "NULL", "NULL", H3*1.25)</f>
        <v>NULL</v>
      </c>
      <c r="K3" s="8" t="str">
        <f>IF(G3 = "NULL", "NULL", G3*2)</f>
        <v>NULL</v>
      </c>
      <c r="L3" s="8" t="str">
        <f>IF(G3 = "NULL", "NULL", H3*2)</f>
        <v>NULL</v>
      </c>
      <c r="M3" s="11" t="str">
        <f>CONCATENATE(D3, CHAR(10), " - NET WT. ", TEXT(E3, "0.00"), " oz (", F3, " grams)")</f>
        <v>NULL
 - NET WT. NULL oz (NULL grams)</v>
      </c>
      <c r="N3" s="12">
        <v>10000000002</v>
      </c>
      <c r="O3" s="12">
        <v>30000000002</v>
      </c>
      <c r="P3" s="12">
        <v>50000000002</v>
      </c>
      <c r="Q3" s="12">
        <v>70000000002</v>
      </c>
      <c r="R3" s="12">
        <v>90000000002</v>
      </c>
      <c r="S3" s="12">
        <v>11000000002</v>
      </c>
      <c r="T3" s="12">
        <v>13000000002</v>
      </c>
      <c r="U3" s="10"/>
      <c r="V3" s="11"/>
      <c r="W3" s="8" t="str">
        <f>IF(G3 = "NULL", "NULL", G3/4)</f>
        <v>NULL</v>
      </c>
      <c r="X3" s="8" t="str">
        <f>IF(W3 = "NULL", "NULL", W3*28.35)</f>
        <v>NULL</v>
      </c>
      <c r="Y3" s="8" t="str">
        <f>IF(G3 = "NULL", "NULL", G3*4)</f>
        <v>NULL</v>
      </c>
      <c r="Z3" s="8" t="str">
        <f>IF(G3 = "NULL", "NULL", H3*4)</f>
        <v>NULL</v>
      </c>
      <c r="AA3" s="15">
        <v>15000000002</v>
      </c>
      <c r="AB3" s="8" t="str">
        <f>IF(OR(E3 = "NULL", G3 = "NULL"), "NULL", (E3+G3)/2)</f>
        <v>NULL</v>
      </c>
      <c r="AC3" s="8" t="str">
        <f>IF(OR(F3 = "NULL", H3 = "NULL"), "NULL", (F3+H3)/2)</f>
        <v>NULL</v>
      </c>
      <c r="AD3" s="15">
        <v>17000000002</v>
      </c>
      <c r="AE3" s="8" t="str">
        <f>IF(H3 = "NULL", "NULL", AF3/28.35)</f>
        <v>NULL</v>
      </c>
      <c r="AF3" s="8" t="str">
        <f>IF(H3 = "NULL", "NULL", J3*2)</f>
        <v>NULL</v>
      </c>
      <c r="AG3" s="15">
        <v>19000000002</v>
      </c>
      <c r="AH3" s="8" t="str">
        <f>IF(AB3 = "NULL", "NULL", AB3*2)</f>
        <v>NULL</v>
      </c>
      <c r="AI3" s="8" t="str">
        <f>IF(AC3 = "NULL", "NULL", AC3*2)</f>
        <v>NULL</v>
      </c>
      <c r="AJ3" s="15">
        <v>21000000002</v>
      </c>
      <c r="AK3" s="13"/>
      <c r="AL3" s="11" t="str">
        <f>SUBSTITUTE(D3,CHAR(10)&amp;"• Packed in a facility and/or equipment that produces products containing peanuts, tree nuts, soybean, milk, dairy, eggs, fish, shellfish, wheat, sesame. •","")</f>
        <v>NULL</v>
      </c>
    </row>
    <row r="4" spans="1:39" s="32" customFormat="1" ht="201.6" customHeight="1" x14ac:dyDescent="0.3">
      <c r="A4" s="9" t="s">
        <v>2824</v>
      </c>
      <c r="B4" s="10" t="s">
        <v>2825</v>
      </c>
      <c r="C4" s="10" t="s">
        <v>2826</v>
      </c>
      <c r="D4" s="11" t="s">
        <v>2827</v>
      </c>
      <c r="E4" s="8">
        <f>IF(F4 = "NULL", "NULL", F4/28.35)</f>
        <v>1.95</v>
      </c>
      <c r="F4" s="8">
        <v>55.282499999999999</v>
      </c>
      <c r="G4" s="8">
        <f>IF(H4 = "NULL", "NULL", H4/28.35)</f>
        <v>3.9</v>
      </c>
      <c r="H4" s="8">
        <v>110.565</v>
      </c>
      <c r="I4" s="8">
        <f>IF(G4 = "NULL", "NULL", G4*1.25)</f>
        <v>4.875</v>
      </c>
      <c r="J4" s="8">
        <f>IF(G4 = "NULL", "NULL", H4*1.25)</f>
        <v>138.20625000000001</v>
      </c>
      <c r="K4" s="8">
        <f>IF(G4 = "NULL", "NULL", G4*2)</f>
        <v>7.8</v>
      </c>
      <c r="L4" s="8">
        <f>IF(G4 = "NULL", "NULL", H4*2)</f>
        <v>221.13</v>
      </c>
      <c r="M4" s="11" t="str">
        <f>CONCATENATE(D4, CHAR(10), " - NET WT. ", TEXT(E4, "0.00"), " oz (", F4, " grams)")</f>
        <v>Natural Maple Dip Mix Ingredients:
natural evaporated cane juice, brown sugar (cane sugar, molasses) unrefined sugar, dextrose, corn starch, natural flavors, natural butter flavor (maltodextrin, salt, buttermilk solids, natural flavor, expeller pressed non gmo canola oil, extractives of turmeric, paprika) pure maple sugar, caramel color, sea salt
• ALLERGY ALERT: contains dairy •
• Packed in a facility and/or equipment that produces products containing peanuts, tree nuts, soybean, milk, dairy, eggs, fish, shellfish, wheat, sesame •
 - NET WT. 1.95 oz (55.2825 grams)</v>
      </c>
      <c r="N4" s="12">
        <v>10000000221</v>
      </c>
      <c r="O4" s="12">
        <v>30000000221</v>
      </c>
      <c r="P4" s="12">
        <v>50000000221</v>
      </c>
      <c r="Q4" s="12">
        <v>70000000221</v>
      </c>
      <c r="R4" s="12">
        <v>90000000221</v>
      </c>
      <c r="S4" s="12">
        <v>11000000221</v>
      </c>
      <c r="T4" s="12">
        <v>13000000221</v>
      </c>
      <c r="U4" s="10"/>
      <c r="V4" s="11"/>
      <c r="W4" s="8">
        <f>IF(G4 = "NULL", "NULL", G4/4)</f>
        <v>0.97499999999999998</v>
      </c>
      <c r="X4" s="8">
        <f>IF(W4 = "NULL", "NULL", W4*28.35)</f>
        <v>27.641249999999999</v>
      </c>
      <c r="Y4" s="8">
        <f>IF(G4 = "NULL", "NULL", G4*4)</f>
        <v>15.6</v>
      </c>
      <c r="Z4" s="8">
        <f>IF(G4 = "NULL", "NULL", H4*4)</f>
        <v>442.26</v>
      </c>
      <c r="AA4" s="15">
        <v>15000000221</v>
      </c>
      <c r="AB4" s="8">
        <f>IF(OR(E4 = "NULL", G4 = "NULL"), "NULL", (E4+G4)/2)</f>
        <v>2.9249999999999998</v>
      </c>
      <c r="AC4" s="8">
        <f>IF(OR(F4 = "NULL", H4 = "NULL"), "NULL", (F4+H4)/2)</f>
        <v>82.923749999999998</v>
      </c>
      <c r="AD4" s="15">
        <v>17000000221</v>
      </c>
      <c r="AE4" s="8"/>
      <c r="AF4" s="11"/>
      <c r="AG4" s="11"/>
      <c r="AH4" s="11"/>
      <c r="AI4" s="11"/>
      <c r="AJ4" s="11"/>
      <c r="AK4" s="11"/>
      <c r="AL4" s="11"/>
    </row>
    <row r="5" spans="1:39" s="11" customFormat="1" ht="174.6" customHeight="1" x14ac:dyDescent="0.3">
      <c r="A5" s="9" t="s">
        <v>2828</v>
      </c>
      <c r="B5" s="10" t="s">
        <v>2829</v>
      </c>
      <c r="C5" s="10" t="s">
        <v>2830</v>
      </c>
      <c r="D5" s="11" t="s">
        <v>2831</v>
      </c>
      <c r="E5" s="8">
        <f>IF(F5 = "NULL", "NULL", F5/28.35)</f>
        <v>1.95</v>
      </c>
      <c r="F5" s="8">
        <v>55.282499999999999</v>
      </c>
      <c r="G5" s="8">
        <f>IF(H5 = "NULL", "NULL", H5/28.35)</f>
        <v>3.9</v>
      </c>
      <c r="H5" s="8">
        <v>110.565</v>
      </c>
      <c r="I5" s="8">
        <f>IF(G5 = "NULL", "NULL", G5*1.25)</f>
        <v>4.875</v>
      </c>
      <c r="J5" s="8">
        <f>IF(G5 = "NULL", "NULL", H5*1.25)</f>
        <v>138.20625000000001</v>
      </c>
      <c r="K5" s="8">
        <f>IF(G5 = "NULL", "NULL", G5*2)</f>
        <v>7.8</v>
      </c>
      <c r="L5" s="8">
        <f>IF(G5 = "NULL", "NULL", H5*2)</f>
        <v>221.13</v>
      </c>
      <c r="M5" s="11" t="str">
        <f>CONCATENATE(D5, CHAR(10), " - NET WT. ", TEXT(E5, "0.00"), " oz (", F5, " grams)")</f>
        <v>Pumpkin Dip Mix Ingredients:
natural unrefined cane sugar, brown sugar (cane sugar, molasses) dextrose, pumpkin powder (pumpkin, altodextrin, corn flour, lecithin) corn starch, cinnamon, ginger, pure vanilla, real salt unrefined mineral sea salt, expeller pressed canola oil, nutmeg, extractives of spice
• ALLERGY ALERT: contains soy •
• Packed in a facility and/or equipment that produces products containing peanuts, tree nuts, soybean, milk, dairy, eggs, fish, shellfish, wheat, sesame •
 - NET WT. 1.95 oz (55.2825 grams)</v>
      </c>
      <c r="N5" s="12">
        <v>10000000257</v>
      </c>
      <c r="O5" s="12">
        <v>30000000257</v>
      </c>
      <c r="P5" s="12">
        <v>50000000257</v>
      </c>
      <c r="Q5" s="12">
        <v>70000000257</v>
      </c>
      <c r="R5" s="12">
        <v>90000000257</v>
      </c>
      <c r="S5" s="12">
        <v>11000000257</v>
      </c>
      <c r="T5" s="12">
        <v>13000000257</v>
      </c>
      <c r="U5" s="10"/>
      <c r="W5" s="8">
        <f>IF(G5 = "NULL", "NULL", G5/4)</f>
        <v>0.97499999999999998</v>
      </c>
      <c r="X5" s="8">
        <f>IF(W5 = "NULL", "NULL", W5*28.35)</f>
        <v>27.641249999999999</v>
      </c>
      <c r="Y5" s="8">
        <f>IF(G5 = "NULL", "NULL", G5*4)</f>
        <v>15.6</v>
      </c>
      <c r="Z5" s="8">
        <f>IF(G5 = "NULL", "NULL", H5*4)</f>
        <v>442.26</v>
      </c>
      <c r="AA5" s="15">
        <v>15000000257</v>
      </c>
      <c r="AB5" s="8">
        <f>IF(OR(E5 = "NULL", G5 = "NULL"), "NULL", (E5+G5)/2)</f>
        <v>2.9249999999999998</v>
      </c>
      <c r="AC5" s="8">
        <f>IF(OR(F5 = "NULL", H5 = "NULL"), "NULL", (F5+H5)/2)</f>
        <v>82.923749999999998</v>
      </c>
      <c r="AD5" s="15">
        <v>17000000257</v>
      </c>
      <c r="AE5" s="8"/>
      <c r="AM5" s="43"/>
    </row>
    <row r="6" spans="1:39" s="11" customFormat="1" ht="165" x14ac:dyDescent="0.3">
      <c r="A6" s="9" t="s">
        <v>2832</v>
      </c>
      <c r="B6" s="10" t="s">
        <v>2833</v>
      </c>
      <c r="C6" s="10" t="s">
        <v>2834</v>
      </c>
      <c r="D6" s="11" t="s">
        <v>2835</v>
      </c>
      <c r="E6" s="8">
        <f>IF(F6 = "NULL", "NULL", F6/28.34952)</f>
        <v>7.0001185205252163</v>
      </c>
      <c r="F6" s="8">
        <v>198.45000000000002</v>
      </c>
      <c r="G6" s="8">
        <f>IF(H6 = "NULL", "NULL", H6/28.34952)</f>
        <v>14.000237041050433</v>
      </c>
      <c r="H6" s="8">
        <v>396.90000000000003</v>
      </c>
      <c r="I6" s="8">
        <f>IF(G6 = "NULL", "NULL", G6*1.25)</f>
        <v>17.500296301313043</v>
      </c>
      <c r="J6" s="8">
        <f>IF(G6 = "NULL", "NULL", I6*28.35)</f>
        <v>496.13340014222479</v>
      </c>
      <c r="K6" s="8">
        <f>IF(G6 = "NULL", "NULL", G6*2)</f>
        <v>28.000474082100865</v>
      </c>
      <c r="L6" s="8">
        <f>IF(G6 = "NULL", "NULL", K6*28.35)</f>
        <v>793.81344022755957</v>
      </c>
      <c r="M6" s="11" t="str">
        <f>CONCATENATE(D6, CHAR(10), " - NET WT. ", TEXT(E6, "0.00"), " oz (", F6, " grams)")</f>
        <v>Rainbow Mix Popcorn Ingredients:
red, white, &amp; blue rainbow butterfly popcorn kernels  (NON GMO)
• Packed in a facility and/or equipment that produces products containing peanuts, tree nuts, soybean, milk, dairy, eggs, fish, shellfish, wheat, sesame •
 - NET WT. 7.00 oz (198.45 grams)</v>
      </c>
      <c r="N6" s="12">
        <v>10000000260</v>
      </c>
      <c r="O6" s="12">
        <v>30000000260</v>
      </c>
      <c r="P6" s="12">
        <v>50000000260</v>
      </c>
      <c r="Q6" s="12">
        <v>70000000260</v>
      </c>
      <c r="R6" s="12">
        <v>90000000260</v>
      </c>
      <c r="S6" s="12">
        <v>11000000260</v>
      </c>
      <c r="T6" s="12">
        <v>13000000260</v>
      </c>
      <c r="U6" s="10"/>
      <c r="W6" s="8">
        <f>IF(G6 = "NULL", "NULL", G6/4)</f>
        <v>3.5000592602626082</v>
      </c>
      <c r="X6" s="8">
        <f>IF(W6 = "NULL", "NULL", W6*28.35)</f>
        <v>99.226680028444946</v>
      </c>
      <c r="Y6" s="8">
        <f>IF(G6 = "NULL", "NULL", G6*4)</f>
        <v>56.000948164201731</v>
      </c>
      <c r="Z6" s="8">
        <f>IF(G6 = "NULL", "NULL", H6*4)</f>
        <v>1587.6000000000001</v>
      </c>
      <c r="AA6" s="15">
        <v>15000000260</v>
      </c>
      <c r="AB6" s="8">
        <f>IF(OR(E6 = "NULL", G6 = "NULL"), "NULL", (E6+G6)/2)</f>
        <v>10.500177780787824</v>
      </c>
      <c r="AC6" s="8">
        <f>IF(OR(F6 = "NULL", H6 = "NULL"), "NULL", (F6+H6)/2)</f>
        <v>297.67500000000001</v>
      </c>
      <c r="AD6" s="15">
        <v>15000000260</v>
      </c>
      <c r="AE6" s="13"/>
      <c r="AM6" s="43"/>
    </row>
    <row r="7" spans="1:39" s="11" customFormat="1" ht="117" customHeight="1" x14ac:dyDescent="0.3">
      <c r="A7" s="9" t="s">
        <v>2836</v>
      </c>
      <c r="B7" s="10" t="s">
        <v>2837</v>
      </c>
      <c r="C7" s="10" t="s">
        <v>2838</v>
      </c>
      <c r="D7" s="11" t="s">
        <v>2839</v>
      </c>
      <c r="E7" s="8">
        <f>IF(F7 = "NULL", "NULL", F7/28.34952)</f>
        <v>1.7500296301313041</v>
      </c>
      <c r="F7" s="8">
        <v>49.612500000000004</v>
      </c>
      <c r="G7" s="8">
        <f>IF(H7 = "NULL", "NULL", H7/28.34952)</f>
        <v>3.5000592602626082</v>
      </c>
      <c r="H7" s="8">
        <v>99.225000000000009</v>
      </c>
      <c r="I7" s="8">
        <f>IF(G7 = "NULL", "NULL", G7*1.25)</f>
        <v>4.3750740753282606</v>
      </c>
      <c r="J7" s="8">
        <f>IF(G7 = "NULL", "NULL", I7*28.35)</f>
        <v>124.0333500355562</v>
      </c>
      <c r="K7" s="8">
        <f>IF(G7 = "NULL", "NULL", G7*2)</f>
        <v>7.0001185205252163</v>
      </c>
      <c r="L7" s="8">
        <f>IF(G7 = "NULL", "NULL", K7*28.35)</f>
        <v>198.45336005688989</v>
      </c>
      <c r="M7" s="11" t="str">
        <f>CONCATENATE(D7, CHAR(10), " - NET WT. ", TEXT(E7, "0.00"), " oz (", F7, " grams)")</f>
        <v>Red Butterfly Popcorn Ingredients:
red butterfly popcorn kernels (NON GMO)
• Packed in a facility and/or equipment that produces products containing peanuts, tree nuts, soybean, milk, dairy, eggs, fish, shellfish, wheat, sesame •
 - NET WT. 1.75 oz (49.6125 grams)</v>
      </c>
      <c r="N7" s="12">
        <v>10000000265</v>
      </c>
      <c r="O7" s="12">
        <v>30000000265</v>
      </c>
      <c r="P7" s="12">
        <v>50000000265</v>
      </c>
      <c r="Q7" s="12">
        <v>70000000265</v>
      </c>
      <c r="R7" s="12">
        <v>90000000265</v>
      </c>
      <c r="S7" s="12">
        <v>11000000265</v>
      </c>
      <c r="T7" s="12">
        <v>13000000265</v>
      </c>
      <c r="U7" s="10"/>
      <c r="W7" s="8">
        <f>IF(G7 = "NULL", "NULL", G7/4)</f>
        <v>0.87501481506565204</v>
      </c>
      <c r="X7" s="8">
        <f>IF(W7 = "NULL", "NULL", W7*28.35)</f>
        <v>24.806670007111236</v>
      </c>
      <c r="Y7" s="8">
        <f>IF(G7 = "NULL", "NULL", G7*4)</f>
        <v>14.000237041050433</v>
      </c>
      <c r="Z7" s="8">
        <f>IF(G7 = "NULL", "NULL", H7*4)</f>
        <v>396.90000000000003</v>
      </c>
      <c r="AA7" s="15">
        <v>15000000265</v>
      </c>
      <c r="AB7" s="8">
        <f>IF(OR(E7 = "NULL", G7 = "NULL"), "NULL", (E7+G7)/2)</f>
        <v>2.6250444451969561</v>
      </c>
      <c r="AC7" s="8">
        <f>IF(OR(F7 = "NULL", H7 = "NULL"), "NULL", (F7+H7)/2)</f>
        <v>74.418750000000003</v>
      </c>
      <c r="AD7" s="15">
        <v>15000000265</v>
      </c>
      <c r="AE7" s="13"/>
      <c r="AF7" s="15"/>
      <c r="AG7" s="8"/>
      <c r="AH7" s="8"/>
      <c r="AI7" s="15"/>
      <c r="AJ7" s="13"/>
      <c r="AM7" s="43"/>
    </row>
    <row r="8" spans="1:39" s="11" customFormat="1" ht="27.6" customHeight="1" x14ac:dyDescent="0.3">
      <c r="A8" s="9" t="s">
        <v>2840</v>
      </c>
      <c r="B8" s="10" t="s">
        <v>2841</v>
      </c>
      <c r="C8" s="10" t="s">
        <v>2842</v>
      </c>
      <c r="D8" s="11" t="s">
        <v>45</v>
      </c>
      <c r="E8" s="8">
        <f>IF(F8 = "NULL", "NULL", F8/28.35)</f>
        <v>1.95</v>
      </c>
      <c r="F8" s="8">
        <v>55.282499999999999</v>
      </c>
      <c r="G8" s="8">
        <f>IF(H8 = "NULL", "NULL", H8/28.35)</f>
        <v>3.9</v>
      </c>
      <c r="H8" s="8">
        <v>110.565</v>
      </c>
      <c r="I8" s="8">
        <f>IF(G8 = "NULL", "NULL", G8*1.25)</f>
        <v>4.875</v>
      </c>
      <c r="J8" s="8">
        <f>IF(G8 = "NULL", "NULL", H8*1.25)</f>
        <v>138.20625000000001</v>
      </c>
      <c r="K8" s="8">
        <f>IF(G8 = "NULL", "NULL", G8*2)</f>
        <v>7.8</v>
      </c>
      <c r="L8" s="8">
        <f>IF(G8 = "NULL", "NULL", H8*2)</f>
        <v>221.13</v>
      </c>
      <c r="M8" s="11" t="str">
        <f>CONCATENATE(D8, CHAR(10), " - NET WT. ", TEXT(E8, "0.00"), " oz (", F8, " grams)")</f>
        <v>NULL
 - NET WT. 1.95 oz (55.2825 grams)</v>
      </c>
      <c r="N8" s="12">
        <v>10000000297</v>
      </c>
      <c r="O8" s="12">
        <v>30000000297</v>
      </c>
      <c r="P8" s="12">
        <v>50000000297</v>
      </c>
      <c r="Q8" s="12">
        <v>70000000297</v>
      </c>
      <c r="R8" s="12">
        <v>90000000297</v>
      </c>
      <c r="S8" s="12">
        <v>11000000297</v>
      </c>
      <c r="T8" s="12">
        <v>13000000297</v>
      </c>
      <c r="U8" s="10"/>
      <c r="W8" s="8">
        <f>IF(G8 = "NULL", "NULL", G8/4)</f>
        <v>0.97499999999999998</v>
      </c>
      <c r="X8" s="8">
        <f>IF(W8 = "NULL", "NULL", W8*28.35)</f>
        <v>27.641249999999999</v>
      </c>
      <c r="Y8" s="8">
        <f>IF(G8 = "NULL", "NULL", G8*4)</f>
        <v>15.6</v>
      </c>
      <c r="Z8" s="8">
        <f>IF(G8 = "NULL", "NULL", H8*4)</f>
        <v>442.26</v>
      </c>
      <c r="AA8" s="15">
        <v>15000000297</v>
      </c>
      <c r="AB8" s="8">
        <f>IF(OR(E8 = "NULL", G8 = "NULL"), "NULL", (E8+G8)/2)</f>
        <v>2.9249999999999998</v>
      </c>
      <c r="AC8" s="8">
        <f>IF(OR(F8 = "NULL", H8 = "NULL"), "NULL", (F8+H8)/2)</f>
        <v>82.923749999999998</v>
      </c>
      <c r="AD8" s="15">
        <v>17000000297</v>
      </c>
      <c r="AE8" s="8"/>
      <c r="AF8" s="15"/>
      <c r="AG8" s="8"/>
      <c r="AH8" s="8"/>
      <c r="AI8" s="15"/>
      <c r="AJ8" s="13"/>
    </row>
    <row r="9" spans="1:39" s="11" customFormat="1" ht="29.4" customHeight="1" x14ac:dyDescent="0.3">
      <c r="A9" s="9" t="s">
        <v>2843</v>
      </c>
      <c r="B9" s="10" t="s">
        <v>2844</v>
      </c>
      <c r="C9" s="10" t="s">
        <v>2845</v>
      </c>
      <c r="D9" s="11" t="s">
        <v>2846</v>
      </c>
      <c r="E9" s="8">
        <f>IF(F9 = "NULL", "NULL", F9/28.34952)</f>
        <v>13.000220109546829</v>
      </c>
      <c r="F9" s="8">
        <v>368.55</v>
      </c>
      <c r="G9" s="8">
        <f>IF(H9 = "NULL", "NULL", H9/28.34952)</f>
        <v>26.000440219093658</v>
      </c>
      <c r="H9" s="8">
        <v>737.1</v>
      </c>
      <c r="I9" s="8">
        <f>IF(G9 = "NULL", "NULL", G9*1.25)</f>
        <v>32.50055027386707</v>
      </c>
      <c r="J9" s="8">
        <f>IF(G9 = "NULL", "NULL", I9*28.35)</f>
        <v>921.39060026413154</v>
      </c>
      <c r="K9" s="8">
        <f>IF(G9 = "NULL", "NULL", G9*2)</f>
        <v>52.000880438187316</v>
      </c>
      <c r="L9" s="8">
        <f>IF(G9 = "NULL", "NULL", K9*28.35)</f>
        <v>1474.2249604226106</v>
      </c>
      <c r="M9" s="11" t="str">
        <f>CONCATENATE(D9, CHAR(10), " - NET WT. ", TEXT(E9, "0.00"), " oz (", F9, " grams)")</f>
        <v>White Butterfly Popcorn Ingredients:
white butterfly popcorn kernels (NON GMO)
• Packed in a facility and/or equipment that produces products containing peanuts, tree nuts, soybean, milk, dairy, eggs, fish, shellfish, wheat, sesame •
 - NET WT. 13.00 oz (368.55 grams)</v>
      </c>
      <c r="N9" s="12">
        <v>10000000355</v>
      </c>
      <c r="O9" s="12">
        <v>30000000355</v>
      </c>
      <c r="P9" s="12">
        <v>50000000355</v>
      </c>
      <c r="Q9" s="12">
        <v>70000000355</v>
      </c>
      <c r="R9" s="12">
        <v>90000000355</v>
      </c>
      <c r="S9" s="12">
        <v>11000000355</v>
      </c>
      <c r="T9" s="12">
        <v>13000000355</v>
      </c>
      <c r="U9" s="10"/>
      <c r="W9" s="8">
        <f>IF(G9 = "NULL", "NULL", G9/4)</f>
        <v>6.5001100547734145</v>
      </c>
      <c r="X9" s="8">
        <f>IF(W9 = "NULL", "NULL", W9*28.35)</f>
        <v>184.27812005282632</v>
      </c>
      <c r="Y9" s="8">
        <f>IF(G9 = "NULL", "NULL", G9*4)</f>
        <v>104.00176087637463</v>
      </c>
      <c r="Z9" s="8">
        <f>IF(G9 = "NULL", "NULL", H9*4)</f>
        <v>2948.4</v>
      </c>
      <c r="AA9" s="15">
        <v>15000000355</v>
      </c>
      <c r="AB9" s="8">
        <f>IF(OR(E9 = "NULL", G9 = "NULL"), "NULL", (E9+G9)/2)</f>
        <v>19.500330164320243</v>
      </c>
      <c r="AC9" s="8">
        <f>IF(OR(F9 = "NULL", H9 = "NULL"), "NULL", (F9+H9)/2)</f>
        <v>552.82500000000005</v>
      </c>
      <c r="AD9" s="15">
        <v>15000000355</v>
      </c>
      <c r="AE9" s="13"/>
      <c r="AF9" s="15"/>
      <c r="AG9" s="8"/>
      <c r="AH9" s="8"/>
      <c r="AI9" s="15"/>
      <c r="AJ9" s="13"/>
    </row>
  </sheetData>
  <sortState xmlns:xlrd2="http://schemas.microsoft.com/office/spreadsheetml/2017/richdata2" ref="A2:AL9">
    <sortCondition ref="B2:B9"/>
  </sortState>
  <conditionalFormatting sqref="A8:A9">
    <cfRule type="duplicateValues" dxfId="9" priority="4"/>
    <cfRule type="duplicateValues" dxfId="8" priority="6"/>
    <cfRule type="duplicateValues" dxfId="7" priority="7"/>
  </conditionalFormatting>
  <conditionalFormatting sqref="A9">
    <cfRule type="duplicateValues" dxfId="6" priority="5"/>
  </conditionalFormatting>
  <conditionalFormatting sqref="A1">
    <cfRule type="duplicateValues" dxfId="2" priority="1"/>
    <cfRule type="duplicateValues" dxfId="1" priority="2"/>
    <cfRule type="duplicateValues" dxfId="0" priority="3"/>
  </conditionalFormatting>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M D A A B Q S w M E F A A C A A g A h W o i V W p 7 9 T q j A A A A 9 g A A A B I A H A B D b 2 5 m a W c v U G F j a 2 F n Z S 5 4 b W w g o h g A K K A U A A A A A A A A A A A A A A A A A A A A A A A A A A A A h Y + x D o I w F E V / h X S n L X X Q k E c Z X C U x I R r X B i o 0 w s P Q Y v k 3 B z / J X x C j q J v j P f c M 9 9 6 v N 0 j H t g k u u r e m w 4 R E l J N A Y 9 G V B q u E D O 4 Y r k g q Y a u K k 6 p 0 M M l o 4 9 G W C a m d O 8 e M e e + p X 9 C u r 5 j g P G K H b J M X t W 4 V + c j m v x w a t E 5 h o Y m E / W u M F D T i S y r 4 t A n Y D C E z + B X E 1 D 3 b H w j r o X F D r 6 X G c J c D m y O w 9 w f 5 A F B L A w Q U A A I A C A C F a i J V 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h W o i V S i K R 7 g O A A A A E Q A A A B M A H A B G b 3 J t d W x h c y 9 T Z W N 0 a W 9 u M S 5 t I K I Y A C i g F A A A A A A A A A A A A A A A A A A A A A A A A A A A A C t O T S 7 J z M 9 T C I b Q h t Y A U E s B A i 0 A F A A C A A g A h W o i V W p 7 9 T q j A A A A 9 g A A A B I A A A A A A A A A A A A A A A A A A A A A A E N v b m Z p Z y 9 Q Y W N r Y W d l L n h t b F B L A Q I t A B Q A A g A I A I V q I l U P y u m r p A A A A O k A A A A T A A A A A A A A A A A A A A A A A O 8 A A A B b Q 2 9 u d G V u d F 9 U e X B l c 1 0 u e G 1 s U E s B A i 0 A F A A C A A g A h W o i V S i K R 7 g O A A A A E Q A A A B M A A A A A A A A A A A A A A A A A 4 A E A A E Z v c m 1 1 b G F z L 1 N l Y 3 R p b 2 4 x L m 1 Q S w U G A A A A A A M A A w D C A A A A O w 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L 3 c t + + D g 2 d K s W A 0 e r c m r S 8 A A A A A A g A A A A A A E G Y A A A A B A A A g A A A A n 9 / S w p O S C A A h 8 8 R j 3 U s K a u g V 5 m y J F i x h 6 X O Y K Y 0 h d G 8 A A A A A D o A A A A A C A A A g A A A A O M g / r D Y e 7 4 0 P Q r V L N U j W b a s + h + E c v T b W A I C N t j A I V L R Q A A A A n d I 4 5 a 0 w j p E u U K F 6 1 R n G g z 4 J 2 q N A i i O e w p r F Y T U N P w z j H d 7 H s p I x Q U y C T N D r 3 8 q W S u c 1 2 e U J O 5 8 5 J A + J D A X t I m S C Q a 1 z D 0 / k 8 k t I 0 f G b Y F B A A A A A v P N 4 + p y s 2 J J 5 w x u p a L T H F z y x a S v o T 7 B 1 t r P K x 1 x y x E j k u o U O + 6 G 4 5 S W 0 d Q 3 l f m j s u d D C X b z m a E l 9 5 n w N G 8 o B B g = = < / D a t a M a s h u p > 
</file>

<file path=customXml/itemProps1.xml><?xml version="1.0" encoding="utf-8"?>
<ds:datastoreItem xmlns:ds="http://schemas.openxmlformats.org/officeDocument/2006/customXml" ds:itemID="{F888CA73-00E9-4A88-B595-4F5CFA44A41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Master</vt:lpstr>
      <vt:lpstr>Kitchen Kettle</vt:lpstr>
      <vt:lpstr>Archive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Chad Linthicum</dc:creator>
  <cp:keywords/>
  <dc:description/>
  <cp:lastModifiedBy>Chad Wick</cp:lastModifiedBy>
  <cp:revision/>
  <dcterms:created xsi:type="dcterms:W3CDTF">2021-12-01T21:44:45Z</dcterms:created>
  <dcterms:modified xsi:type="dcterms:W3CDTF">2023-07-12T15:33:08Z</dcterms:modified>
  <cp:category/>
  <cp:contentStatus/>
</cp:coreProperties>
</file>