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68" documentId="13_ncr:1_{028C0274-9A34-42BE-864C-69992E68CBC8}" xr6:coauthVersionLast="47" xr6:coauthVersionMax="47" xr10:uidLastSave="{29A91C96-AE91-4C14-BEE9-12AEC6974C48}"/>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496" i="1" l="1"/>
  <c r="AC496" i="1"/>
  <c r="AI496" i="1" s="1"/>
  <c r="G496" i="1"/>
  <c r="Z496" i="1" s="1"/>
  <c r="E496" i="1"/>
  <c r="E36" i="1"/>
  <c r="M36" i="1" s="1"/>
  <c r="G36" i="1"/>
  <c r="I36" i="1" s="1"/>
  <c r="AC36" i="1"/>
  <c r="AI36" i="1" s="1"/>
  <c r="AL36" i="1"/>
  <c r="AL498" i="1"/>
  <c r="AC498" i="1"/>
  <c r="AI498" i="1" s="1"/>
  <c r="G498" i="1"/>
  <c r="Z498" i="1" s="1"/>
  <c r="E498" i="1"/>
  <c r="AL31" i="1"/>
  <c r="AC31" i="1"/>
  <c r="AI31" i="1" s="1"/>
  <c r="G31" i="1"/>
  <c r="Z31" i="1" s="1"/>
  <c r="E31" i="1"/>
  <c r="AL402" i="1"/>
  <c r="AC402" i="1"/>
  <c r="AI402" i="1" s="1"/>
  <c r="G402" i="1"/>
  <c r="Z402" i="1" s="1"/>
  <c r="E402" i="1"/>
  <c r="AL11" i="1"/>
  <c r="AC11" i="1"/>
  <c r="AI11" i="1" s="1"/>
  <c r="G11" i="1"/>
  <c r="Z11" i="1" s="1"/>
  <c r="E11" i="1"/>
  <c r="AL258" i="1"/>
  <c r="AC258" i="1"/>
  <c r="AI258" i="1" s="1"/>
  <c r="G258" i="1"/>
  <c r="Z258" i="1" s="1"/>
  <c r="E258" i="1"/>
  <c r="AL603" i="1"/>
  <c r="AC603" i="1"/>
  <c r="AI603" i="1" s="1"/>
  <c r="G603" i="1"/>
  <c r="Z603" i="1" s="1"/>
  <c r="E603" i="1"/>
  <c r="AL214" i="1"/>
  <c r="AC214" i="1"/>
  <c r="AI214" i="1" s="1"/>
  <c r="G214" i="1"/>
  <c r="Z214" i="1" s="1"/>
  <c r="E214" i="1"/>
  <c r="E649" i="1"/>
  <c r="M649" i="1" s="1"/>
  <c r="G649" i="1"/>
  <c r="I649" i="1" s="1"/>
  <c r="AC649" i="1"/>
  <c r="AI649" i="1" s="1"/>
  <c r="AL649" i="1"/>
  <c r="E199" i="1"/>
  <c r="M199" i="1" s="1"/>
  <c r="G199" i="1"/>
  <c r="I199" i="1" s="1"/>
  <c r="AC199" i="1"/>
  <c r="AI199" i="1" s="1"/>
  <c r="AL199" i="1"/>
  <c r="E319" i="1"/>
  <c r="M319" i="1" s="1"/>
  <c r="G319" i="1"/>
  <c r="I319" i="1" s="1"/>
  <c r="AC319" i="1"/>
  <c r="AI319" i="1" s="1"/>
  <c r="AL319" i="1"/>
  <c r="E577" i="1"/>
  <c r="M577" i="1" s="1"/>
  <c r="G577" i="1"/>
  <c r="I577" i="1" s="1"/>
  <c r="AC577" i="1"/>
  <c r="AI577" i="1" s="1"/>
  <c r="AL577" i="1"/>
  <c r="AL596" i="1"/>
  <c r="AC596" i="1"/>
  <c r="AI596" i="1" s="1"/>
  <c r="G596" i="1"/>
  <c r="E596" i="1"/>
  <c r="E580" i="1"/>
  <c r="M580" i="1" s="1"/>
  <c r="G580" i="1"/>
  <c r="I580" i="1" s="1"/>
  <c r="AC580" i="1"/>
  <c r="AI580" i="1" s="1"/>
  <c r="AL580" i="1"/>
  <c r="AL2" i="1"/>
  <c r="AL3" i="1"/>
  <c r="AL4" i="1"/>
  <c r="AL5" i="1"/>
  <c r="AL6" i="1"/>
  <c r="AL7" i="1"/>
  <c r="AL8" i="1"/>
  <c r="AL9" i="1"/>
  <c r="AL10" i="1"/>
  <c r="AL12" i="1"/>
  <c r="AL13" i="1"/>
  <c r="AL14" i="1"/>
  <c r="AL15" i="1"/>
  <c r="AL16" i="1"/>
  <c r="AL17" i="1"/>
  <c r="AL18" i="1"/>
  <c r="AL19" i="1"/>
  <c r="AL20" i="1"/>
  <c r="AL21" i="1"/>
  <c r="AL22" i="1"/>
  <c r="AL23" i="1"/>
  <c r="AL24" i="1"/>
  <c r="AL25" i="1"/>
  <c r="AL26" i="1"/>
  <c r="AL27" i="1"/>
  <c r="AL28" i="1"/>
  <c r="AL29" i="1"/>
  <c r="AL30" i="1"/>
  <c r="AL32" i="1"/>
  <c r="AL33" i="1"/>
  <c r="AL34" i="1"/>
  <c r="AL35"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200" i="1"/>
  <c r="AL201" i="1"/>
  <c r="AL202" i="1"/>
  <c r="AL203" i="1"/>
  <c r="AL204" i="1"/>
  <c r="AL205" i="1"/>
  <c r="AL206" i="1"/>
  <c r="AL207" i="1"/>
  <c r="AL208" i="1"/>
  <c r="AL209" i="1"/>
  <c r="AL210" i="1"/>
  <c r="AL211" i="1"/>
  <c r="AL212" i="1"/>
  <c r="AL213"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7"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8" i="1"/>
  <c r="AL579" i="1"/>
  <c r="AL581" i="1"/>
  <c r="AL582" i="1"/>
  <c r="AL583" i="1"/>
  <c r="AL584" i="1"/>
  <c r="AL585" i="1"/>
  <c r="AL586" i="1"/>
  <c r="AL587" i="1"/>
  <c r="AL588" i="1"/>
  <c r="AL589" i="1"/>
  <c r="AL590" i="1"/>
  <c r="AL591" i="1"/>
  <c r="AL592" i="1"/>
  <c r="AL593" i="1"/>
  <c r="AL594" i="1"/>
  <c r="AL595" i="1"/>
  <c r="AL597" i="1"/>
  <c r="AL598" i="1"/>
  <c r="AL599" i="1"/>
  <c r="AL600" i="1"/>
  <c r="AL601" i="1"/>
  <c r="AL602"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50" i="1"/>
  <c r="AL651" i="1"/>
  <c r="AL652" i="1"/>
  <c r="AL653" i="1"/>
  <c r="AL654" i="1"/>
  <c r="AC275" i="1"/>
  <c r="AI275" i="1" s="1"/>
  <c r="G275" i="1"/>
  <c r="Z275" i="1" s="1"/>
  <c r="E275" i="1"/>
  <c r="M275" i="1" s="1"/>
  <c r="E531" i="1"/>
  <c r="M531" i="1" s="1"/>
  <c r="G531" i="1"/>
  <c r="Z531" i="1" s="1"/>
  <c r="AC531" i="1"/>
  <c r="AI531" i="1" s="1"/>
  <c r="E573" i="1"/>
  <c r="M573" i="1" s="1"/>
  <c r="G573" i="1"/>
  <c r="K573" i="1" s="1"/>
  <c r="AC573" i="1"/>
  <c r="AI573" i="1" s="1"/>
  <c r="E8" i="1"/>
  <c r="M8" i="1" s="1"/>
  <c r="G8" i="1"/>
  <c r="Y8" i="1" s="1"/>
  <c r="AC8" i="1"/>
  <c r="AI8" i="1" s="1"/>
  <c r="E274" i="1"/>
  <c r="M274" i="1" s="1"/>
  <c r="G274" i="1"/>
  <c r="I274" i="1" s="1"/>
  <c r="AC274" i="1"/>
  <c r="AI274" i="1" s="1"/>
  <c r="E230" i="1"/>
  <c r="M230" i="1" s="1"/>
  <c r="G230" i="1"/>
  <c r="Z230" i="1" s="1"/>
  <c r="AC230" i="1"/>
  <c r="AI230" i="1" s="1"/>
  <c r="E335" i="1"/>
  <c r="M335" i="1" s="1"/>
  <c r="G335" i="1"/>
  <c r="I335" i="1" s="1"/>
  <c r="AC335" i="1"/>
  <c r="AI335" i="1" s="1"/>
  <c r="E215" i="1"/>
  <c r="M215" i="1" s="1"/>
  <c r="G215" i="1"/>
  <c r="I215" i="1" s="1"/>
  <c r="AC215" i="1"/>
  <c r="AI215" i="1" s="1"/>
  <c r="E436" i="1"/>
  <c r="M436" i="1" s="1"/>
  <c r="G436" i="1"/>
  <c r="I436" i="1" s="1"/>
  <c r="AC436" i="1"/>
  <c r="AI436" i="1" s="1"/>
  <c r="E272" i="1"/>
  <c r="M272" i="1" s="1"/>
  <c r="G272" i="1"/>
  <c r="I272" i="1" s="1"/>
  <c r="AC272" i="1"/>
  <c r="AI272" i="1" s="1"/>
  <c r="E271" i="1"/>
  <c r="M271" i="1" s="1"/>
  <c r="G271" i="1"/>
  <c r="I271" i="1" s="1"/>
  <c r="AC271" i="1"/>
  <c r="AI271" i="1" s="1"/>
  <c r="E2" i="3"/>
  <c r="G2" i="3"/>
  <c r="I2" i="3" s="1"/>
  <c r="K2" i="3"/>
  <c r="L2" i="3"/>
  <c r="M2" i="3"/>
  <c r="W2" i="3"/>
  <c r="X2" i="3" s="1"/>
  <c r="Y2" i="3"/>
  <c r="Z2" i="3"/>
  <c r="AB2" i="3"/>
  <c r="AC2" i="3"/>
  <c r="AI2" i="3" s="1"/>
  <c r="AE2" i="3"/>
  <c r="AF2" i="3"/>
  <c r="AH2" i="3"/>
  <c r="AL2" i="3"/>
  <c r="E3" i="3"/>
  <c r="AB3" i="3" s="1"/>
  <c r="AH3" i="3" s="1"/>
  <c r="G3" i="3"/>
  <c r="I3" i="3" s="1"/>
  <c r="M3" i="3"/>
  <c r="W3" i="3"/>
  <c r="X3" i="3" s="1"/>
  <c r="AC3" i="3"/>
  <c r="AI3" i="3" s="1"/>
  <c r="AE3" i="3"/>
  <c r="AF3" i="3"/>
  <c r="AL3" i="3"/>
  <c r="E552" i="1"/>
  <c r="M552" i="1" s="1"/>
  <c r="G552" i="1"/>
  <c r="I552" i="1" s="1"/>
  <c r="AC552" i="1"/>
  <c r="AI552" i="1" s="1"/>
  <c r="E279" i="1"/>
  <c r="M279" i="1" s="1"/>
  <c r="G279" i="1"/>
  <c r="I279" i="1" s="1"/>
  <c r="AC279" i="1"/>
  <c r="AI279" i="1" s="1"/>
  <c r="E266" i="1"/>
  <c r="M266" i="1" s="1"/>
  <c r="G266" i="1"/>
  <c r="I266" i="1" s="1"/>
  <c r="AC266" i="1"/>
  <c r="AI266" i="1" s="1"/>
  <c r="E263" i="1"/>
  <c r="M263" i="1" s="1"/>
  <c r="G263" i="1"/>
  <c r="I263" i="1" s="1"/>
  <c r="AC263" i="1"/>
  <c r="AI263" i="1" s="1"/>
  <c r="E261" i="1"/>
  <c r="M261" i="1" s="1"/>
  <c r="G261" i="1"/>
  <c r="I261" i="1" s="1"/>
  <c r="AC261" i="1"/>
  <c r="AI261" i="1" s="1"/>
  <c r="E193" i="1"/>
  <c r="M193" i="1" s="1"/>
  <c r="G193" i="1"/>
  <c r="J193" i="1" s="1"/>
  <c r="AF193" i="1" s="1"/>
  <c r="AE193" i="1" s="1"/>
  <c r="AC193" i="1"/>
  <c r="AI193" i="1" s="1"/>
  <c r="E151" i="1"/>
  <c r="M151" i="1" s="1"/>
  <c r="G151" i="1"/>
  <c r="J151" i="1" s="1"/>
  <c r="AF151" i="1" s="1"/>
  <c r="AE151" i="1" s="1"/>
  <c r="AC151" i="1"/>
  <c r="AI151" i="1" s="1"/>
  <c r="E634" i="1"/>
  <c r="M634" i="1" s="1"/>
  <c r="G634" i="1"/>
  <c r="J634" i="1" s="1"/>
  <c r="AF634" i="1" s="1"/>
  <c r="AE634" i="1" s="1"/>
  <c r="AC634" i="1"/>
  <c r="AI634" i="1" s="1"/>
  <c r="E264" i="1"/>
  <c r="M264" i="1" s="1"/>
  <c r="G264" i="1"/>
  <c r="I264" i="1" s="1"/>
  <c r="AC264" i="1"/>
  <c r="AI264" i="1" s="1"/>
  <c r="E137" i="1"/>
  <c r="M137" i="1" s="1"/>
  <c r="G137" i="1"/>
  <c r="I137" i="1" s="1"/>
  <c r="AC137" i="1"/>
  <c r="AI137" i="1" s="1"/>
  <c r="E123" i="1"/>
  <c r="M123" i="1" s="1"/>
  <c r="G123" i="1"/>
  <c r="I123" i="1" s="1"/>
  <c r="AC123" i="1"/>
  <c r="AI123" i="1" s="1"/>
  <c r="E247" i="1"/>
  <c r="M247" i="1" s="1"/>
  <c r="G247" i="1"/>
  <c r="J247" i="1" s="1"/>
  <c r="AF247" i="1" s="1"/>
  <c r="AE247" i="1" s="1"/>
  <c r="AC247" i="1"/>
  <c r="AI247" i="1" s="1"/>
  <c r="E245" i="1"/>
  <c r="M245" i="1" s="1"/>
  <c r="G245" i="1"/>
  <c r="I245" i="1" s="1"/>
  <c r="AC245" i="1"/>
  <c r="AI245" i="1" s="1"/>
  <c r="E42" i="1"/>
  <c r="M42" i="1" s="1"/>
  <c r="G42" i="1"/>
  <c r="I42" i="1" s="1"/>
  <c r="AC42" i="1"/>
  <c r="AI42" i="1" s="1"/>
  <c r="E311" i="1"/>
  <c r="M311" i="1" s="1"/>
  <c r="G311" i="1"/>
  <c r="I311" i="1" s="1"/>
  <c r="AC311" i="1"/>
  <c r="AI311" i="1" s="1"/>
  <c r="E608" i="1"/>
  <c r="M608" i="1" s="1"/>
  <c r="G608" i="1"/>
  <c r="I608" i="1" s="1"/>
  <c r="AC608" i="1"/>
  <c r="AI608" i="1" s="1"/>
  <c r="E568" i="1"/>
  <c r="M568" i="1" s="1"/>
  <c r="G568" i="1"/>
  <c r="I568" i="1" s="1"/>
  <c r="AC568" i="1"/>
  <c r="AI568" i="1" s="1"/>
  <c r="E547" i="1"/>
  <c r="M547" i="1" s="1"/>
  <c r="G547" i="1"/>
  <c r="I547" i="1" s="1"/>
  <c r="AC547" i="1"/>
  <c r="AI547" i="1" s="1"/>
  <c r="E440" i="1"/>
  <c r="M440" i="1" s="1"/>
  <c r="G440" i="1"/>
  <c r="I440" i="1" s="1"/>
  <c r="AC440" i="1"/>
  <c r="AI440" i="1" s="1"/>
  <c r="E395" i="1"/>
  <c r="M395" i="1" s="1"/>
  <c r="G395" i="1"/>
  <c r="I395" i="1" s="1"/>
  <c r="AC395" i="1"/>
  <c r="AI395" i="1" s="1"/>
  <c r="E163" i="1"/>
  <c r="M163" i="1" s="1"/>
  <c r="G163" i="1"/>
  <c r="I163" i="1" s="1"/>
  <c r="AC163" i="1"/>
  <c r="AI163" i="1" s="1"/>
  <c r="AC189" i="1"/>
  <c r="AI189" i="1" s="1"/>
  <c r="G189" i="1"/>
  <c r="Z189" i="1" s="1"/>
  <c r="E189" i="1"/>
  <c r="M189" i="1" s="1"/>
  <c r="AC188" i="1"/>
  <c r="AI188" i="1" s="1"/>
  <c r="G188" i="1"/>
  <c r="Y188" i="1" s="1"/>
  <c r="E188" i="1"/>
  <c r="M188" i="1" s="1"/>
  <c r="E187" i="1"/>
  <c r="M187" i="1" s="1"/>
  <c r="G187" i="1"/>
  <c r="W187" i="1" s="1"/>
  <c r="X187" i="1" s="1"/>
  <c r="AC187" i="1"/>
  <c r="AI187" i="1" s="1"/>
  <c r="E4" i="1"/>
  <c r="M4" i="1" s="1"/>
  <c r="G4" i="1"/>
  <c r="I4" i="1" s="1"/>
  <c r="AC4" i="1"/>
  <c r="AI4" i="1" s="1"/>
  <c r="E359" i="1"/>
  <c r="M359" i="1" s="1"/>
  <c r="G359" i="1"/>
  <c r="I359" i="1" s="1"/>
  <c r="AC359" i="1"/>
  <c r="AI359" i="1" s="1"/>
  <c r="AC234" i="1"/>
  <c r="AI234" i="1" s="1"/>
  <c r="G234" i="1"/>
  <c r="L234" i="1" s="1"/>
  <c r="E234" i="1"/>
  <c r="M234" i="1" s="1"/>
  <c r="AC578" i="1"/>
  <c r="AI578" i="1" s="1"/>
  <c r="G578" i="1"/>
  <c r="Y578" i="1" s="1"/>
  <c r="E578" i="1"/>
  <c r="M578" i="1" s="1"/>
  <c r="AC211" i="1"/>
  <c r="AI211" i="1" s="1"/>
  <c r="G211" i="1"/>
  <c r="W211" i="1" s="1"/>
  <c r="X211" i="1" s="1"/>
  <c r="E211" i="1"/>
  <c r="M211" i="1" s="1"/>
  <c r="AC273" i="1"/>
  <c r="AI273" i="1" s="1"/>
  <c r="G273" i="1"/>
  <c r="I273" i="1" s="1"/>
  <c r="E273" i="1"/>
  <c r="M273" i="1" s="1"/>
  <c r="AC82" i="1"/>
  <c r="AI82" i="1" s="1"/>
  <c r="G82" i="1"/>
  <c r="E82" i="1"/>
  <c r="M82" i="1" s="1"/>
  <c r="AC645" i="1"/>
  <c r="AI645" i="1" s="1"/>
  <c r="G645" i="1"/>
  <c r="Y645" i="1" s="1"/>
  <c r="E645" i="1"/>
  <c r="M645" i="1" s="1"/>
  <c r="AC575" i="1"/>
  <c r="AI575" i="1" s="1"/>
  <c r="G575" i="1"/>
  <c r="E575" i="1"/>
  <c r="M575" i="1" s="1"/>
  <c r="AC640" i="1"/>
  <c r="AI640" i="1" s="1"/>
  <c r="G640" i="1"/>
  <c r="Y640" i="1" s="1"/>
  <c r="E640" i="1"/>
  <c r="M640" i="1" s="1"/>
  <c r="AC576" i="1"/>
  <c r="AI576" i="1" s="1"/>
  <c r="G576" i="1"/>
  <c r="E576" i="1"/>
  <c r="M576" i="1" s="1"/>
  <c r="AC479" i="1"/>
  <c r="AI479" i="1" s="1"/>
  <c r="G479" i="1"/>
  <c r="Y479" i="1" s="1"/>
  <c r="E479" i="1"/>
  <c r="M479" i="1" s="1"/>
  <c r="AC332" i="1"/>
  <c r="AI332" i="1" s="1"/>
  <c r="G332" i="1"/>
  <c r="E332" i="1"/>
  <c r="M332" i="1" s="1"/>
  <c r="AC550" i="1"/>
  <c r="AI550" i="1" s="1"/>
  <c r="G550" i="1"/>
  <c r="I550" i="1" s="1"/>
  <c r="E550" i="1"/>
  <c r="M550" i="1" s="1"/>
  <c r="AC606" i="1"/>
  <c r="AI606" i="1" s="1"/>
  <c r="G606" i="1"/>
  <c r="L606" i="1" s="1"/>
  <c r="E606" i="1"/>
  <c r="M606" i="1" s="1"/>
  <c r="AC235" i="1"/>
  <c r="AI235" i="1" s="1"/>
  <c r="G235" i="1"/>
  <c r="Y235" i="1" s="1"/>
  <c r="E235" i="1"/>
  <c r="M235" i="1" s="1"/>
  <c r="AC426" i="1"/>
  <c r="AI426" i="1" s="1"/>
  <c r="G426" i="1"/>
  <c r="Z426" i="1" s="1"/>
  <c r="E426" i="1"/>
  <c r="M426" i="1" s="1"/>
  <c r="AC642" i="1"/>
  <c r="AI642" i="1" s="1"/>
  <c r="G642" i="1"/>
  <c r="J642" i="1" s="1"/>
  <c r="AF642" i="1" s="1"/>
  <c r="AE642" i="1" s="1"/>
  <c r="E642" i="1"/>
  <c r="M642" i="1" s="1"/>
  <c r="AC315" i="1"/>
  <c r="AI315" i="1" s="1"/>
  <c r="G315" i="1"/>
  <c r="Y315" i="1" s="1"/>
  <c r="E315" i="1"/>
  <c r="M315" i="1" s="1"/>
  <c r="AC171" i="1"/>
  <c r="AI171" i="1" s="1"/>
  <c r="G171" i="1"/>
  <c r="W171" i="1" s="1"/>
  <c r="X171" i="1" s="1"/>
  <c r="E171" i="1"/>
  <c r="M171" i="1" s="1"/>
  <c r="AC99" i="1"/>
  <c r="AI99" i="1" s="1"/>
  <c r="G99" i="1"/>
  <c r="E99" i="1"/>
  <c r="M99" i="1" s="1"/>
  <c r="AC579" i="1"/>
  <c r="AI579" i="1" s="1"/>
  <c r="G579" i="1"/>
  <c r="E579" i="1"/>
  <c r="M579" i="1" s="1"/>
  <c r="AC543" i="1"/>
  <c r="AI543" i="1" s="1"/>
  <c r="G543" i="1"/>
  <c r="E543" i="1"/>
  <c r="M543" i="1" s="1"/>
  <c r="AC476" i="1"/>
  <c r="AI476" i="1" s="1"/>
  <c r="G476" i="1"/>
  <c r="E476" i="1"/>
  <c r="M476" i="1" s="1"/>
  <c r="AC213" i="1"/>
  <c r="AI213" i="1" s="1"/>
  <c r="G213" i="1"/>
  <c r="E213" i="1"/>
  <c r="M213" i="1" s="1"/>
  <c r="AC209" i="1"/>
  <c r="AI209" i="1" s="1"/>
  <c r="G209" i="1"/>
  <c r="Z209" i="1" s="1"/>
  <c r="E209" i="1"/>
  <c r="M209" i="1" s="1"/>
  <c r="AC532" i="1"/>
  <c r="AI532" i="1" s="1"/>
  <c r="G532" i="1"/>
  <c r="Z532" i="1" s="1"/>
  <c r="E532" i="1"/>
  <c r="M532" i="1" s="1"/>
  <c r="AC478" i="1"/>
  <c r="AI478" i="1" s="1"/>
  <c r="G478" i="1"/>
  <c r="E478" i="1"/>
  <c r="M478" i="1" s="1"/>
  <c r="AC477" i="1"/>
  <c r="AI477" i="1" s="1"/>
  <c r="G477" i="1"/>
  <c r="E477" i="1"/>
  <c r="M477" i="1" s="1"/>
  <c r="AC72" i="1"/>
  <c r="AI72" i="1" s="1"/>
  <c r="G72" i="1"/>
  <c r="E72" i="1"/>
  <c r="M72" i="1" s="1"/>
  <c r="AC101" i="1"/>
  <c r="AI101" i="1" s="1"/>
  <c r="G101" i="1"/>
  <c r="E101" i="1"/>
  <c r="M101" i="1" s="1"/>
  <c r="AC343" i="1"/>
  <c r="AI343" i="1" s="1"/>
  <c r="G343" i="1"/>
  <c r="E343" i="1"/>
  <c r="M343" i="1" s="1"/>
  <c r="AC100" i="1"/>
  <c r="AI100" i="1" s="1"/>
  <c r="G100" i="1"/>
  <c r="I100" i="1" s="1"/>
  <c r="E100" i="1"/>
  <c r="M100" i="1" s="1"/>
  <c r="AC644" i="1"/>
  <c r="AI644" i="1" s="1"/>
  <c r="G644" i="1"/>
  <c r="E644" i="1"/>
  <c r="M644" i="1" s="1"/>
  <c r="AC643" i="1"/>
  <c r="AI643" i="1" s="1"/>
  <c r="G643" i="1"/>
  <c r="E643" i="1"/>
  <c r="M643" i="1" s="1"/>
  <c r="AC541" i="1"/>
  <c r="AI541" i="1" s="1"/>
  <c r="G541" i="1"/>
  <c r="E541" i="1"/>
  <c r="M541" i="1" s="1"/>
  <c r="AC47" i="1"/>
  <c r="AI47" i="1" s="1"/>
  <c r="G47" i="1"/>
  <c r="Z47" i="1" s="1"/>
  <c r="E47" i="1"/>
  <c r="M47" i="1" s="1"/>
  <c r="AC4" i="3"/>
  <c r="G4" i="3"/>
  <c r="Z4" i="3" s="1"/>
  <c r="E4" i="3"/>
  <c r="AC8" i="3"/>
  <c r="G8" i="3"/>
  <c r="J8" i="3" s="1"/>
  <c r="E8" i="3"/>
  <c r="M8" i="3" s="1"/>
  <c r="AC5" i="3"/>
  <c r="G5" i="3"/>
  <c r="L5" i="3" s="1"/>
  <c r="E5" i="3"/>
  <c r="AI70" i="1"/>
  <c r="AI71" i="1"/>
  <c r="AI173" i="1"/>
  <c r="E638" i="1"/>
  <c r="M638" i="1" s="1"/>
  <c r="G638" i="1"/>
  <c r="I638" i="1" s="1"/>
  <c r="AC638" i="1"/>
  <c r="AI638" i="1" s="1"/>
  <c r="E520" i="1"/>
  <c r="M520" i="1" s="1"/>
  <c r="G520" i="1"/>
  <c r="I520" i="1" s="1"/>
  <c r="AC520" i="1"/>
  <c r="AI520" i="1" s="1"/>
  <c r="E602" i="1"/>
  <c r="M602" i="1" s="1"/>
  <c r="G602" i="1"/>
  <c r="I602" i="1" s="1"/>
  <c r="AC602" i="1"/>
  <c r="AI602" i="1" s="1"/>
  <c r="E519" i="1"/>
  <c r="M519" i="1" s="1"/>
  <c r="G519" i="1"/>
  <c r="K519" i="1" s="1"/>
  <c r="AC519" i="1"/>
  <c r="AI519" i="1" s="1"/>
  <c r="E18" i="1"/>
  <c r="M18" i="1" s="1"/>
  <c r="G18" i="1"/>
  <c r="I18" i="1" s="1"/>
  <c r="AC18" i="1"/>
  <c r="AI18" i="1" s="1"/>
  <c r="E115" i="1"/>
  <c r="M115" i="1" s="1"/>
  <c r="G115" i="1"/>
  <c r="I115" i="1" s="1"/>
  <c r="AC115" i="1"/>
  <c r="AI115" i="1" s="1"/>
  <c r="E456" i="1"/>
  <c r="M456" i="1" s="1"/>
  <c r="G456" i="1"/>
  <c r="I456" i="1" s="1"/>
  <c r="AC456" i="1"/>
  <c r="AI456" i="1" s="1"/>
  <c r="E57" i="1"/>
  <c r="M57" i="1" s="1"/>
  <c r="G57" i="1"/>
  <c r="I57" i="1" s="1"/>
  <c r="AC57" i="1"/>
  <c r="AI57" i="1" s="1"/>
  <c r="E581" i="1"/>
  <c r="M581" i="1" s="1"/>
  <c r="G581" i="1"/>
  <c r="I581" i="1" s="1"/>
  <c r="AC581" i="1"/>
  <c r="AI581" i="1" s="1"/>
  <c r="E16" i="1"/>
  <c r="M16" i="1" s="1"/>
  <c r="G16" i="1"/>
  <c r="I16" i="1" s="1"/>
  <c r="AC16" i="1"/>
  <c r="AI16" i="1" s="1"/>
  <c r="E518" i="1"/>
  <c r="M518" i="1" s="1"/>
  <c r="G518" i="1"/>
  <c r="I518" i="1" s="1"/>
  <c r="AC518" i="1"/>
  <c r="AI518" i="1" s="1"/>
  <c r="E40" i="1"/>
  <c r="M40" i="1" s="1"/>
  <c r="G40" i="1"/>
  <c r="I40" i="1" s="1"/>
  <c r="AC40" i="1"/>
  <c r="AI40" i="1" s="1"/>
  <c r="E328" i="1"/>
  <c r="M328" i="1" s="1"/>
  <c r="G328" i="1"/>
  <c r="I328" i="1" s="1"/>
  <c r="AC328" i="1"/>
  <c r="AI328" i="1" s="1"/>
  <c r="E653" i="1"/>
  <c r="M653" i="1" s="1"/>
  <c r="G653" i="1"/>
  <c r="J653" i="1" s="1"/>
  <c r="AF653" i="1" s="1"/>
  <c r="AE653" i="1" s="1"/>
  <c r="AC653" i="1"/>
  <c r="AI653" i="1" s="1"/>
  <c r="E175" i="1"/>
  <c r="M175" i="1" s="1"/>
  <c r="G175" i="1"/>
  <c r="I175" i="1" s="1"/>
  <c r="AC175" i="1"/>
  <c r="AI175" i="1" s="1"/>
  <c r="E378" i="1"/>
  <c r="M378" i="1" s="1"/>
  <c r="G378" i="1"/>
  <c r="I378" i="1" s="1"/>
  <c r="AC378" i="1"/>
  <c r="AI378" i="1" s="1"/>
  <c r="E542" i="1"/>
  <c r="M542" i="1" s="1"/>
  <c r="G542" i="1"/>
  <c r="I542" i="1" s="1"/>
  <c r="AC542" i="1"/>
  <c r="AI542" i="1" s="1"/>
  <c r="E220" i="1"/>
  <c r="M220" i="1" s="1"/>
  <c r="G220" i="1"/>
  <c r="I220" i="1" s="1"/>
  <c r="AC220" i="1"/>
  <c r="AI220" i="1" s="1"/>
  <c r="E129" i="1"/>
  <c r="M129" i="1" s="1"/>
  <c r="G129" i="1"/>
  <c r="I129" i="1" s="1"/>
  <c r="AC129" i="1"/>
  <c r="AI129" i="1" s="1"/>
  <c r="E512" i="1"/>
  <c r="M512" i="1" s="1"/>
  <c r="G512" i="1"/>
  <c r="I512" i="1" s="1"/>
  <c r="AC512" i="1"/>
  <c r="AI512" i="1" s="1"/>
  <c r="E77" i="1"/>
  <c r="M77" i="1" s="1"/>
  <c r="G77" i="1"/>
  <c r="I77" i="1" s="1"/>
  <c r="AC77" i="1"/>
  <c r="AI77" i="1" s="1"/>
  <c r="E76" i="1"/>
  <c r="M76" i="1" s="1"/>
  <c r="G76" i="1"/>
  <c r="I76" i="1" s="1"/>
  <c r="AC76" i="1"/>
  <c r="AI76" i="1" s="1"/>
  <c r="E301" i="1"/>
  <c r="M301" i="1" s="1"/>
  <c r="G301" i="1"/>
  <c r="I301" i="1" s="1"/>
  <c r="AC301" i="1"/>
  <c r="AI301" i="1" s="1"/>
  <c r="E539" i="1"/>
  <c r="M539" i="1" s="1"/>
  <c r="G539" i="1"/>
  <c r="I539" i="1" s="1"/>
  <c r="AC539" i="1"/>
  <c r="AI539" i="1" s="1"/>
  <c r="E232" i="1"/>
  <c r="M232" i="1" s="1"/>
  <c r="G232" i="1"/>
  <c r="J232" i="1" s="1"/>
  <c r="AF232" i="1" s="1"/>
  <c r="AE232" i="1" s="1"/>
  <c r="AC232" i="1"/>
  <c r="AI232" i="1" s="1"/>
  <c r="AC166" i="1"/>
  <c r="AI166" i="1" s="1"/>
  <c r="G166" i="1"/>
  <c r="Z166" i="1" s="1"/>
  <c r="E166" i="1"/>
  <c r="M166" i="1" s="1"/>
  <c r="E14" i="1"/>
  <c r="M14" i="1" s="1"/>
  <c r="G14" i="1"/>
  <c r="I14" i="1" s="1"/>
  <c r="AC14" i="1"/>
  <c r="AI14" i="1" s="1"/>
  <c r="AC202" i="1"/>
  <c r="AI202" i="1" s="1"/>
  <c r="G202" i="1"/>
  <c r="W202" i="1" s="1"/>
  <c r="X202" i="1" s="1"/>
  <c r="E202" i="1"/>
  <c r="M202" i="1" s="1"/>
  <c r="AC352" i="1"/>
  <c r="AI352" i="1" s="1"/>
  <c r="G352" i="1"/>
  <c r="W352" i="1" s="1"/>
  <c r="X352" i="1" s="1"/>
  <c r="E352" i="1"/>
  <c r="M352" i="1" s="1"/>
  <c r="AC306" i="1"/>
  <c r="AI306" i="1" s="1"/>
  <c r="G306" i="1"/>
  <c r="K306" i="1" s="1"/>
  <c r="E306" i="1"/>
  <c r="M306" i="1" s="1"/>
  <c r="AC278" i="1"/>
  <c r="AI278" i="1" s="1"/>
  <c r="G278" i="1"/>
  <c r="Y278" i="1" s="1"/>
  <c r="E278" i="1"/>
  <c r="M278" i="1" s="1"/>
  <c r="AC307" i="1"/>
  <c r="AI307" i="1" s="1"/>
  <c r="G307" i="1"/>
  <c r="W307" i="1" s="1"/>
  <c r="X307" i="1" s="1"/>
  <c r="E307" i="1"/>
  <c r="M307" i="1" s="1"/>
  <c r="E104" i="1"/>
  <c r="M104" i="1" s="1"/>
  <c r="G104" i="1"/>
  <c r="I104" i="1" s="1"/>
  <c r="AC104" i="1"/>
  <c r="AI104" i="1" s="1"/>
  <c r="AE632" i="1"/>
  <c r="AE633" i="1"/>
  <c r="AE635" i="1"/>
  <c r="E2" i="1"/>
  <c r="M2" i="1" s="1"/>
  <c r="E415" i="1"/>
  <c r="M415" i="1" s="1"/>
  <c r="E3" i="1"/>
  <c r="M3" i="1" s="1"/>
  <c r="E5" i="1"/>
  <c r="M5" i="1" s="1"/>
  <c r="E6" i="1"/>
  <c r="M6" i="1" s="1"/>
  <c r="E7" i="1"/>
  <c r="M7" i="1" s="1"/>
  <c r="E9" i="1"/>
  <c r="M9" i="1" s="1"/>
  <c r="E10" i="1"/>
  <c r="M10" i="1" s="1"/>
  <c r="E12" i="1"/>
  <c r="M12" i="1" s="1"/>
  <c r="E13" i="1"/>
  <c r="M13" i="1" s="1"/>
  <c r="E15" i="1"/>
  <c r="M15" i="1" s="1"/>
  <c r="E17" i="1"/>
  <c r="M17" i="1" s="1"/>
  <c r="E19" i="1"/>
  <c r="M19" i="1" s="1"/>
  <c r="E20" i="1"/>
  <c r="M20" i="1" s="1"/>
  <c r="E21" i="1"/>
  <c r="M21" i="1" s="1"/>
  <c r="E508" i="1"/>
  <c r="M508" i="1" s="1"/>
  <c r="E23" i="1"/>
  <c r="M23" i="1" s="1"/>
  <c r="E24" i="1"/>
  <c r="M24" i="1" s="1"/>
  <c r="E25" i="1"/>
  <c r="M25" i="1" s="1"/>
  <c r="E26" i="1"/>
  <c r="M26" i="1" s="1"/>
  <c r="E28" i="1"/>
  <c r="M28" i="1" s="1"/>
  <c r="E29" i="1"/>
  <c r="M29" i="1" s="1"/>
  <c r="E32" i="1"/>
  <c r="M32" i="1" s="1"/>
  <c r="E34" i="1"/>
  <c r="M34" i="1" s="1"/>
  <c r="E35" i="1"/>
  <c r="M35" i="1" s="1"/>
  <c r="E37" i="1"/>
  <c r="M37" i="1" s="1"/>
  <c r="E38" i="1"/>
  <c r="M38" i="1" s="1"/>
  <c r="E39" i="1"/>
  <c r="M39" i="1" s="1"/>
  <c r="E41" i="1"/>
  <c r="M41" i="1" s="1"/>
  <c r="E43" i="1"/>
  <c r="M43" i="1" s="1"/>
  <c r="E44" i="1"/>
  <c r="M44" i="1" s="1"/>
  <c r="E46" i="1"/>
  <c r="M46" i="1" s="1"/>
  <c r="E50" i="1"/>
  <c r="M50" i="1" s="1"/>
  <c r="E53" i="1"/>
  <c r="M53" i="1" s="1"/>
  <c r="E55" i="1"/>
  <c r="M55" i="1" s="1"/>
  <c r="E56" i="1"/>
  <c r="M56" i="1" s="1"/>
  <c r="E58" i="1"/>
  <c r="M58" i="1" s="1"/>
  <c r="E59" i="1"/>
  <c r="M59" i="1" s="1"/>
  <c r="E60" i="1"/>
  <c r="M60" i="1" s="1"/>
  <c r="E86" i="1"/>
  <c r="M86" i="1" s="1"/>
  <c r="E63" i="1"/>
  <c r="M63" i="1" s="1"/>
  <c r="E64" i="1"/>
  <c r="M64" i="1" s="1"/>
  <c r="E65" i="1"/>
  <c r="M65" i="1" s="1"/>
  <c r="E66" i="1"/>
  <c r="M66" i="1" s="1"/>
  <c r="E67" i="1"/>
  <c r="M67" i="1" s="1"/>
  <c r="E68" i="1"/>
  <c r="M68" i="1" s="1"/>
  <c r="E74" i="1"/>
  <c r="M74" i="1" s="1"/>
  <c r="E78" i="1"/>
  <c r="M78" i="1" s="1"/>
  <c r="E79" i="1"/>
  <c r="M79" i="1" s="1"/>
  <c r="E83" i="1"/>
  <c r="M83" i="1" s="1"/>
  <c r="E84" i="1"/>
  <c r="M84" i="1" s="1"/>
  <c r="E89" i="1"/>
  <c r="M89" i="1" s="1"/>
  <c r="E90" i="1"/>
  <c r="M90" i="1" s="1"/>
  <c r="E91" i="1"/>
  <c r="M91" i="1" s="1"/>
  <c r="E92" i="1"/>
  <c r="M92" i="1" s="1"/>
  <c r="E94" i="1"/>
  <c r="M94" i="1" s="1"/>
  <c r="E96" i="1"/>
  <c r="M96" i="1" s="1"/>
  <c r="E97" i="1"/>
  <c r="M97" i="1" s="1"/>
  <c r="E102" i="1"/>
  <c r="M102" i="1" s="1"/>
  <c r="E103" i="1"/>
  <c r="M103" i="1" s="1"/>
  <c r="E106" i="1"/>
  <c r="M106" i="1" s="1"/>
  <c r="E107" i="1"/>
  <c r="M107" i="1" s="1"/>
  <c r="E108" i="1"/>
  <c r="M108" i="1" s="1"/>
  <c r="E109" i="1"/>
  <c r="M109" i="1" s="1"/>
  <c r="E112" i="1"/>
  <c r="M112" i="1" s="1"/>
  <c r="E111" i="1"/>
  <c r="M111" i="1" s="1"/>
  <c r="E113" i="1"/>
  <c r="M113" i="1" s="1"/>
  <c r="E114" i="1"/>
  <c r="M114" i="1" s="1"/>
  <c r="E116" i="1"/>
  <c r="M116" i="1" s="1"/>
  <c r="E117" i="1"/>
  <c r="M117" i="1" s="1"/>
  <c r="E118" i="1"/>
  <c r="M118" i="1" s="1"/>
  <c r="E119" i="1"/>
  <c r="M119" i="1" s="1"/>
  <c r="E121" i="1"/>
  <c r="M121" i="1" s="1"/>
  <c r="E122" i="1"/>
  <c r="M122" i="1" s="1"/>
  <c r="E125" i="1"/>
  <c r="M125" i="1" s="1"/>
  <c r="E126" i="1"/>
  <c r="M126" i="1" s="1"/>
  <c r="E127" i="1"/>
  <c r="M127" i="1" s="1"/>
  <c r="E128" i="1"/>
  <c r="M128" i="1" s="1"/>
  <c r="E130" i="1"/>
  <c r="M130" i="1" s="1"/>
  <c r="E132" i="1"/>
  <c r="M132" i="1" s="1"/>
  <c r="E135" i="1"/>
  <c r="M135" i="1" s="1"/>
  <c r="E138" i="1"/>
  <c r="M138" i="1" s="1"/>
  <c r="E136" i="1"/>
  <c r="M136" i="1" s="1"/>
  <c r="E143" i="1"/>
  <c r="M143" i="1" s="1"/>
  <c r="E147" i="1"/>
  <c r="M147" i="1" s="1"/>
  <c r="E148" i="1"/>
  <c r="M148" i="1" s="1"/>
  <c r="E149" i="1"/>
  <c r="M149" i="1" s="1"/>
  <c r="E150" i="1"/>
  <c r="M150" i="1" s="1"/>
  <c r="E153" i="1"/>
  <c r="M153" i="1" s="1"/>
  <c r="E157" i="1"/>
  <c r="M157" i="1" s="1"/>
  <c r="E158" i="1"/>
  <c r="M158" i="1" s="1"/>
  <c r="E160" i="1"/>
  <c r="M160" i="1" s="1"/>
  <c r="E164" i="1"/>
  <c r="M164" i="1" s="1"/>
  <c r="E165" i="1"/>
  <c r="M165" i="1" s="1"/>
  <c r="E167" i="1"/>
  <c r="M167" i="1" s="1"/>
  <c r="E168" i="1"/>
  <c r="M168" i="1" s="1"/>
  <c r="E169" i="1"/>
  <c r="M169" i="1" s="1"/>
  <c r="E172" i="1"/>
  <c r="M172" i="1" s="1"/>
  <c r="E173" i="1"/>
  <c r="M173" i="1" s="1"/>
  <c r="E174" i="1"/>
  <c r="M174" i="1" s="1"/>
  <c r="E176" i="1"/>
  <c r="M176" i="1" s="1"/>
  <c r="E177" i="1"/>
  <c r="M177" i="1" s="1"/>
  <c r="E178" i="1"/>
  <c r="M178" i="1" s="1"/>
  <c r="E179" i="1"/>
  <c r="M179" i="1" s="1"/>
  <c r="E180" i="1"/>
  <c r="M180" i="1" s="1"/>
  <c r="E181" i="1"/>
  <c r="M181" i="1" s="1"/>
  <c r="E185" i="1"/>
  <c r="M185" i="1" s="1"/>
  <c r="E184" i="1"/>
  <c r="M184" i="1" s="1"/>
  <c r="E190" i="1"/>
  <c r="M190" i="1" s="1"/>
  <c r="E191" i="1"/>
  <c r="M191" i="1" s="1"/>
  <c r="E192" i="1"/>
  <c r="M192" i="1" s="1"/>
  <c r="E194" i="1"/>
  <c r="M194" i="1" s="1"/>
  <c r="E195" i="1"/>
  <c r="M195" i="1" s="1"/>
  <c r="E197" i="1"/>
  <c r="M197" i="1" s="1"/>
  <c r="E200" i="1"/>
  <c r="M200" i="1" s="1"/>
  <c r="E201" i="1"/>
  <c r="M201" i="1" s="1"/>
  <c r="E203" i="1"/>
  <c r="M203" i="1" s="1"/>
  <c r="E204" i="1"/>
  <c r="M204" i="1" s="1"/>
  <c r="E206" i="1"/>
  <c r="M206" i="1" s="1"/>
  <c r="E207" i="1"/>
  <c r="M207" i="1" s="1"/>
  <c r="E208" i="1"/>
  <c r="M208" i="1" s="1"/>
  <c r="E210" i="1"/>
  <c r="M210" i="1" s="1"/>
  <c r="E212" i="1"/>
  <c r="M212" i="1" s="1"/>
  <c r="E216" i="1"/>
  <c r="M216" i="1" s="1"/>
  <c r="E217" i="1"/>
  <c r="M217" i="1" s="1"/>
  <c r="E221" i="1"/>
  <c r="M221" i="1" s="1"/>
  <c r="E228" i="1"/>
  <c r="M228" i="1" s="1"/>
  <c r="E222" i="1"/>
  <c r="M222" i="1" s="1"/>
  <c r="E223" i="1"/>
  <c r="M223" i="1" s="1"/>
  <c r="E226" i="1"/>
  <c r="M226" i="1" s="1"/>
  <c r="E229" i="1"/>
  <c r="M229" i="1" s="1"/>
  <c r="E225" i="1"/>
  <c r="M225" i="1" s="1"/>
  <c r="E231" i="1"/>
  <c r="M231" i="1" s="1"/>
  <c r="E236" i="1"/>
  <c r="M236" i="1" s="1"/>
  <c r="E237" i="1"/>
  <c r="M237" i="1" s="1"/>
  <c r="E239" i="1"/>
  <c r="M239" i="1" s="1"/>
  <c r="E242" i="1"/>
  <c r="M242" i="1" s="1"/>
  <c r="E243" i="1"/>
  <c r="M243" i="1" s="1"/>
  <c r="E246" i="1"/>
  <c r="M246" i="1" s="1"/>
  <c r="E248" i="1"/>
  <c r="M248" i="1" s="1"/>
  <c r="E249" i="1"/>
  <c r="M249" i="1" s="1"/>
  <c r="E250" i="1"/>
  <c r="M250" i="1" s="1"/>
  <c r="E256" i="1"/>
  <c r="M256" i="1" s="1"/>
  <c r="E257" i="1"/>
  <c r="M257" i="1" s="1"/>
  <c r="E259" i="1"/>
  <c r="M259" i="1" s="1"/>
  <c r="E260" i="1"/>
  <c r="M260" i="1" s="1"/>
  <c r="E268" i="1"/>
  <c r="M268" i="1" s="1"/>
  <c r="E270" i="1"/>
  <c r="M270" i="1" s="1"/>
  <c r="E276" i="1"/>
  <c r="M276" i="1" s="1"/>
  <c r="E281" i="1"/>
  <c r="M281" i="1" s="1"/>
  <c r="E282" i="1"/>
  <c r="M282" i="1" s="1"/>
  <c r="E284" i="1"/>
  <c r="M284" i="1" s="1"/>
  <c r="E283" i="1"/>
  <c r="M283" i="1" s="1"/>
  <c r="E285" i="1"/>
  <c r="M285" i="1" s="1"/>
  <c r="E286" i="1"/>
  <c r="M286" i="1" s="1"/>
  <c r="E431" i="1"/>
  <c r="M431" i="1" s="1"/>
  <c r="E432" i="1"/>
  <c r="M432" i="1" s="1"/>
  <c r="E429" i="1"/>
  <c r="M429" i="1" s="1"/>
  <c r="E288" i="1"/>
  <c r="M288" i="1" s="1"/>
  <c r="E289" i="1"/>
  <c r="M289" i="1" s="1"/>
  <c r="E290" i="1"/>
  <c r="M290" i="1" s="1"/>
  <c r="E292" i="1"/>
  <c r="M292" i="1" s="1"/>
  <c r="E293" i="1"/>
  <c r="M293" i="1" s="1"/>
  <c r="E295" i="1"/>
  <c r="M295" i="1" s="1"/>
  <c r="E294" i="1"/>
  <c r="M294" i="1" s="1"/>
  <c r="E296" i="1"/>
  <c r="M296" i="1" s="1"/>
  <c r="E297" i="1"/>
  <c r="M297" i="1" s="1"/>
  <c r="E298" i="1"/>
  <c r="M298" i="1" s="1"/>
  <c r="E299" i="1"/>
  <c r="M299" i="1" s="1"/>
  <c r="E300" i="1"/>
  <c r="M300" i="1" s="1"/>
  <c r="E303" i="1"/>
  <c r="M303" i="1" s="1"/>
  <c r="E302" i="1"/>
  <c r="M302" i="1" s="1"/>
  <c r="E305" i="1"/>
  <c r="M305" i="1" s="1"/>
  <c r="E310" i="1"/>
  <c r="M310" i="1" s="1"/>
  <c r="E312" i="1"/>
  <c r="M312" i="1" s="1"/>
  <c r="E314" i="1"/>
  <c r="M314" i="1" s="1"/>
  <c r="E316" i="1"/>
  <c r="M316" i="1" s="1"/>
  <c r="E317" i="1"/>
  <c r="M317" i="1" s="1"/>
  <c r="E318" i="1"/>
  <c r="M318" i="1" s="1"/>
  <c r="E320" i="1"/>
  <c r="M320" i="1" s="1"/>
  <c r="E322" i="1"/>
  <c r="M322" i="1" s="1"/>
  <c r="E323" i="1"/>
  <c r="M323" i="1" s="1"/>
  <c r="E324" i="1"/>
  <c r="M324" i="1" s="1"/>
  <c r="E325" i="1"/>
  <c r="M325" i="1" s="1"/>
  <c r="E326" i="1"/>
  <c r="M326" i="1" s="1"/>
  <c r="E329" i="1"/>
  <c r="M329" i="1" s="1"/>
  <c r="E330" i="1"/>
  <c r="M330" i="1" s="1"/>
  <c r="E333" i="1"/>
  <c r="M333" i="1" s="1"/>
  <c r="E331" i="1"/>
  <c r="M331" i="1" s="1"/>
  <c r="E336" i="1"/>
  <c r="M336" i="1" s="1"/>
  <c r="E337" i="1"/>
  <c r="M337" i="1" s="1"/>
  <c r="E338" i="1"/>
  <c r="M338" i="1" s="1"/>
  <c r="E339" i="1"/>
  <c r="M339" i="1" s="1"/>
  <c r="E340" i="1"/>
  <c r="M340" i="1" s="1"/>
  <c r="E342" i="1"/>
  <c r="M342" i="1" s="1"/>
  <c r="E341" i="1"/>
  <c r="M341" i="1" s="1"/>
  <c r="E344" i="1"/>
  <c r="M344" i="1" s="1"/>
  <c r="E345" i="1"/>
  <c r="M345" i="1" s="1"/>
  <c r="E346" i="1"/>
  <c r="M346" i="1" s="1"/>
  <c r="E347" i="1"/>
  <c r="M347" i="1" s="1"/>
  <c r="E348" i="1"/>
  <c r="M348" i="1" s="1"/>
  <c r="E350" i="1"/>
  <c r="M350" i="1" s="1"/>
  <c r="E353" i="1"/>
  <c r="M353" i="1" s="1"/>
  <c r="E351" i="1"/>
  <c r="M351" i="1" s="1"/>
  <c r="E355" i="1"/>
  <c r="M355" i="1" s="1"/>
  <c r="E356" i="1"/>
  <c r="M356" i="1" s="1"/>
  <c r="E357" i="1"/>
  <c r="M357" i="1" s="1"/>
  <c r="E358" i="1"/>
  <c r="M358" i="1" s="1"/>
  <c r="E360" i="1"/>
  <c r="M360" i="1" s="1"/>
  <c r="E364" i="1"/>
  <c r="M364" i="1" s="1"/>
  <c r="E155" i="1"/>
  <c r="M155" i="1" s="1"/>
  <c r="E367" i="1"/>
  <c r="M367" i="1" s="1"/>
  <c r="E368" i="1"/>
  <c r="M368" i="1" s="1"/>
  <c r="E371" i="1"/>
  <c r="M371" i="1" s="1"/>
  <c r="E374" i="1"/>
  <c r="M374" i="1" s="1"/>
  <c r="E375" i="1"/>
  <c r="M375" i="1" s="1"/>
  <c r="E376" i="1"/>
  <c r="M376" i="1" s="1"/>
  <c r="E377" i="1"/>
  <c r="M377" i="1" s="1"/>
  <c r="E380" i="1"/>
  <c r="M380" i="1" s="1"/>
  <c r="E381" i="1"/>
  <c r="M381" i="1" s="1"/>
  <c r="E384" i="1"/>
  <c r="M384" i="1" s="1"/>
  <c r="E385" i="1"/>
  <c r="M385" i="1" s="1"/>
  <c r="E386" i="1"/>
  <c r="M386" i="1" s="1"/>
  <c r="E390" i="1"/>
  <c r="M390" i="1" s="1"/>
  <c r="E391" i="1"/>
  <c r="M391" i="1" s="1"/>
  <c r="E392" i="1"/>
  <c r="M392" i="1" s="1"/>
  <c r="E393" i="1"/>
  <c r="M393" i="1" s="1"/>
  <c r="E394" i="1"/>
  <c r="M394" i="1" s="1"/>
  <c r="E396" i="1"/>
  <c r="M396" i="1" s="1"/>
  <c r="E398" i="1"/>
  <c r="M398" i="1" s="1"/>
  <c r="E399" i="1"/>
  <c r="M399" i="1" s="1"/>
  <c r="E400" i="1"/>
  <c r="M400" i="1" s="1"/>
  <c r="E404" i="1"/>
  <c r="M404" i="1" s="1"/>
  <c r="E408" i="1"/>
  <c r="M408" i="1" s="1"/>
  <c r="E407" i="1"/>
  <c r="M407" i="1" s="1"/>
  <c r="E411" i="1"/>
  <c r="M411" i="1" s="1"/>
  <c r="E412" i="1"/>
  <c r="M412" i="1" s="1"/>
  <c r="E418" i="1"/>
  <c r="M418" i="1" s="1"/>
  <c r="E420" i="1"/>
  <c r="M420" i="1" s="1"/>
  <c r="E421" i="1"/>
  <c r="M421" i="1" s="1"/>
  <c r="E424" i="1"/>
  <c r="M424" i="1" s="1"/>
  <c r="E425" i="1"/>
  <c r="M425" i="1" s="1"/>
  <c r="E427" i="1"/>
  <c r="M427" i="1" s="1"/>
  <c r="E433" i="1"/>
  <c r="M433" i="1" s="1"/>
  <c r="E434" i="1"/>
  <c r="M434" i="1" s="1"/>
  <c r="E182" i="1"/>
  <c r="M182" i="1" s="1"/>
  <c r="E437" i="1"/>
  <c r="M437" i="1" s="1"/>
  <c r="E438" i="1"/>
  <c r="M438" i="1" s="1"/>
  <c r="E439" i="1"/>
  <c r="M439" i="1" s="1"/>
  <c r="E442" i="1"/>
  <c r="M442" i="1" s="1"/>
  <c r="E444" i="1"/>
  <c r="M444" i="1" s="1"/>
  <c r="E445" i="1"/>
  <c r="M445" i="1" s="1"/>
  <c r="E446" i="1"/>
  <c r="M446" i="1" s="1"/>
  <c r="E447" i="1"/>
  <c r="M447" i="1" s="1"/>
  <c r="E448" i="1"/>
  <c r="M448" i="1" s="1"/>
  <c r="E450" i="1"/>
  <c r="M450" i="1" s="1"/>
  <c r="E451" i="1"/>
  <c r="M451" i="1" s="1"/>
  <c r="E453" i="1"/>
  <c r="M453" i="1" s="1"/>
  <c r="E454" i="1"/>
  <c r="M454" i="1" s="1"/>
  <c r="E455" i="1"/>
  <c r="M455" i="1" s="1"/>
  <c r="E458" i="1"/>
  <c r="M458" i="1" s="1"/>
  <c r="E460" i="1"/>
  <c r="M460" i="1" s="1"/>
  <c r="E461" i="1"/>
  <c r="M461" i="1" s="1"/>
  <c r="E464" i="1"/>
  <c r="M464" i="1" s="1"/>
  <c r="E462" i="1"/>
  <c r="M462" i="1" s="1"/>
  <c r="E465" i="1"/>
  <c r="M465" i="1" s="1"/>
  <c r="E466" i="1"/>
  <c r="M466" i="1" s="1"/>
  <c r="E467" i="1"/>
  <c r="M467" i="1" s="1"/>
  <c r="E469" i="1"/>
  <c r="M469" i="1" s="1"/>
  <c r="E471" i="1"/>
  <c r="M471" i="1" s="1"/>
  <c r="E474" i="1"/>
  <c r="M474" i="1" s="1"/>
  <c r="E475" i="1"/>
  <c r="M475" i="1" s="1"/>
  <c r="E487" i="1"/>
  <c r="M487" i="1" s="1"/>
  <c r="E489" i="1"/>
  <c r="M489" i="1" s="1"/>
  <c r="E493" i="1"/>
  <c r="M493" i="1" s="1"/>
  <c r="E494" i="1"/>
  <c r="M494" i="1" s="1"/>
  <c r="E497" i="1"/>
  <c r="M497" i="1" s="1"/>
  <c r="E501" i="1"/>
  <c r="M501" i="1" s="1"/>
  <c r="E504" i="1"/>
  <c r="M504" i="1" s="1"/>
  <c r="E506" i="1"/>
  <c r="M506" i="1" s="1"/>
  <c r="E507" i="1"/>
  <c r="M507" i="1" s="1"/>
  <c r="E509" i="1"/>
  <c r="M509" i="1" s="1"/>
  <c r="E515" i="1"/>
  <c r="M515" i="1" s="1"/>
  <c r="E516" i="1"/>
  <c r="M516" i="1" s="1"/>
  <c r="E517" i="1"/>
  <c r="M517" i="1" s="1"/>
  <c r="E522" i="1"/>
  <c r="M522" i="1" s="1"/>
  <c r="E524" i="1"/>
  <c r="M524" i="1" s="1"/>
  <c r="E525" i="1"/>
  <c r="M525" i="1" s="1"/>
  <c r="E528" i="1"/>
  <c r="M528" i="1" s="1"/>
  <c r="E529" i="1"/>
  <c r="M529" i="1" s="1"/>
  <c r="E562" i="1"/>
  <c r="M562" i="1" s="1"/>
  <c r="E535" i="1"/>
  <c r="M535" i="1" s="1"/>
  <c r="E536" i="1"/>
  <c r="M536" i="1" s="1"/>
  <c r="E540" i="1"/>
  <c r="M540" i="1" s="1"/>
  <c r="E544" i="1"/>
  <c r="M544" i="1" s="1"/>
  <c r="E545" i="1"/>
  <c r="M545" i="1" s="1"/>
  <c r="E546" i="1"/>
  <c r="M546" i="1" s="1"/>
  <c r="E548" i="1"/>
  <c r="M548" i="1" s="1"/>
  <c r="E549" i="1"/>
  <c r="M549" i="1" s="1"/>
  <c r="E551" i="1"/>
  <c r="M551" i="1" s="1"/>
  <c r="E553" i="1"/>
  <c r="M553" i="1" s="1"/>
  <c r="E554" i="1"/>
  <c r="M554" i="1" s="1"/>
  <c r="E555" i="1"/>
  <c r="M555" i="1" s="1"/>
  <c r="E556" i="1"/>
  <c r="M556" i="1" s="1"/>
  <c r="E559" i="1"/>
  <c r="M559" i="1" s="1"/>
  <c r="E560" i="1"/>
  <c r="M560" i="1" s="1"/>
  <c r="E561" i="1"/>
  <c r="M561" i="1" s="1"/>
  <c r="E563" i="1"/>
  <c r="M563" i="1" s="1"/>
  <c r="E566" i="1"/>
  <c r="M566" i="1" s="1"/>
  <c r="E567" i="1"/>
  <c r="M567" i="1" s="1"/>
  <c r="E569" i="1"/>
  <c r="M569" i="1" s="1"/>
  <c r="E570" i="1"/>
  <c r="M570" i="1" s="1"/>
  <c r="E582" i="1"/>
  <c r="M582" i="1" s="1"/>
  <c r="E503" i="1"/>
  <c r="M503" i="1" s="1"/>
  <c r="E584" i="1"/>
  <c r="M584" i="1" s="1"/>
  <c r="E585" i="1"/>
  <c r="M585" i="1" s="1"/>
  <c r="E591" i="1"/>
  <c r="M591" i="1" s="1"/>
  <c r="E592" i="1"/>
  <c r="M592" i="1" s="1"/>
  <c r="E589" i="1"/>
  <c r="M589" i="1" s="1"/>
  <c r="E587" i="1"/>
  <c r="M587" i="1" s="1"/>
  <c r="E590" i="1"/>
  <c r="M590" i="1" s="1"/>
  <c r="E593" i="1"/>
  <c r="M593" i="1" s="1"/>
  <c r="E594" i="1"/>
  <c r="M594" i="1" s="1"/>
  <c r="E601" i="1"/>
  <c r="M601" i="1" s="1"/>
  <c r="E595" i="1"/>
  <c r="M595" i="1" s="1"/>
  <c r="E598" i="1"/>
  <c r="M598" i="1" s="1"/>
  <c r="E605" i="1"/>
  <c r="M605" i="1" s="1"/>
  <c r="E604" i="1"/>
  <c r="M604" i="1" s="1"/>
  <c r="E609" i="1"/>
  <c r="M609" i="1" s="1"/>
  <c r="E610" i="1"/>
  <c r="M610" i="1" s="1"/>
  <c r="E253" i="1"/>
  <c r="M253" i="1" s="1"/>
  <c r="E611" i="1"/>
  <c r="M611" i="1" s="1"/>
  <c r="E218" i="1"/>
  <c r="M218" i="1" s="1"/>
  <c r="E613" i="1"/>
  <c r="M613" i="1" s="1"/>
  <c r="E614" i="1"/>
  <c r="M614" i="1" s="1"/>
  <c r="E615" i="1"/>
  <c r="M615" i="1" s="1"/>
  <c r="E616" i="1"/>
  <c r="M616" i="1" s="1"/>
  <c r="E618" i="1"/>
  <c r="M618" i="1" s="1"/>
  <c r="E619" i="1"/>
  <c r="M619" i="1" s="1"/>
  <c r="E620" i="1"/>
  <c r="M620" i="1" s="1"/>
  <c r="E624" i="1"/>
  <c r="M624" i="1" s="1"/>
  <c r="E626" i="1"/>
  <c r="M626" i="1" s="1"/>
  <c r="E641" i="1"/>
  <c r="M641" i="1" s="1"/>
  <c r="E627" i="1"/>
  <c r="M627" i="1" s="1"/>
  <c r="E629" i="1"/>
  <c r="M629" i="1" s="1"/>
  <c r="E630" i="1"/>
  <c r="M630" i="1" s="1"/>
  <c r="E631" i="1"/>
  <c r="M631" i="1" s="1"/>
  <c r="E632" i="1"/>
  <c r="M632" i="1" s="1"/>
  <c r="E633" i="1"/>
  <c r="M633" i="1" s="1"/>
  <c r="E635" i="1"/>
  <c r="M635" i="1" s="1"/>
  <c r="E636" i="1"/>
  <c r="M636" i="1" s="1"/>
  <c r="E639" i="1"/>
  <c r="M639" i="1" s="1"/>
  <c r="E146" i="1"/>
  <c r="M146" i="1" s="1"/>
  <c r="E646" i="1"/>
  <c r="M646" i="1" s="1"/>
  <c r="E372" i="1"/>
  <c r="M372" i="1" s="1"/>
  <c r="E647" i="1"/>
  <c r="M647" i="1" s="1"/>
  <c r="E648" i="1"/>
  <c r="M648" i="1" s="1"/>
  <c r="E651" i="1"/>
  <c r="M651" i="1" s="1"/>
  <c r="E654" i="1"/>
  <c r="M654" i="1" s="1"/>
  <c r="E650" i="1"/>
  <c r="M650" i="1" s="1"/>
  <c r="E416" i="1"/>
  <c r="M416" i="1" s="1"/>
  <c r="E468" i="1"/>
  <c r="M468" i="1" s="1"/>
  <c r="E473" i="1"/>
  <c r="M473" i="1" s="1"/>
  <c r="E124" i="1"/>
  <c r="M124" i="1" s="1"/>
  <c r="E241" i="1"/>
  <c r="M241" i="1" s="1"/>
  <c r="E240" i="1"/>
  <c r="M240" i="1" s="1"/>
  <c r="E139" i="1"/>
  <c r="M139" i="1" s="1"/>
  <c r="E513" i="1"/>
  <c r="M513" i="1" s="1"/>
  <c r="E69" i="1"/>
  <c r="M69" i="1" s="1"/>
  <c r="E73" i="1"/>
  <c r="M73" i="1" s="1"/>
  <c r="E85" i="1"/>
  <c r="M85" i="1" s="1"/>
  <c r="E205" i="1"/>
  <c r="M205" i="1" s="1"/>
  <c r="E277" i="1"/>
  <c r="M277" i="1" s="1"/>
  <c r="E321" i="1"/>
  <c r="M321" i="1" s="1"/>
  <c r="E387" i="1"/>
  <c r="M387" i="1" s="1"/>
  <c r="E571" i="1"/>
  <c r="M571" i="1" s="1"/>
  <c r="E574" i="1"/>
  <c r="M574" i="1" s="1"/>
  <c r="E583" i="1"/>
  <c r="M583" i="1" s="1"/>
  <c r="E625" i="1"/>
  <c r="M625" i="1" s="1"/>
  <c r="E495" i="1"/>
  <c r="M495" i="1" s="1"/>
  <c r="E186" i="1"/>
  <c r="M186" i="1" s="1"/>
  <c r="E196" i="1"/>
  <c r="M196" i="1" s="1"/>
  <c r="E480" i="1"/>
  <c r="M480" i="1" s="1"/>
  <c r="E110" i="1"/>
  <c r="M110" i="1" s="1"/>
  <c r="E304" i="1"/>
  <c r="M304" i="1" s="1"/>
  <c r="E219" i="1"/>
  <c r="M219" i="1" s="1"/>
  <c r="E280" i="1"/>
  <c r="M280" i="1" s="1"/>
  <c r="E405" i="1"/>
  <c r="M405" i="1" s="1"/>
  <c r="E502" i="1"/>
  <c r="M502" i="1" s="1"/>
  <c r="E597" i="1"/>
  <c r="M597" i="1" s="1"/>
  <c r="E252" i="1"/>
  <c r="M252" i="1" s="1"/>
  <c r="E269" i="1"/>
  <c r="M269" i="1" s="1"/>
  <c r="E382" i="1"/>
  <c r="M382" i="1" s="1"/>
  <c r="E144" i="1"/>
  <c r="M144" i="1" s="1"/>
  <c r="E308" i="1"/>
  <c r="M308" i="1" s="1"/>
  <c r="E233" i="1"/>
  <c r="M233" i="1" s="1"/>
  <c r="E170" i="1"/>
  <c r="M170" i="1" s="1"/>
  <c r="E534" i="1"/>
  <c r="M534" i="1" s="1"/>
  <c r="E30" i="1"/>
  <c r="M30" i="1" s="1"/>
  <c r="E33" i="1"/>
  <c r="M33" i="1" s="1"/>
  <c r="E45" i="1"/>
  <c r="M45" i="1" s="1"/>
  <c r="E183" i="1"/>
  <c r="M183" i="1" s="1"/>
  <c r="E98" i="1"/>
  <c r="M98" i="1" s="1"/>
  <c r="E366" i="1"/>
  <c r="M366" i="1" s="1"/>
  <c r="E145" i="1"/>
  <c r="M145" i="1" s="1"/>
  <c r="E413" i="1"/>
  <c r="M413" i="1" s="1"/>
  <c r="E397" i="1"/>
  <c r="M397" i="1" s="1"/>
  <c r="E417" i="1"/>
  <c r="M417" i="1" s="1"/>
  <c r="E463" i="1"/>
  <c r="M463" i="1" s="1"/>
  <c r="E430" i="1"/>
  <c r="M430" i="1" s="1"/>
  <c r="E54" i="1"/>
  <c r="M54" i="1" s="1"/>
  <c r="E485" i="1"/>
  <c r="M485" i="1" s="1"/>
  <c r="E87" i="1"/>
  <c r="M87" i="1" s="1"/>
  <c r="E363" i="1"/>
  <c r="M363" i="1" s="1"/>
  <c r="E623" i="1"/>
  <c r="M623" i="1" s="1"/>
  <c r="E401" i="1"/>
  <c r="M401" i="1" s="1"/>
  <c r="E499" i="1"/>
  <c r="M499" i="1" s="1"/>
  <c r="E105" i="1"/>
  <c r="M105" i="1" s="1"/>
  <c r="E514" i="1"/>
  <c r="M514" i="1" s="1"/>
  <c r="E572" i="1"/>
  <c r="M572" i="1" s="1"/>
  <c r="E49" i="1"/>
  <c r="M49" i="1" s="1"/>
  <c r="E133" i="1"/>
  <c r="M133" i="1" s="1"/>
  <c r="E156" i="1"/>
  <c r="M156" i="1" s="1"/>
  <c r="E370" i="1"/>
  <c r="M370" i="1" s="1"/>
  <c r="E523" i="1"/>
  <c r="M523" i="1" s="1"/>
  <c r="E383" i="1"/>
  <c r="M383" i="1" s="1"/>
  <c r="E198" i="1"/>
  <c r="M198" i="1" s="1"/>
  <c r="E162" i="1"/>
  <c r="M162" i="1" s="1"/>
  <c r="E51" i="1"/>
  <c r="M51" i="1" s="1"/>
  <c r="E373" i="1"/>
  <c r="M373" i="1" s="1"/>
  <c r="E81" i="1"/>
  <c r="M81" i="1" s="1"/>
  <c r="E224" i="1"/>
  <c r="M224" i="1" s="1"/>
  <c r="E254" i="1"/>
  <c r="M254" i="1" s="1"/>
  <c r="E354" i="1"/>
  <c r="M354" i="1" s="1"/>
  <c r="E379" i="1"/>
  <c r="M379" i="1" s="1"/>
  <c r="E406" i="1"/>
  <c r="M406" i="1" s="1"/>
  <c r="E422" i="1"/>
  <c r="M422" i="1" s="1"/>
  <c r="E470" i="1"/>
  <c r="M470" i="1" s="1"/>
  <c r="E472" i="1"/>
  <c r="M472" i="1" s="1"/>
  <c r="E482" i="1"/>
  <c r="M482" i="1" s="1"/>
  <c r="E557" i="1"/>
  <c r="M557" i="1" s="1"/>
  <c r="E599" i="1"/>
  <c r="M599" i="1" s="1"/>
  <c r="E140" i="1"/>
  <c r="M140" i="1" s="1"/>
  <c r="E309" i="1"/>
  <c r="M309" i="1" s="1"/>
  <c r="E490" i="1"/>
  <c r="M490" i="1" s="1"/>
  <c r="E527" i="1"/>
  <c r="M527" i="1" s="1"/>
  <c r="E652" i="1"/>
  <c r="M652" i="1" s="1"/>
  <c r="E459" i="1"/>
  <c r="M459" i="1" s="1"/>
  <c r="E154" i="1"/>
  <c r="M154" i="1" s="1"/>
  <c r="E588" i="1"/>
  <c r="M588" i="1" s="1"/>
  <c r="E441" i="1"/>
  <c r="M441" i="1" s="1"/>
  <c r="E62" i="1"/>
  <c r="M62" i="1" s="1"/>
  <c r="E488" i="1"/>
  <c r="M488" i="1" s="1"/>
  <c r="E349" i="1"/>
  <c r="M349" i="1" s="1"/>
  <c r="E369" i="1"/>
  <c r="M369" i="1" s="1"/>
  <c r="E449" i="1"/>
  <c r="M449" i="1" s="1"/>
  <c r="E607" i="1"/>
  <c r="M607" i="1" s="1"/>
  <c r="E486" i="1"/>
  <c r="M486" i="1" s="1"/>
  <c r="E533" i="1"/>
  <c r="M533" i="1" s="1"/>
  <c r="E70" i="1"/>
  <c r="M70" i="1" s="1"/>
  <c r="E481" i="1"/>
  <c r="M481" i="1" s="1"/>
  <c r="E530" i="1"/>
  <c r="M530" i="1" s="1"/>
  <c r="E152" i="1"/>
  <c r="M152" i="1" s="1"/>
  <c r="E120" i="1"/>
  <c r="M120" i="1" s="1"/>
  <c r="E492" i="1"/>
  <c r="M492" i="1" s="1"/>
  <c r="E287" i="1"/>
  <c r="M287" i="1" s="1"/>
  <c r="E134" i="1"/>
  <c r="M134" i="1" s="1"/>
  <c r="E410" i="1"/>
  <c r="M410" i="1" s="1"/>
  <c r="E265" i="1"/>
  <c r="M265" i="1" s="1"/>
  <c r="E161" i="1"/>
  <c r="M161" i="1" s="1"/>
  <c r="E361" i="1"/>
  <c r="M361" i="1" s="1"/>
  <c r="E362" i="1"/>
  <c r="M362" i="1" s="1"/>
  <c r="E484" i="1"/>
  <c r="M484" i="1" s="1"/>
  <c r="E75" i="1"/>
  <c r="M75" i="1" s="1"/>
  <c r="E617" i="1"/>
  <c r="M617" i="1" s="1"/>
  <c r="E255" i="1"/>
  <c r="M255" i="1" s="1"/>
  <c r="E159" i="1"/>
  <c r="M159" i="1" s="1"/>
  <c r="E327" i="1"/>
  <c r="M327" i="1" s="1"/>
  <c r="E48" i="1"/>
  <c r="M48" i="1" s="1"/>
  <c r="E435" i="1"/>
  <c r="M435" i="1" s="1"/>
  <c r="E500" i="1"/>
  <c r="M500" i="1" s="1"/>
  <c r="E95" i="1"/>
  <c r="M95" i="1" s="1"/>
  <c r="E267" i="1"/>
  <c r="M267" i="1" s="1"/>
  <c r="E244" i="1"/>
  <c r="M244" i="1" s="1"/>
  <c r="E521" i="1"/>
  <c r="M521" i="1" s="1"/>
  <c r="E291" i="1"/>
  <c r="M291" i="1" s="1"/>
  <c r="E419" i="1"/>
  <c r="M419" i="1" s="1"/>
  <c r="E565" i="1"/>
  <c r="M565" i="1" s="1"/>
  <c r="E52" i="1"/>
  <c r="M52" i="1" s="1"/>
  <c r="E414" i="1"/>
  <c r="M414" i="1" s="1"/>
  <c r="E510" i="1"/>
  <c r="M510" i="1" s="1"/>
  <c r="E457" i="1"/>
  <c r="M457" i="1" s="1"/>
  <c r="E27" i="1"/>
  <c r="M27" i="1" s="1"/>
  <c r="E443" i="1"/>
  <c r="M443" i="1" s="1"/>
  <c r="E388" i="1"/>
  <c r="M388" i="1" s="1"/>
  <c r="E334" i="1"/>
  <c r="M334" i="1" s="1"/>
  <c r="E637" i="1"/>
  <c r="M637" i="1" s="1"/>
  <c r="E93" i="1"/>
  <c r="M93" i="1" s="1"/>
  <c r="E238" i="1"/>
  <c r="M238" i="1" s="1"/>
  <c r="E88" i="1"/>
  <c r="M88" i="1" s="1"/>
  <c r="E71" i="1"/>
  <c r="M71" i="1" s="1"/>
  <c r="E428" i="1"/>
  <c r="M428" i="1" s="1"/>
  <c r="E313" i="1"/>
  <c r="M313" i="1" s="1"/>
  <c r="E403" i="1"/>
  <c r="M403" i="1" s="1"/>
  <c r="E452" i="1"/>
  <c r="M452" i="1" s="1"/>
  <c r="E526" i="1"/>
  <c r="M526" i="1" s="1"/>
  <c r="E628" i="1"/>
  <c r="M628" i="1" s="1"/>
  <c r="E22" i="1"/>
  <c r="M22" i="1" s="1"/>
  <c r="E600" i="1"/>
  <c r="M600" i="1" s="1"/>
  <c r="E483" i="1"/>
  <c r="M483" i="1" s="1"/>
  <c r="E538" i="1"/>
  <c r="M538" i="1" s="1"/>
  <c r="E558" i="1"/>
  <c r="M558" i="1" s="1"/>
  <c r="E564" i="1"/>
  <c r="M564" i="1" s="1"/>
  <c r="E586" i="1"/>
  <c r="M586" i="1" s="1"/>
  <c r="E423" i="1"/>
  <c r="M423" i="1" s="1"/>
  <c r="E491" i="1"/>
  <c r="M491" i="1" s="1"/>
  <c r="E612" i="1"/>
  <c r="M612" i="1" s="1"/>
  <c r="E511" i="1"/>
  <c r="M511" i="1" s="1"/>
  <c r="E622" i="1"/>
  <c r="M622" i="1" s="1"/>
  <c r="E141" i="1"/>
  <c r="M141" i="1" s="1"/>
  <c r="E409" i="1"/>
  <c r="M409" i="1" s="1"/>
  <c r="E131" i="1"/>
  <c r="M131" i="1" s="1"/>
  <c r="E389" i="1"/>
  <c r="M389" i="1" s="1"/>
  <c r="E262" i="1"/>
  <c r="M262" i="1" s="1"/>
  <c r="E61" i="1"/>
  <c r="M61" i="1" s="1"/>
  <c r="E365" i="1"/>
  <c r="M365" i="1" s="1"/>
  <c r="E621" i="1"/>
  <c r="M621" i="1" s="1"/>
  <c r="E80" i="1"/>
  <c r="M80" i="1" s="1"/>
  <c r="E142" i="1"/>
  <c r="M142" i="1" s="1"/>
  <c r="E227" i="1"/>
  <c r="M227" i="1" s="1"/>
  <c r="E251" i="1"/>
  <c r="M251" i="1" s="1"/>
  <c r="E505" i="1"/>
  <c r="M505" i="1" s="1"/>
  <c r="E537" i="1"/>
  <c r="M537" i="1" s="1"/>
  <c r="G2" i="1"/>
  <c r="K2" i="1" s="1"/>
  <c r="G415" i="1"/>
  <c r="L415" i="1" s="1"/>
  <c r="G3" i="1"/>
  <c r="L3" i="1" s="1"/>
  <c r="G5" i="1"/>
  <c r="J5" i="1" s="1"/>
  <c r="G6" i="1"/>
  <c r="J6" i="1" s="1"/>
  <c r="G7" i="1"/>
  <c r="J7" i="1" s="1"/>
  <c r="G9" i="1"/>
  <c r="L9" i="1" s="1"/>
  <c r="G10" i="1"/>
  <c r="L10" i="1" s="1"/>
  <c r="G12" i="1"/>
  <c r="L12" i="1" s="1"/>
  <c r="G13" i="1"/>
  <c r="J13" i="1" s="1"/>
  <c r="G15" i="1"/>
  <c r="J15" i="1" s="1"/>
  <c r="G17" i="1"/>
  <c r="J17" i="1" s="1"/>
  <c r="G19" i="1"/>
  <c r="J19" i="1" s="1"/>
  <c r="G20" i="1"/>
  <c r="J20" i="1" s="1"/>
  <c r="G21" i="1"/>
  <c r="G508" i="1"/>
  <c r="L508" i="1" s="1"/>
  <c r="G23" i="1"/>
  <c r="L23" i="1" s="1"/>
  <c r="G24" i="1"/>
  <c r="L24" i="1" s="1"/>
  <c r="G25" i="1"/>
  <c r="L25" i="1" s="1"/>
  <c r="G26" i="1"/>
  <c r="J26" i="1" s="1"/>
  <c r="G28" i="1"/>
  <c r="J28" i="1" s="1"/>
  <c r="G29" i="1"/>
  <c r="J29" i="1" s="1"/>
  <c r="G32" i="1"/>
  <c r="W32" i="1" s="1"/>
  <c r="X32" i="1" s="1"/>
  <c r="G34" i="1"/>
  <c r="L34" i="1" s="1"/>
  <c r="G35" i="1"/>
  <c r="L35" i="1" s="1"/>
  <c r="G37" i="1"/>
  <c r="J37" i="1" s="1"/>
  <c r="G38" i="1"/>
  <c r="J38" i="1" s="1"/>
  <c r="G39" i="1"/>
  <c r="J39" i="1" s="1"/>
  <c r="G41" i="1"/>
  <c r="J41" i="1" s="1"/>
  <c r="G43" i="1"/>
  <c r="G44" i="1"/>
  <c r="L44" i="1" s="1"/>
  <c r="G46" i="1"/>
  <c r="L46" i="1" s="1"/>
  <c r="G50" i="1"/>
  <c r="L50" i="1" s="1"/>
  <c r="G53" i="1"/>
  <c r="L53" i="1" s="1"/>
  <c r="G55" i="1"/>
  <c r="J55" i="1" s="1"/>
  <c r="G56" i="1"/>
  <c r="J56" i="1" s="1"/>
  <c r="AF56" i="1" s="1"/>
  <c r="AE56" i="1" s="1"/>
  <c r="G58" i="1"/>
  <c r="J58" i="1" s="1"/>
  <c r="G59" i="1"/>
  <c r="L59" i="1" s="1"/>
  <c r="G60" i="1"/>
  <c r="L60" i="1" s="1"/>
  <c r="G86" i="1"/>
  <c r="L86" i="1" s="1"/>
  <c r="G63" i="1"/>
  <c r="J63" i="1" s="1"/>
  <c r="G64" i="1"/>
  <c r="J64" i="1" s="1"/>
  <c r="G65" i="1"/>
  <c r="J65" i="1" s="1"/>
  <c r="G66" i="1"/>
  <c r="W66" i="1" s="1"/>
  <c r="X66" i="1" s="1"/>
  <c r="G67" i="1"/>
  <c r="J67" i="1" s="1"/>
  <c r="G68" i="1"/>
  <c r="G74" i="1"/>
  <c r="L74" i="1" s="1"/>
  <c r="G78" i="1"/>
  <c r="L78" i="1" s="1"/>
  <c r="G79" i="1"/>
  <c r="L79" i="1" s="1"/>
  <c r="G83" i="1"/>
  <c r="L83" i="1" s="1"/>
  <c r="G84" i="1"/>
  <c r="J84" i="1" s="1"/>
  <c r="G89" i="1"/>
  <c r="J89" i="1" s="1"/>
  <c r="G90" i="1"/>
  <c r="J90" i="1" s="1"/>
  <c r="G91" i="1"/>
  <c r="L91" i="1" s="1"/>
  <c r="G92" i="1"/>
  <c r="L92" i="1" s="1"/>
  <c r="G94" i="1"/>
  <c r="L94" i="1" s="1"/>
  <c r="G96" i="1"/>
  <c r="J96" i="1" s="1"/>
  <c r="G97" i="1"/>
  <c r="J97" i="1" s="1"/>
  <c r="G102" i="1"/>
  <c r="J102" i="1" s="1"/>
  <c r="G103" i="1"/>
  <c r="J103" i="1" s="1"/>
  <c r="G106" i="1"/>
  <c r="J106" i="1" s="1"/>
  <c r="G107" i="1"/>
  <c r="G108" i="1"/>
  <c r="L108" i="1" s="1"/>
  <c r="G109" i="1"/>
  <c r="L109" i="1" s="1"/>
  <c r="G112" i="1"/>
  <c r="L112" i="1" s="1"/>
  <c r="G111" i="1"/>
  <c r="L111" i="1" s="1"/>
  <c r="G113" i="1"/>
  <c r="J113" i="1" s="1"/>
  <c r="G114" i="1"/>
  <c r="J114" i="1" s="1"/>
  <c r="G116" i="1"/>
  <c r="J116" i="1" s="1"/>
  <c r="G117" i="1"/>
  <c r="L117" i="1" s="1"/>
  <c r="G118" i="1"/>
  <c r="L118" i="1" s="1"/>
  <c r="G119" i="1"/>
  <c r="L119" i="1" s="1"/>
  <c r="G121" i="1"/>
  <c r="J121" i="1" s="1"/>
  <c r="G122" i="1"/>
  <c r="J122" i="1" s="1"/>
  <c r="G125" i="1"/>
  <c r="J125" i="1" s="1"/>
  <c r="G126" i="1"/>
  <c r="J126" i="1" s="1"/>
  <c r="G127" i="1"/>
  <c r="J127" i="1" s="1"/>
  <c r="G128" i="1"/>
  <c r="G130" i="1"/>
  <c r="L130" i="1" s="1"/>
  <c r="G132" i="1"/>
  <c r="L132" i="1" s="1"/>
  <c r="G135" i="1"/>
  <c r="L135" i="1" s="1"/>
  <c r="G138" i="1"/>
  <c r="L138" i="1" s="1"/>
  <c r="G136" i="1"/>
  <c r="J136" i="1" s="1"/>
  <c r="G143" i="1"/>
  <c r="J143" i="1" s="1"/>
  <c r="G147" i="1"/>
  <c r="J147" i="1" s="1"/>
  <c r="G148" i="1"/>
  <c r="L148" i="1" s="1"/>
  <c r="G149" i="1"/>
  <c r="L149" i="1" s="1"/>
  <c r="G150" i="1"/>
  <c r="L150" i="1" s="1"/>
  <c r="G153" i="1"/>
  <c r="J153" i="1" s="1"/>
  <c r="G157" i="1"/>
  <c r="J157" i="1" s="1"/>
  <c r="G158" i="1"/>
  <c r="J158" i="1" s="1"/>
  <c r="G160" i="1"/>
  <c r="J160" i="1" s="1"/>
  <c r="G164" i="1"/>
  <c r="J164" i="1" s="1"/>
  <c r="G165" i="1"/>
  <c r="G167" i="1"/>
  <c r="L167" i="1" s="1"/>
  <c r="G168" i="1"/>
  <c r="L168" i="1" s="1"/>
  <c r="G169" i="1"/>
  <c r="L169" i="1" s="1"/>
  <c r="G172" i="1"/>
  <c r="L172" i="1" s="1"/>
  <c r="G173" i="1"/>
  <c r="J173" i="1" s="1"/>
  <c r="G174" i="1"/>
  <c r="J174" i="1" s="1"/>
  <c r="G176" i="1"/>
  <c r="J176" i="1" s="1"/>
  <c r="G177" i="1"/>
  <c r="L177" i="1" s="1"/>
  <c r="G178" i="1"/>
  <c r="L178" i="1" s="1"/>
  <c r="G179" i="1"/>
  <c r="L179" i="1" s="1"/>
  <c r="G180" i="1"/>
  <c r="J180" i="1" s="1"/>
  <c r="G181" i="1"/>
  <c r="J181" i="1" s="1"/>
  <c r="G185" i="1"/>
  <c r="J185" i="1" s="1"/>
  <c r="G184" i="1"/>
  <c r="J184" i="1" s="1"/>
  <c r="G190" i="1"/>
  <c r="J190" i="1" s="1"/>
  <c r="G191" i="1"/>
  <c r="G192" i="1"/>
  <c r="L192" i="1" s="1"/>
  <c r="G194" i="1"/>
  <c r="L194" i="1" s="1"/>
  <c r="G195" i="1"/>
  <c r="L195" i="1" s="1"/>
  <c r="G197" i="1"/>
  <c r="L197" i="1" s="1"/>
  <c r="G200" i="1"/>
  <c r="J200" i="1" s="1"/>
  <c r="G201" i="1"/>
  <c r="J201" i="1" s="1"/>
  <c r="G203" i="1"/>
  <c r="J203" i="1" s="1"/>
  <c r="G204" i="1"/>
  <c r="L204" i="1" s="1"/>
  <c r="G206" i="1"/>
  <c r="L206" i="1" s="1"/>
  <c r="G207" i="1"/>
  <c r="L207" i="1" s="1"/>
  <c r="G208" i="1"/>
  <c r="J208" i="1" s="1"/>
  <c r="G210" i="1"/>
  <c r="J210" i="1" s="1"/>
  <c r="G212" i="1"/>
  <c r="J212" i="1" s="1"/>
  <c r="G216" i="1"/>
  <c r="J216" i="1" s="1"/>
  <c r="G217" i="1"/>
  <c r="W217" i="1" s="1"/>
  <c r="X217" i="1" s="1"/>
  <c r="G221" i="1"/>
  <c r="W221" i="1" s="1"/>
  <c r="X221" i="1" s="1"/>
  <c r="G228" i="1"/>
  <c r="L228" i="1" s="1"/>
  <c r="G222" i="1"/>
  <c r="L222" i="1" s="1"/>
  <c r="G223" i="1"/>
  <c r="W223" i="1" s="1"/>
  <c r="X223" i="1" s="1"/>
  <c r="G226" i="1"/>
  <c r="L226" i="1" s="1"/>
  <c r="G229" i="1"/>
  <c r="J229" i="1" s="1"/>
  <c r="G225" i="1"/>
  <c r="J225" i="1" s="1"/>
  <c r="G231" i="1"/>
  <c r="J231" i="1" s="1"/>
  <c r="G236" i="1"/>
  <c r="L236" i="1" s="1"/>
  <c r="G237" i="1"/>
  <c r="L237" i="1" s="1"/>
  <c r="G239" i="1"/>
  <c r="L239" i="1" s="1"/>
  <c r="G242" i="1"/>
  <c r="J242" i="1" s="1"/>
  <c r="G243" i="1"/>
  <c r="J243" i="1" s="1"/>
  <c r="G246" i="1"/>
  <c r="J246" i="1" s="1"/>
  <c r="G248" i="1"/>
  <c r="J248" i="1" s="1"/>
  <c r="G249" i="1"/>
  <c r="J249" i="1" s="1"/>
  <c r="G250" i="1"/>
  <c r="G256" i="1"/>
  <c r="L256" i="1" s="1"/>
  <c r="G257" i="1"/>
  <c r="L257" i="1" s="1"/>
  <c r="G259" i="1"/>
  <c r="L259" i="1" s="1"/>
  <c r="G260" i="1"/>
  <c r="L260" i="1" s="1"/>
  <c r="G268" i="1"/>
  <c r="J268" i="1" s="1"/>
  <c r="G270" i="1"/>
  <c r="J270" i="1" s="1"/>
  <c r="G276" i="1"/>
  <c r="J276" i="1" s="1"/>
  <c r="G281" i="1"/>
  <c r="L281" i="1" s="1"/>
  <c r="G282" i="1"/>
  <c r="L282" i="1" s="1"/>
  <c r="G284" i="1"/>
  <c r="L284" i="1" s="1"/>
  <c r="G283" i="1"/>
  <c r="J283" i="1" s="1"/>
  <c r="G285" i="1"/>
  <c r="J285" i="1" s="1"/>
  <c r="G286" i="1"/>
  <c r="J286" i="1" s="1"/>
  <c r="G431" i="1"/>
  <c r="J431" i="1" s="1"/>
  <c r="G432" i="1"/>
  <c r="J432" i="1" s="1"/>
  <c r="G429" i="1"/>
  <c r="G288" i="1"/>
  <c r="L288" i="1" s="1"/>
  <c r="G289" i="1"/>
  <c r="L289" i="1" s="1"/>
  <c r="G290" i="1"/>
  <c r="L290" i="1" s="1"/>
  <c r="G292" i="1"/>
  <c r="L292" i="1" s="1"/>
  <c r="G293" i="1"/>
  <c r="J293" i="1" s="1"/>
  <c r="G295" i="1"/>
  <c r="J295" i="1" s="1"/>
  <c r="G294" i="1"/>
  <c r="J294" i="1" s="1"/>
  <c r="G296" i="1"/>
  <c r="L296" i="1" s="1"/>
  <c r="G297" i="1"/>
  <c r="L297" i="1" s="1"/>
  <c r="G298" i="1"/>
  <c r="L298" i="1" s="1"/>
  <c r="G299" i="1"/>
  <c r="J299" i="1" s="1"/>
  <c r="G300" i="1"/>
  <c r="J300" i="1" s="1"/>
  <c r="G303" i="1"/>
  <c r="J303" i="1" s="1"/>
  <c r="G302" i="1"/>
  <c r="J302" i="1" s="1"/>
  <c r="G305" i="1"/>
  <c r="J305" i="1" s="1"/>
  <c r="G310" i="1"/>
  <c r="I310" i="1" s="1"/>
  <c r="G312" i="1"/>
  <c r="L312" i="1" s="1"/>
  <c r="G314" i="1"/>
  <c r="L314" i="1" s="1"/>
  <c r="G316" i="1"/>
  <c r="L316" i="1" s="1"/>
  <c r="G317" i="1"/>
  <c r="L317" i="1" s="1"/>
  <c r="G318" i="1"/>
  <c r="J318" i="1" s="1"/>
  <c r="G320" i="1"/>
  <c r="J320" i="1" s="1"/>
  <c r="G322" i="1"/>
  <c r="J322" i="1" s="1"/>
  <c r="G323" i="1"/>
  <c r="L323" i="1" s="1"/>
  <c r="G324" i="1"/>
  <c r="L324" i="1" s="1"/>
  <c r="G325" i="1"/>
  <c r="L325" i="1" s="1"/>
  <c r="G326" i="1"/>
  <c r="J326" i="1" s="1"/>
  <c r="G329" i="1"/>
  <c r="J329" i="1" s="1"/>
  <c r="G330" i="1"/>
  <c r="J330" i="1" s="1"/>
  <c r="G333" i="1"/>
  <c r="J333" i="1" s="1"/>
  <c r="G331" i="1"/>
  <c r="J331" i="1" s="1"/>
  <c r="G336" i="1"/>
  <c r="G337" i="1"/>
  <c r="L337" i="1" s="1"/>
  <c r="G338" i="1"/>
  <c r="L338" i="1" s="1"/>
  <c r="G339" i="1"/>
  <c r="L339" i="1" s="1"/>
  <c r="G340" i="1"/>
  <c r="L340" i="1" s="1"/>
  <c r="G342" i="1"/>
  <c r="J342" i="1" s="1"/>
  <c r="G341" i="1"/>
  <c r="J341" i="1" s="1"/>
  <c r="G344" i="1"/>
  <c r="J344" i="1" s="1"/>
  <c r="G345" i="1"/>
  <c r="L345" i="1" s="1"/>
  <c r="G346" i="1"/>
  <c r="L346" i="1" s="1"/>
  <c r="G347" i="1"/>
  <c r="L347" i="1" s="1"/>
  <c r="G348" i="1"/>
  <c r="J348" i="1" s="1"/>
  <c r="G350" i="1"/>
  <c r="J350" i="1" s="1"/>
  <c r="G353" i="1"/>
  <c r="J353" i="1" s="1"/>
  <c r="G351" i="1"/>
  <c r="J351" i="1" s="1"/>
  <c r="G355" i="1"/>
  <c r="J355" i="1" s="1"/>
  <c r="G356" i="1"/>
  <c r="G357" i="1"/>
  <c r="L357" i="1" s="1"/>
  <c r="G358" i="1"/>
  <c r="L358" i="1" s="1"/>
  <c r="G360" i="1"/>
  <c r="L360" i="1" s="1"/>
  <c r="G364" i="1"/>
  <c r="L364" i="1" s="1"/>
  <c r="G155" i="1"/>
  <c r="J155" i="1" s="1"/>
  <c r="G367" i="1"/>
  <c r="J367" i="1" s="1"/>
  <c r="G368" i="1"/>
  <c r="J368" i="1" s="1"/>
  <c r="G371" i="1"/>
  <c r="L371" i="1" s="1"/>
  <c r="G374" i="1"/>
  <c r="L374" i="1" s="1"/>
  <c r="G375" i="1"/>
  <c r="L375" i="1" s="1"/>
  <c r="G376" i="1"/>
  <c r="J376" i="1" s="1"/>
  <c r="G377" i="1"/>
  <c r="J377" i="1" s="1"/>
  <c r="G380" i="1"/>
  <c r="J380" i="1" s="1"/>
  <c r="G381" i="1"/>
  <c r="J381" i="1" s="1"/>
  <c r="G384" i="1"/>
  <c r="G385" i="1"/>
  <c r="L385" i="1" s="1"/>
  <c r="G386" i="1"/>
  <c r="L386" i="1" s="1"/>
  <c r="G390" i="1"/>
  <c r="L390" i="1" s="1"/>
  <c r="G391" i="1"/>
  <c r="L391" i="1" s="1"/>
  <c r="G392" i="1"/>
  <c r="J392" i="1" s="1"/>
  <c r="G393" i="1"/>
  <c r="J393" i="1" s="1"/>
  <c r="G394" i="1"/>
  <c r="J394" i="1" s="1"/>
  <c r="G396" i="1"/>
  <c r="L396" i="1" s="1"/>
  <c r="G398" i="1"/>
  <c r="L398" i="1" s="1"/>
  <c r="G399" i="1"/>
  <c r="L399" i="1" s="1"/>
  <c r="G400" i="1"/>
  <c r="J400" i="1" s="1"/>
  <c r="G404" i="1"/>
  <c r="J404" i="1" s="1"/>
  <c r="G408" i="1"/>
  <c r="J408" i="1" s="1"/>
  <c r="G407" i="1"/>
  <c r="J407" i="1" s="1"/>
  <c r="G411" i="1"/>
  <c r="J411" i="1" s="1"/>
  <c r="G412" i="1"/>
  <c r="G418" i="1"/>
  <c r="L418" i="1" s="1"/>
  <c r="G420" i="1"/>
  <c r="L420" i="1" s="1"/>
  <c r="G421" i="1"/>
  <c r="L421" i="1" s="1"/>
  <c r="G424" i="1"/>
  <c r="L424" i="1" s="1"/>
  <c r="G425" i="1"/>
  <c r="J425" i="1" s="1"/>
  <c r="G427" i="1"/>
  <c r="J427" i="1" s="1"/>
  <c r="G433" i="1"/>
  <c r="J433" i="1" s="1"/>
  <c r="G434" i="1"/>
  <c r="L434" i="1" s="1"/>
  <c r="G182" i="1"/>
  <c r="L182" i="1" s="1"/>
  <c r="G437" i="1"/>
  <c r="L437" i="1" s="1"/>
  <c r="G438" i="1"/>
  <c r="J438" i="1" s="1"/>
  <c r="G439" i="1"/>
  <c r="J439" i="1" s="1"/>
  <c r="G442" i="1"/>
  <c r="J442" i="1" s="1"/>
  <c r="G444" i="1"/>
  <c r="J444" i="1" s="1"/>
  <c r="G445" i="1"/>
  <c r="J445" i="1" s="1"/>
  <c r="G446" i="1"/>
  <c r="G447" i="1"/>
  <c r="L447" i="1" s="1"/>
  <c r="G448" i="1"/>
  <c r="L448" i="1" s="1"/>
  <c r="G450" i="1"/>
  <c r="L450" i="1" s="1"/>
  <c r="G451" i="1"/>
  <c r="J451" i="1" s="1"/>
  <c r="G453" i="1"/>
  <c r="J453" i="1" s="1"/>
  <c r="G454" i="1"/>
  <c r="J454" i="1" s="1"/>
  <c r="G455" i="1"/>
  <c r="L455" i="1" s="1"/>
  <c r="G458" i="1"/>
  <c r="L458" i="1" s="1"/>
  <c r="G460" i="1"/>
  <c r="L460" i="1" s="1"/>
  <c r="G461" i="1"/>
  <c r="J461" i="1" s="1"/>
  <c r="G464" i="1"/>
  <c r="J464" i="1" s="1"/>
  <c r="G462" i="1"/>
  <c r="J462" i="1" s="1"/>
  <c r="G465" i="1"/>
  <c r="J465" i="1" s="1"/>
  <c r="G466" i="1"/>
  <c r="J466" i="1" s="1"/>
  <c r="G467" i="1"/>
  <c r="G469" i="1"/>
  <c r="L469" i="1" s="1"/>
  <c r="G471" i="1"/>
  <c r="L471" i="1" s="1"/>
  <c r="G474" i="1"/>
  <c r="L474" i="1" s="1"/>
  <c r="G475" i="1"/>
  <c r="L475" i="1" s="1"/>
  <c r="G487" i="1"/>
  <c r="J487" i="1" s="1"/>
  <c r="G489" i="1"/>
  <c r="J489" i="1" s="1"/>
  <c r="G493" i="1"/>
  <c r="J493" i="1" s="1"/>
  <c r="G494" i="1"/>
  <c r="L494" i="1" s="1"/>
  <c r="G497" i="1"/>
  <c r="L497" i="1" s="1"/>
  <c r="G501" i="1"/>
  <c r="L501" i="1" s="1"/>
  <c r="G504" i="1"/>
  <c r="J504" i="1" s="1"/>
  <c r="G506" i="1"/>
  <c r="J506" i="1" s="1"/>
  <c r="G507" i="1"/>
  <c r="J507" i="1" s="1"/>
  <c r="G509" i="1"/>
  <c r="J509" i="1" s="1"/>
  <c r="G515" i="1"/>
  <c r="J515" i="1" s="1"/>
  <c r="G516" i="1"/>
  <c r="G517" i="1"/>
  <c r="L517" i="1" s="1"/>
  <c r="G522" i="1"/>
  <c r="L522" i="1" s="1"/>
  <c r="G524" i="1"/>
  <c r="L524" i="1" s="1"/>
  <c r="G525" i="1"/>
  <c r="L525" i="1" s="1"/>
  <c r="G528" i="1"/>
  <c r="J528" i="1" s="1"/>
  <c r="G529" i="1"/>
  <c r="J529" i="1" s="1"/>
  <c r="G562" i="1"/>
  <c r="L562" i="1" s="1"/>
  <c r="G535" i="1"/>
  <c r="L535" i="1" s="1"/>
  <c r="G536" i="1"/>
  <c r="L536" i="1" s="1"/>
  <c r="G540" i="1"/>
  <c r="J540" i="1" s="1"/>
  <c r="G544" i="1"/>
  <c r="J544" i="1" s="1"/>
  <c r="G545" i="1"/>
  <c r="J545" i="1" s="1"/>
  <c r="G546" i="1"/>
  <c r="J546" i="1" s="1"/>
  <c r="G548" i="1"/>
  <c r="J548" i="1" s="1"/>
  <c r="G549" i="1"/>
  <c r="G551" i="1"/>
  <c r="L551" i="1" s="1"/>
  <c r="G553" i="1"/>
  <c r="L553" i="1" s="1"/>
  <c r="G554" i="1"/>
  <c r="L554" i="1" s="1"/>
  <c r="G555" i="1"/>
  <c r="L555" i="1" s="1"/>
  <c r="G556" i="1"/>
  <c r="J556" i="1" s="1"/>
  <c r="G559" i="1"/>
  <c r="J559" i="1" s="1"/>
  <c r="G560" i="1"/>
  <c r="J560" i="1" s="1"/>
  <c r="G561" i="1"/>
  <c r="L561" i="1" s="1"/>
  <c r="G563" i="1"/>
  <c r="L563" i="1" s="1"/>
  <c r="G566" i="1"/>
  <c r="L566" i="1" s="1"/>
  <c r="G567" i="1"/>
  <c r="J567" i="1" s="1"/>
  <c r="G569" i="1"/>
  <c r="J569" i="1" s="1"/>
  <c r="G570" i="1"/>
  <c r="J570" i="1" s="1"/>
  <c r="G582" i="1"/>
  <c r="J582" i="1" s="1"/>
  <c r="G503" i="1"/>
  <c r="J503" i="1" s="1"/>
  <c r="G584" i="1"/>
  <c r="G585" i="1"/>
  <c r="L585" i="1" s="1"/>
  <c r="G591" i="1"/>
  <c r="L591" i="1" s="1"/>
  <c r="G592" i="1"/>
  <c r="L592" i="1" s="1"/>
  <c r="G589" i="1"/>
  <c r="L589" i="1" s="1"/>
  <c r="G587" i="1"/>
  <c r="J587" i="1" s="1"/>
  <c r="G590" i="1"/>
  <c r="J590" i="1" s="1"/>
  <c r="G593" i="1"/>
  <c r="J593" i="1" s="1"/>
  <c r="G594" i="1"/>
  <c r="L594" i="1" s="1"/>
  <c r="G601" i="1"/>
  <c r="L601" i="1" s="1"/>
  <c r="G595" i="1"/>
  <c r="L595" i="1" s="1"/>
  <c r="G598" i="1"/>
  <c r="J598" i="1" s="1"/>
  <c r="G605" i="1"/>
  <c r="J605" i="1" s="1"/>
  <c r="G604" i="1"/>
  <c r="J604" i="1" s="1"/>
  <c r="G609" i="1"/>
  <c r="J609" i="1" s="1"/>
  <c r="G610" i="1"/>
  <c r="J610" i="1" s="1"/>
  <c r="G253" i="1"/>
  <c r="G611" i="1"/>
  <c r="L611" i="1" s="1"/>
  <c r="G218" i="1"/>
  <c r="L218" i="1" s="1"/>
  <c r="G613" i="1"/>
  <c r="L613" i="1" s="1"/>
  <c r="G614" i="1"/>
  <c r="L614" i="1" s="1"/>
  <c r="G615" i="1"/>
  <c r="J615" i="1" s="1"/>
  <c r="G616" i="1"/>
  <c r="J616" i="1" s="1"/>
  <c r="G618" i="1"/>
  <c r="J618" i="1" s="1"/>
  <c r="G619" i="1"/>
  <c r="L619" i="1" s="1"/>
  <c r="G620" i="1"/>
  <c r="L620" i="1" s="1"/>
  <c r="G624" i="1"/>
  <c r="L624" i="1" s="1"/>
  <c r="G626" i="1"/>
  <c r="J626" i="1" s="1"/>
  <c r="G641" i="1"/>
  <c r="J641" i="1" s="1"/>
  <c r="G627" i="1"/>
  <c r="J627" i="1" s="1"/>
  <c r="G629" i="1"/>
  <c r="J629" i="1" s="1"/>
  <c r="G630" i="1"/>
  <c r="J630" i="1" s="1"/>
  <c r="G631" i="1"/>
  <c r="G632" i="1"/>
  <c r="L632" i="1" s="1"/>
  <c r="G633" i="1"/>
  <c r="L633" i="1" s="1"/>
  <c r="G635" i="1"/>
  <c r="L635" i="1" s="1"/>
  <c r="G636" i="1"/>
  <c r="L636" i="1" s="1"/>
  <c r="G639" i="1"/>
  <c r="J639" i="1" s="1"/>
  <c r="G146" i="1"/>
  <c r="J146" i="1" s="1"/>
  <c r="G646" i="1"/>
  <c r="J646" i="1" s="1"/>
  <c r="G372" i="1"/>
  <c r="L372" i="1" s="1"/>
  <c r="G647" i="1"/>
  <c r="L647" i="1" s="1"/>
  <c r="G648" i="1"/>
  <c r="L648" i="1" s="1"/>
  <c r="G651" i="1"/>
  <c r="J651" i="1" s="1"/>
  <c r="G654" i="1"/>
  <c r="J654" i="1" s="1"/>
  <c r="G650" i="1"/>
  <c r="J650" i="1" s="1"/>
  <c r="G416" i="1"/>
  <c r="J416" i="1" s="1"/>
  <c r="G468" i="1"/>
  <c r="J468" i="1" s="1"/>
  <c r="G473" i="1"/>
  <c r="G124" i="1"/>
  <c r="L124" i="1" s="1"/>
  <c r="G241" i="1"/>
  <c r="L241" i="1" s="1"/>
  <c r="G240" i="1"/>
  <c r="L240" i="1" s="1"/>
  <c r="G139" i="1"/>
  <c r="L139" i="1" s="1"/>
  <c r="G513" i="1"/>
  <c r="J513" i="1" s="1"/>
  <c r="G69" i="1"/>
  <c r="J69" i="1" s="1"/>
  <c r="G73" i="1"/>
  <c r="J73" i="1" s="1"/>
  <c r="G85" i="1"/>
  <c r="L85" i="1" s="1"/>
  <c r="G205" i="1"/>
  <c r="L205" i="1" s="1"/>
  <c r="G277" i="1"/>
  <c r="L277" i="1" s="1"/>
  <c r="G321" i="1"/>
  <c r="W321" i="1" s="1"/>
  <c r="X321" i="1" s="1"/>
  <c r="G387" i="1"/>
  <c r="J387" i="1" s="1"/>
  <c r="G571" i="1"/>
  <c r="J571" i="1" s="1"/>
  <c r="G574" i="1"/>
  <c r="J574" i="1" s="1"/>
  <c r="G583" i="1"/>
  <c r="J583" i="1" s="1"/>
  <c r="G625" i="1"/>
  <c r="W625" i="1" s="1"/>
  <c r="X625" i="1" s="1"/>
  <c r="G495" i="1"/>
  <c r="L495" i="1" s="1"/>
  <c r="G186" i="1"/>
  <c r="L186" i="1" s="1"/>
  <c r="G196" i="1"/>
  <c r="L196" i="1" s="1"/>
  <c r="G480" i="1"/>
  <c r="L480" i="1" s="1"/>
  <c r="G110" i="1"/>
  <c r="J110" i="1" s="1"/>
  <c r="G304" i="1"/>
  <c r="J304" i="1" s="1"/>
  <c r="G219" i="1"/>
  <c r="J219" i="1" s="1"/>
  <c r="G280" i="1"/>
  <c r="L280" i="1" s="1"/>
  <c r="G405" i="1"/>
  <c r="L405" i="1" s="1"/>
  <c r="G502" i="1"/>
  <c r="L502" i="1" s="1"/>
  <c r="G597" i="1"/>
  <c r="J597" i="1" s="1"/>
  <c r="G252" i="1"/>
  <c r="J252" i="1" s="1"/>
  <c r="G269" i="1"/>
  <c r="J269" i="1" s="1"/>
  <c r="G382" i="1"/>
  <c r="J382" i="1" s="1"/>
  <c r="G144" i="1"/>
  <c r="J144" i="1" s="1"/>
  <c r="G308" i="1"/>
  <c r="G233" i="1"/>
  <c r="L233" i="1" s="1"/>
  <c r="G170" i="1"/>
  <c r="L170" i="1" s="1"/>
  <c r="G534" i="1"/>
  <c r="L534" i="1" s="1"/>
  <c r="G30" i="1"/>
  <c r="L30" i="1" s="1"/>
  <c r="G33" i="1"/>
  <c r="J33" i="1" s="1"/>
  <c r="G45" i="1"/>
  <c r="J45" i="1" s="1"/>
  <c r="G183" i="1"/>
  <c r="J183" i="1" s="1"/>
  <c r="G98" i="1"/>
  <c r="L98" i="1" s="1"/>
  <c r="G366" i="1"/>
  <c r="L366" i="1" s="1"/>
  <c r="G145" i="1"/>
  <c r="L145" i="1" s="1"/>
  <c r="G413" i="1"/>
  <c r="J413" i="1" s="1"/>
  <c r="G397" i="1"/>
  <c r="J397" i="1" s="1"/>
  <c r="G417" i="1"/>
  <c r="J417" i="1" s="1"/>
  <c r="G463" i="1"/>
  <c r="J463" i="1" s="1"/>
  <c r="G430" i="1"/>
  <c r="J430" i="1" s="1"/>
  <c r="G54" i="1"/>
  <c r="G485" i="1"/>
  <c r="L485" i="1" s="1"/>
  <c r="G87" i="1"/>
  <c r="L87" i="1" s="1"/>
  <c r="G363" i="1"/>
  <c r="L363" i="1" s="1"/>
  <c r="G623" i="1"/>
  <c r="L623" i="1" s="1"/>
  <c r="G401" i="1"/>
  <c r="J401" i="1" s="1"/>
  <c r="G499" i="1"/>
  <c r="J499" i="1" s="1"/>
  <c r="G105" i="1"/>
  <c r="J105" i="1" s="1"/>
  <c r="G514" i="1"/>
  <c r="L514" i="1" s="1"/>
  <c r="G572" i="1"/>
  <c r="L572" i="1" s="1"/>
  <c r="G49" i="1"/>
  <c r="L49" i="1" s="1"/>
  <c r="G133" i="1"/>
  <c r="J133" i="1" s="1"/>
  <c r="G156" i="1"/>
  <c r="J156" i="1" s="1"/>
  <c r="G370" i="1"/>
  <c r="J370" i="1" s="1"/>
  <c r="G523" i="1"/>
  <c r="J523" i="1" s="1"/>
  <c r="G383" i="1"/>
  <c r="J383" i="1" s="1"/>
  <c r="G198" i="1"/>
  <c r="G162" i="1"/>
  <c r="L162" i="1" s="1"/>
  <c r="G51" i="1"/>
  <c r="L51" i="1" s="1"/>
  <c r="G373" i="1"/>
  <c r="L373" i="1" s="1"/>
  <c r="G81" i="1"/>
  <c r="L81" i="1" s="1"/>
  <c r="G224" i="1"/>
  <c r="J224" i="1" s="1"/>
  <c r="G254" i="1"/>
  <c r="J254" i="1" s="1"/>
  <c r="G354" i="1"/>
  <c r="J354" i="1" s="1"/>
  <c r="G379" i="1"/>
  <c r="L379" i="1" s="1"/>
  <c r="G406" i="1"/>
  <c r="L406" i="1" s="1"/>
  <c r="G422" i="1"/>
  <c r="L422" i="1" s="1"/>
  <c r="G470" i="1"/>
  <c r="J470" i="1" s="1"/>
  <c r="G472" i="1"/>
  <c r="J472" i="1" s="1"/>
  <c r="G482" i="1"/>
  <c r="J482" i="1" s="1"/>
  <c r="AF482" i="1" s="1"/>
  <c r="AE482" i="1" s="1"/>
  <c r="G557" i="1"/>
  <c r="J557" i="1" s="1"/>
  <c r="G599" i="1"/>
  <c r="J599" i="1" s="1"/>
  <c r="G140" i="1"/>
  <c r="I140" i="1" s="1"/>
  <c r="G309" i="1"/>
  <c r="L309" i="1" s="1"/>
  <c r="G490" i="1"/>
  <c r="L490" i="1" s="1"/>
  <c r="G527" i="1"/>
  <c r="L527" i="1" s="1"/>
  <c r="G652" i="1"/>
  <c r="L652" i="1" s="1"/>
  <c r="G459" i="1"/>
  <c r="J459" i="1" s="1"/>
  <c r="G154" i="1"/>
  <c r="J154" i="1" s="1"/>
  <c r="G588" i="1"/>
  <c r="J588" i="1" s="1"/>
  <c r="G441" i="1"/>
  <c r="L441" i="1" s="1"/>
  <c r="G62" i="1"/>
  <c r="L62" i="1" s="1"/>
  <c r="G488" i="1"/>
  <c r="L488" i="1" s="1"/>
  <c r="G349" i="1"/>
  <c r="J349" i="1" s="1"/>
  <c r="G369" i="1"/>
  <c r="J369" i="1" s="1"/>
  <c r="G449" i="1"/>
  <c r="J449" i="1" s="1"/>
  <c r="G607" i="1"/>
  <c r="J607" i="1" s="1"/>
  <c r="G486" i="1"/>
  <c r="J486" i="1" s="1"/>
  <c r="G533" i="1"/>
  <c r="G70" i="1"/>
  <c r="L70" i="1" s="1"/>
  <c r="G481" i="1"/>
  <c r="L481" i="1" s="1"/>
  <c r="G530" i="1"/>
  <c r="L530" i="1" s="1"/>
  <c r="G152" i="1"/>
  <c r="L152" i="1" s="1"/>
  <c r="G120" i="1"/>
  <c r="J120" i="1" s="1"/>
  <c r="G492" i="1"/>
  <c r="J492" i="1" s="1"/>
  <c r="G287" i="1"/>
  <c r="J287" i="1" s="1"/>
  <c r="G134" i="1"/>
  <c r="L134" i="1" s="1"/>
  <c r="G410" i="1"/>
  <c r="L410" i="1" s="1"/>
  <c r="G265" i="1"/>
  <c r="L265" i="1" s="1"/>
  <c r="G161" i="1"/>
  <c r="J161" i="1" s="1"/>
  <c r="G361" i="1"/>
  <c r="J361" i="1" s="1"/>
  <c r="G362" i="1"/>
  <c r="J362" i="1" s="1"/>
  <c r="G484" i="1"/>
  <c r="J484" i="1" s="1"/>
  <c r="G75" i="1"/>
  <c r="J75" i="1" s="1"/>
  <c r="G617" i="1"/>
  <c r="G255" i="1"/>
  <c r="L255" i="1" s="1"/>
  <c r="G159" i="1"/>
  <c r="K159" i="1" s="1"/>
  <c r="G327" i="1"/>
  <c r="L327" i="1" s="1"/>
  <c r="G48" i="1"/>
  <c r="L48" i="1" s="1"/>
  <c r="G435" i="1"/>
  <c r="J435" i="1" s="1"/>
  <c r="G500" i="1"/>
  <c r="J500" i="1" s="1"/>
  <c r="G95" i="1"/>
  <c r="J95" i="1" s="1"/>
  <c r="G267" i="1"/>
  <c r="L267" i="1" s="1"/>
  <c r="G244" i="1"/>
  <c r="W244" i="1" s="1"/>
  <c r="X244" i="1" s="1"/>
  <c r="G521" i="1"/>
  <c r="L521" i="1" s="1"/>
  <c r="G291" i="1"/>
  <c r="J291" i="1" s="1"/>
  <c r="G419" i="1"/>
  <c r="J419" i="1" s="1"/>
  <c r="G565" i="1"/>
  <c r="J565" i="1" s="1"/>
  <c r="G52" i="1"/>
  <c r="J52" i="1" s="1"/>
  <c r="G414" i="1"/>
  <c r="J414" i="1" s="1"/>
  <c r="G510" i="1"/>
  <c r="G457" i="1"/>
  <c r="L457" i="1" s="1"/>
  <c r="G27" i="1"/>
  <c r="L27" i="1" s="1"/>
  <c r="G443" i="1"/>
  <c r="L443" i="1" s="1"/>
  <c r="G388" i="1"/>
  <c r="L388" i="1" s="1"/>
  <c r="G334" i="1"/>
  <c r="J334" i="1" s="1"/>
  <c r="G637" i="1"/>
  <c r="J637" i="1" s="1"/>
  <c r="G93" i="1"/>
  <c r="J93" i="1" s="1"/>
  <c r="G238" i="1"/>
  <c r="L238" i="1" s="1"/>
  <c r="G88" i="1"/>
  <c r="L88" i="1" s="1"/>
  <c r="G71" i="1"/>
  <c r="L71" i="1" s="1"/>
  <c r="G428" i="1"/>
  <c r="J428" i="1" s="1"/>
  <c r="G313" i="1"/>
  <c r="J313" i="1" s="1"/>
  <c r="G403" i="1"/>
  <c r="J403" i="1" s="1"/>
  <c r="G452" i="1"/>
  <c r="J452" i="1" s="1"/>
  <c r="G526" i="1"/>
  <c r="J526" i="1" s="1"/>
  <c r="G628" i="1"/>
  <c r="G22" i="1"/>
  <c r="L22" i="1" s="1"/>
  <c r="G600" i="1"/>
  <c r="L600" i="1" s="1"/>
  <c r="G483" i="1"/>
  <c r="L483" i="1" s="1"/>
  <c r="G538" i="1"/>
  <c r="L538" i="1" s="1"/>
  <c r="G558" i="1"/>
  <c r="J558" i="1" s="1"/>
  <c r="AF558" i="1" s="1"/>
  <c r="AE558" i="1" s="1"/>
  <c r="G564" i="1"/>
  <c r="I564" i="1" s="1"/>
  <c r="G586" i="1"/>
  <c r="J586" i="1" s="1"/>
  <c r="AF586" i="1" s="1"/>
  <c r="AE586" i="1" s="1"/>
  <c r="G423" i="1"/>
  <c r="L423" i="1" s="1"/>
  <c r="G491" i="1"/>
  <c r="L491" i="1" s="1"/>
  <c r="G612" i="1"/>
  <c r="L612" i="1" s="1"/>
  <c r="G511" i="1"/>
  <c r="J511" i="1" s="1"/>
  <c r="G622" i="1"/>
  <c r="J622" i="1" s="1"/>
  <c r="G141" i="1"/>
  <c r="J141" i="1" s="1"/>
  <c r="G409" i="1"/>
  <c r="I409" i="1" s="1"/>
  <c r="G131" i="1"/>
  <c r="I131" i="1" s="1"/>
  <c r="G389" i="1"/>
  <c r="G262" i="1"/>
  <c r="I262" i="1" s="1"/>
  <c r="G61" i="1"/>
  <c r="L61" i="1" s="1"/>
  <c r="G365" i="1"/>
  <c r="L365" i="1" s="1"/>
  <c r="G621" i="1"/>
  <c r="L621" i="1" s="1"/>
  <c r="G80" i="1"/>
  <c r="J80" i="1" s="1"/>
  <c r="G142" i="1"/>
  <c r="J142" i="1" s="1"/>
  <c r="G227" i="1"/>
  <c r="Y227" i="1" s="1"/>
  <c r="G251" i="1"/>
  <c r="L251" i="1" s="1"/>
  <c r="G505" i="1"/>
  <c r="Y505" i="1" s="1"/>
  <c r="G537" i="1"/>
  <c r="L537" i="1" s="1"/>
  <c r="AF632" i="1"/>
  <c r="AF633" i="1"/>
  <c r="AF635" i="1"/>
  <c r="AC505" i="1"/>
  <c r="AI505" i="1" s="1"/>
  <c r="AC142" i="1"/>
  <c r="AI142" i="1" s="1"/>
  <c r="AC537" i="1"/>
  <c r="AI537" i="1" s="1"/>
  <c r="AC80" i="1"/>
  <c r="AI80" i="1" s="1"/>
  <c r="AC227" i="1"/>
  <c r="AI227" i="1" s="1"/>
  <c r="AC251" i="1"/>
  <c r="AI251" i="1" s="1"/>
  <c r="AC621" i="1"/>
  <c r="AI621" i="1" s="1"/>
  <c r="AC365" i="1"/>
  <c r="AI365" i="1" s="1"/>
  <c r="AC61" i="1"/>
  <c r="AI61" i="1" s="1"/>
  <c r="AC262" i="1"/>
  <c r="AI262" i="1" s="1"/>
  <c r="AC389" i="1"/>
  <c r="AI389" i="1" s="1"/>
  <c r="AC131" i="1"/>
  <c r="AI131" i="1" s="1"/>
  <c r="AC409" i="1"/>
  <c r="AI409" i="1" s="1"/>
  <c r="AC9" i="3"/>
  <c r="G9" i="3"/>
  <c r="Z9" i="3" s="1"/>
  <c r="E9" i="3"/>
  <c r="AC7" i="3"/>
  <c r="G7" i="3"/>
  <c r="Z7" i="3" s="1"/>
  <c r="E7" i="3"/>
  <c r="AC6" i="3"/>
  <c r="G6" i="3"/>
  <c r="Z6" i="3" s="1"/>
  <c r="E6" i="3"/>
  <c r="AC141" i="1"/>
  <c r="AI141" i="1" s="1"/>
  <c r="AC622" i="1"/>
  <c r="AI622" i="1" s="1"/>
  <c r="AC511" i="1"/>
  <c r="AI511" i="1" s="1"/>
  <c r="AC612" i="1"/>
  <c r="AI612" i="1" s="1"/>
  <c r="AC491" i="1"/>
  <c r="AI491" i="1" s="1"/>
  <c r="AC423" i="1"/>
  <c r="AI423" i="1" s="1"/>
  <c r="AC586" i="1"/>
  <c r="AI586" i="1" s="1"/>
  <c r="AC564" i="1"/>
  <c r="AI564" i="1" s="1"/>
  <c r="AC558" i="1"/>
  <c r="AI558" i="1" s="1"/>
  <c r="AC538" i="1"/>
  <c r="AI538" i="1" s="1"/>
  <c r="AC483" i="1"/>
  <c r="AI483" i="1" s="1"/>
  <c r="AC600" i="1"/>
  <c r="AI600" i="1" s="1"/>
  <c r="AC22" i="1"/>
  <c r="AI22" i="1" s="1"/>
  <c r="AC628" i="1"/>
  <c r="AI628" i="1" s="1"/>
  <c r="AC526" i="1"/>
  <c r="AI526" i="1" s="1"/>
  <c r="AC452" i="1"/>
  <c r="AI452" i="1" s="1"/>
  <c r="AC403" i="1"/>
  <c r="AI403" i="1" s="1"/>
  <c r="AC313" i="1"/>
  <c r="AI313" i="1" s="1"/>
  <c r="AC428" i="1"/>
  <c r="AI428" i="1" s="1"/>
  <c r="AC255" i="1"/>
  <c r="AI255" i="1" s="1"/>
  <c r="AC287" i="1"/>
  <c r="AI287" i="1" s="1"/>
  <c r="K36" i="1" l="1"/>
  <c r="AB496" i="1"/>
  <c r="AH496" i="1" s="1"/>
  <c r="I496" i="1"/>
  <c r="J496" i="1"/>
  <c r="AF496" i="1" s="1"/>
  <c r="AE496" i="1" s="1"/>
  <c r="K496" i="1"/>
  <c r="L496" i="1"/>
  <c r="M496" i="1"/>
  <c r="AB36" i="1"/>
  <c r="AH36" i="1" s="1"/>
  <c r="W496" i="1"/>
  <c r="X496" i="1" s="1"/>
  <c r="Z36" i="1"/>
  <c r="Y496" i="1"/>
  <c r="Y36" i="1"/>
  <c r="W36" i="1"/>
  <c r="X36" i="1" s="1"/>
  <c r="L36" i="1"/>
  <c r="AB402" i="1"/>
  <c r="AH402" i="1" s="1"/>
  <c r="AB498" i="1"/>
  <c r="AH498" i="1" s="1"/>
  <c r="J36" i="1"/>
  <c r="AF36" i="1" s="1"/>
  <c r="AE36" i="1" s="1"/>
  <c r="I498" i="1"/>
  <c r="J498" i="1"/>
  <c r="AF498" i="1" s="1"/>
  <c r="AE498" i="1" s="1"/>
  <c r="K498" i="1"/>
  <c r="L498" i="1"/>
  <c r="M498" i="1"/>
  <c r="W498" i="1"/>
  <c r="X498" i="1" s="1"/>
  <c r="Y498" i="1"/>
  <c r="AB31" i="1"/>
  <c r="AH31" i="1" s="1"/>
  <c r="I31" i="1"/>
  <c r="J31" i="1"/>
  <c r="AF31" i="1" s="1"/>
  <c r="AE31" i="1" s="1"/>
  <c r="K31" i="1"/>
  <c r="L31" i="1"/>
  <c r="M31" i="1"/>
  <c r="W31" i="1"/>
  <c r="X31" i="1" s="1"/>
  <c r="Y31" i="1"/>
  <c r="I402" i="1"/>
  <c r="J402" i="1"/>
  <c r="AF402" i="1" s="1"/>
  <c r="AE402" i="1" s="1"/>
  <c r="K402" i="1"/>
  <c r="L402" i="1"/>
  <c r="M402" i="1"/>
  <c r="W402" i="1"/>
  <c r="X402" i="1" s="1"/>
  <c r="Y402" i="1"/>
  <c r="AB11" i="1"/>
  <c r="AH11" i="1" s="1"/>
  <c r="I11" i="1"/>
  <c r="J11" i="1"/>
  <c r="AF11" i="1" s="1"/>
  <c r="AE11" i="1" s="1"/>
  <c r="K11" i="1"/>
  <c r="L11" i="1"/>
  <c r="M11" i="1"/>
  <c r="W11" i="1"/>
  <c r="X11" i="1" s="1"/>
  <c r="Y11" i="1"/>
  <c r="AB258" i="1"/>
  <c r="AH258" i="1" s="1"/>
  <c r="I258" i="1"/>
  <c r="J258" i="1"/>
  <c r="AF258" i="1" s="1"/>
  <c r="AE258" i="1" s="1"/>
  <c r="K258" i="1"/>
  <c r="L258" i="1"/>
  <c r="M258" i="1"/>
  <c r="W258" i="1"/>
  <c r="X258" i="1" s="1"/>
  <c r="Y258" i="1"/>
  <c r="AB603" i="1"/>
  <c r="AH603" i="1" s="1"/>
  <c r="I603" i="1"/>
  <c r="J603" i="1"/>
  <c r="AF603" i="1" s="1"/>
  <c r="AE603" i="1" s="1"/>
  <c r="K603" i="1"/>
  <c r="L603" i="1"/>
  <c r="M603" i="1"/>
  <c r="W603" i="1"/>
  <c r="X603" i="1" s="1"/>
  <c r="Y603" i="1"/>
  <c r="AB214" i="1"/>
  <c r="AH214" i="1" s="1"/>
  <c r="J649" i="1"/>
  <c r="AF649" i="1" s="1"/>
  <c r="AE649" i="1" s="1"/>
  <c r="I214" i="1"/>
  <c r="J214" i="1"/>
  <c r="AF214" i="1" s="1"/>
  <c r="AE214" i="1" s="1"/>
  <c r="K214" i="1"/>
  <c r="L214" i="1"/>
  <c r="M214" i="1"/>
  <c r="AB649" i="1"/>
  <c r="AH649" i="1" s="1"/>
  <c r="W214" i="1"/>
  <c r="X214" i="1" s="1"/>
  <c r="Z649" i="1"/>
  <c r="Y214" i="1"/>
  <c r="Y649" i="1"/>
  <c r="W649" i="1"/>
  <c r="X649" i="1" s="1"/>
  <c r="L649" i="1"/>
  <c r="K649" i="1"/>
  <c r="Z199" i="1"/>
  <c r="W319" i="1"/>
  <c r="X319" i="1" s="1"/>
  <c r="L199" i="1"/>
  <c r="AB199" i="1"/>
  <c r="AH199" i="1" s="1"/>
  <c r="Y199" i="1"/>
  <c r="AB319" i="1"/>
  <c r="AH319" i="1" s="1"/>
  <c r="Z319" i="1"/>
  <c r="W199" i="1"/>
  <c r="X199" i="1" s="1"/>
  <c r="Y319" i="1"/>
  <c r="K199" i="1"/>
  <c r="J199" i="1"/>
  <c r="AF199" i="1" s="1"/>
  <c r="AE199" i="1" s="1"/>
  <c r="J577" i="1"/>
  <c r="AF577" i="1" s="1"/>
  <c r="AE577" i="1" s="1"/>
  <c r="L319" i="1"/>
  <c r="K319" i="1"/>
  <c r="Z577" i="1"/>
  <c r="J319" i="1"/>
  <c r="AF319" i="1" s="1"/>
  <c r="AE319" i="1" s="1"/>
  <c r="AB577" i="1"/>
  <c r="AH577" i="1" s="1"/>
  <c r="Y577" i="1"/>
  <c r="W577" i="1"/>
  <c r="X577" i="1" s="1"/>
  <c r="AB580" i="1"/>
  <c r="AH580" i="1" s="1"/>
  <c r="L577" i="1"/>
  <c r="K577" i="1"/>
  <c r="Z580" i="1"/>
  <c r="Y580" i="1"/>
  <c r="W580" i="1"/>
  <c r="X580" i="1" s="1"/>
  <c r="L580" i="1"/>
  <c r="K580" i="1"/>
  <c r="J580" i="1"/>
  <c r="AF580" i="1" s="1"/>
  <c r="AE580" i="1" s="1"/>
  <c r="AB596" i="1"/>
  <c r="AH596" i="1" s="1"/>
  <c r="M596" i="1"/>
  <c r="Z596" i="1"/>
  <c r="Y596" i="1"/>
  <c r="W596" i="1"/>
  <c r="X596" i="1" s="1"/>
  <c r="L596" i="1"/>
  <c r="K596" i="1"/>
  <c r="J596" i="1"/>
  <c r="AF596" i="1" s="1"/>
  <c r="AE596" i="1" s="1"/>
  <c r="I596" i="1"/>
  <c r="J531" i="1"/>
  <c r="AF531" i="1" s="1"/>
  <c r="AE531" i="1" s="1"/>
  <c r="W230" i="1"/>
  <c r="X230" i="1" s="1"/>
  <c r="K230" i="1"/>
  <c r="I230" i="1"/>
  <c r="J573" i="1"/>
  <c r="AF573" i="1" s="1"/>
  <c r="AE573" i="1" s="1"/>
  <c r="I573" i="1"/>
  <c r="Y531" i="1"/>
  <c r="W531" i="1"/>
  <c r="X531" i="1" s="1"/>
  <c r="L8" i="1"/>
  <c r="L531" i="1"/>
  <c r="K8" i="1"/>
  <c r="K531" i="1"/>
  <c r="J8" i="1"/>
  <c r="AF8" i="1" s="1"/>
  <c r="AE8" i="1" s="1"/>
  <c r="L230" i="1"/>
  <c r="I8" i="1"/>
  <c r="J230" i="1"/>
  <c r="AF230" i="1" s="1"/>
  <c r="AE230" i="1" s="1"/>
  <c r="I531" i="1"/>
  <c r="K274" i="1"/>
  <c r="J274" i="1"/>
  <c r="AF274" i="1" s="1"/>
  <c r="AE274" i="1" s="1"/>
  <c r="AB274" i="1"/>
  <c r="AH274" i="1" s="1"/>
  <c r="K272" i="1"/>
  <c r="Y230" i="1"/>
  <c r="W8" i="1"/>
  <c r="X8" i="1" s="1"/>
  <c r="Z271" i="1"/>
  <c r="Z274" i="1"/>
  <c r="Y274" i="1"/>
  <c r="W274" i="1"/>
  <c r="X274" i="1" s="1"/>
  <c r="AB8" i="1"/>
  <c r="AH8" i="1" s="1"/>
  <c r="L274" i="1"/>
  <c r="AB275" i="1"/>
  <c r="AH275" i="1" s="1"/>
  <c r="I275" i="1"/>
  <c r="J275" i="1"/>
  <c r="AF275" i="1" s="1"/>
  <c r="AE275" i="1" s="1"/>
  <c r="K275" i="1"/>
  <c r="AB531" i="1"/>
  <c r="AH531" i="1" s="1"/>
  <c r="L275" i="1"/>
  <c r="W275" i="1"/>
  <c r="X275" i="1" s="1"/>
  <c r="Y275" i="1"/>
  <c r="Z573" i="1"/>
  <c r="Y573" i="1"/>
  <c r="Z8" i="1"/>
  <c r="W573" i="1"/>
  <c r="X573" i="1" s="1"/>
  <c r="L573" i="1"/>
  <c r="AB573" i="1"/>
  <c r="AH573" i="1" s="1"/>
  <c r="AB230" i="1"/>
  <c r="AH230" i="1" s="1"/>
  <c r="Z335" i="1"/>
  <c r="Y335" i="1"/>
  <c r="W335" i="1"/>
  <c r="X335" i="1" s="1"/>
  <c r="L335" i="1"/>
  <c r="K335" i="1"/>
  <c r="J335" i="1"/>
  <c r="AF335" i="1" s="1"/>
  <c r="AE335" i="1" s="1"/>
  <c r="J436" i="1"/>
  <c r="AF436" i="1" s="1"/>
  <c r="AE436" i="1" s="1"/>
  <c r="AB335" i="1"/>
  <c r="AH335" i="1" s="1"/>
  <c r="AB215" i="1"/>
  <c r="AH215" i="1" s="1"/>
  <c r="Z215" i="1"/>
  <c r="Y215" i="1"/>
  <c r="W215" i="1"/>
  <c r="X215" i="1" s="1"/>
  <c r="L215" i="1"/>
  <c r="J272" i="1"/>
  <c r="AF272" i="1" s="1"/>
  <c r="AE272" i="1" s="1"/>
  <c r="AB436" i="1"/>
  <c r="AH436" i="1" s="1"/>
  <c r="AB272" i="1"/>
  <c r="AH272" i="1" s="1"/>
  <c r="Z436" i="1"/>
  <c r="Z272" i="1"/>
  <c r="Y436" i="1"/>
  <c r="Y272" i="1"/>
  <c r="W436" i="1"/>
  <c r="X436" i="1" s="1"/>
  <c r="W272" i="1"/>
  <c r="X272" i="1" s="1"/>
  <c r="L436" i="1"/>
  <c r="L272" i="1"/>
  <c r="K436" i="1"/>
  <c r="K215" i="1"/>
  <c r="J215" i="1"/>
  <c r="AF215" i="1" s="1"/>
  <c r="AE215" i="1" s="1"/>
  <c r="Y271" i="1"/>
  <c r="W271" i="1"/>
  <c r="X271" i="1" s="1"/>
  <c r="L271" i="1"/>
  <c r="AB552" i="1"/>
  <c r="AH552" i="1" s="1"/>
  <c r="AB271" i="1"/>
  <c r="AH271" i="1" s="1"/>
  <c r="Z552" i="1"/>
  <c r="K271" i="1"/>
  <c r="J271" i="1"/>
  <c r="AF271" i="1" s="1"/>
  <c r="AE271" i="1" s="1"/>
  <c r="Z3" i="3"/>
  <c r="Y3" i="3"/>
  <c r="L3" i="3"/>
  <c r="K3" i="3"/>
  <c r="AB5" i="3"/>
  <c r="J3" i="3"/>
  <c r="J2" i="3"/>
  <c r="W279" i="1"/>
  <c r="X279" i="1" s="1"/>
  <c r="AB7" i="3"/>
  <c r="Y552" i="1"/>
  <c r="W552" i="1"/>
  <c r="X552" i="1" s="1"/>
  <c r="L279" i="1"/>
  <c r="J279" i="1"/>
  <c r="AF279" i="1" s="1"/>
  <c r="AE279" i="1" s="1"/>
  <c r="Z266" i="1"/>
  <c r="W266" i="1"/>
  <c r="X266" i="1" s="1"/>
  <c r="K266" i="1"/>
  <c r="I193" i="1"/>
  <c r="J266" i="1"/>
  <c r="AF266" i="1" s="1"/>
  <c r="AE266" i="1" s="1"/>
  <c r="L552" i="1"/>
  <c r="K552" i="1"/>
  <c r="J552" i="1"/>
  <c r="AF552" i="1" s="1"/>
  <c r="AE552" i="1" s="1"/>
  <c r="I151" i="1"/>
  <c r="AB279" i="1"/>
  <c r="AH279" i="1" s="1"/>
  <c r="Z279" i="1"/>
  <c r="Y279" i="1"/>
  <c r="Y266" i="1"/>
  <c r="L266" i="1"/>
  <c r="K279" i="1"/>
  <c r="AB266" i="1"/>
  <c r="AH266" i="1" s="1"/>
  <c r="I247" i="1"/>
  <c r="Z263" i="1"/>
  <c r="Y263" i="1"/>
  <c r="W263" i="1"/>
  <c r="X263" i="1" s="1"/>
  <c r="L263" i="1"/>
  <c r="K263" i="1"/>
  <c r="J263" i="1"/>
  <c r="AF263" i="1" s="1"/>
  <c r="AE263" i="1" s="1"/>
  <c r="I634" i="1"/>
  <c r="AB261" i="1"/>
  <c r="AH261" i="1" s="1"/>
  <c r="AB263" i="1"/>
  <c r="AH263" i="1" s="1"/>
  <c r="AB634" i="1"/>
  <c r="AH634" i="1" s="1"/>
  <c r="AB151" i="1"/>
  <c r="AH151" i="1" s="1"/>
  <c r="AB193" i="1"/>
  <c r="AH193" i="1" s="1"/>
  <c r="Z261" i="1"/>
  <c r="K123" i="1"/>
  <c r="Z634" i="1"/>
  <c r="Z151" i="1"/>
  <c r="Z193" i="1"/>
  <c r="Y261" i="1"/>
  <c r="Y634" i="1"/>
  <c r="Y151" i="1"/>
  <c r="Y193" i="1"/>
  <c r="W261" i="1"/>
  <c r="X261" i="1" s="1"/>
  <c r="W634" i="1"/>
  <c r="X634" i="1" s="1"/>
  <c r="W151" i="1"/>
  <c r="X151" i="1" s="1"/>
  <c r="W193" i="1"/>
  <c r="X193" i="1" s="1"/>
  <c r="L261" i="1"/>
  <c r="L634" i="1"/>
  <c r="L151" i="1"/>
  <c r="L193" i="1"/>
  <c r="K261" i="1"/>
  <c r="K634" i="1"/>
  <c r="K151" i="1"/>
  <c r="K193" i="1"/>
  <c r="J261" i="1"/>
  <c r="AF261" i="1" s="1"/>
  <c r="AE261" i="1" s="1"/>
  <c r="Z264" i="1"/>
  <c r="Y264" i="1"/>
  <c r="W264" i="1"/>
  <c r="X264" i="1" s="1"/>
  <c r="L264" i="1"/>
  <c r="K264" i="1"/>
  <c r="J264" i="1"/>
  <c r="AF264" i="1" s="1"/>
  <c r="AE264" i="1" s="1"/>
  <c r="AB264" i="1"/>
  <c r="AH264" i="1" s="1"/>
  <c r="Z137" i="1"/>
  <c r="Y137" i="1"/>
  <c r="W137" i="1"/>
  <c r="X137" i="1" s="1"/>
  <c r="L137" i="1"/>
  <c r="K137" i="1"/>
  <c r="J137" i="1"/>
  <c r="AF137" i="1" s="1"/>
  <c r="AE137" i="1" s="1"/>
  <c r="J123" i="1"/>
  <c r="AF123" i="1" s="1"/>
  <c r="AE123" i="1" s="1"/>
  <c r="AB137" i="1"/>
  <c r="AH137" i="1" s="1"/>
  <c r="Z123" i="1"/>
  <c r="Y123" i="1"/>
  <c r="W123" i="1"/>
  <c r="X123" i="1" s="1"/>
  <c r="L123" i="1"/>
  <c r="AB123" i="1"/>
  <c r="AH123" i="1" s="1"/>
  <c r="Z247" i="1"/>
  <c r="Y247" i="1"/>
  <c r="W247" i="1"/>
  <c r="X247" i="1" s="1"/>
  <c r="L247" i="1"/>
  <c r="L547" i="1"/>
  <c r="K247" i="1"/>
  <c r="K547" i="1"/>
  <c r="AB247" i="1"/>
  <c r="AH247" i="1" s="1"/>
  <c r="AB245" i="1"/>
  <c r="AH245" i="1" s="1"/>
  <c r="Z245" i="1"/>
  <c r="Y245" i="1"/>
  <c r="W245" i="1"/>
  <c r="X245" i="1" s="1"/>
  <c r="L245" i="1"/>
  <c r="Z547" i="1"/>
  <c r="K245" i="1"/>
  <c r="Y547" i="1"/>
  <c r="J245" i="1"/>
  <c r="AF245" i="1" s="1"/>
  <c r="AE245" i="1" s="1"/>
  <c r="W547" i="1"/>
  <c r="X547" i="1" s="1"/>
  <c r="J547" i="1"/>
  <c r="AF547" i="1" s="1"/>
  <c r="AE547" i="1" s="1"/>
  <c r="Z42" i="1"/>
  <c r="Y42" i="1"/>
  <c r="W42" i="1"/>
  <c r="X42" i="1" s="1"/>
  <c r="L42" i="1"/>
  <c r="K42" i="1"/>
  <c r="J42" i="1"/>
  <c r="AF42" i="1" s="1"/>
  <c r="AE42" i="1" s="1"/>
  <c r="AB42" i="1"/>
  <c r="AH42" i="1" s="1"/>
  <c r="Z311" i="1"/>
  <c r="Y311" i="1"/>
  <c r="W311" i="1"/>
  <c r="X311" i="1" s="1"/>
  <c r="L311" i="1"/>
  <c r="K311" i="1"/>
  <c r="K440" i="1"/>
  <c r="J311" i="1"/>
  <c r="AF311" i="1" s="1"/>
  <c r="AE311" i="1" s="1"/>
  <c r="J440" i="1"/>
  <c r="AF440" i="1" s="1"/>
  <c r="AE440" i="1" s="1"/>
  <c r="AB311" i="1"/>
  <c r="AH311" i="1" s="1"/>
  <c r="AB547" i="1"/>
  <c r="AH547" i="1" s="1"/>
  <c r="AB608" i="1"/>
  <c r="AH608" i="1" s="1"/>
  <c r="Z608" i="1"/>
  <c r="Y608" i="1"/>
  <c r="W608" i="1"/>
  <c r="X608" i="1" s="1"/>
  <c r="Z440" i="1"/>
  <c r="L608" i="1"/>
  <c r="Y440" i="1"/>
  <c r="K608" i="1"/>
  <c r="W440" i="1"/>
  <c r="X440" i="1" s="1"/>
  <c r="J608" i="1"/>
  <c r="AF608" i="1" s="1"/>
  <c r="AE608" i="1" s="1"/>
  <c r="L440" i="1"/>
  <c r="AB568" i="1"/>
  <c r="AH568" i="1" s="1"/>
  <c r="Z568" i="1"/>
  <c r="Y568" i="1"/>
  <c r="AB440" i="1"/>
  <c r="AH440" i="1" s="1"/>
  <c r="W568" i="1"/>
  <c r="X568" i="1" s="1"/>
  <c r="L568" i="1"/>
  <c r="K568" i="1"/>
  <c r="J568" i="1"/>
  <c r="AF568" i="1" s="1"/>
  <c r="AE568" i="1" s="1"/>
  <c r="K163" i="1"/>
  <c r="J187" i="1"/>
  <c r="AF187" i="1" s="1"/>
  <c r="AE187" i="1" s="1"/>
  <c r="Z395" i="1"/>
  <c r="Y395" i="1"/>
  <c r="W395" i="1"/>
  <c r="X395" i="1" s="1"/>
  <c r="L395" i="1"/>
  <c r="K395" i="1"/>
  <c r="J395" i="1"/>
  <c r="AF395" i="1" s="1"/>
  <c r="AE395" i="1" s="1"/>
  <c r="AB395" i="1"/>
  <c r="AH395" i="1" s="1"/>
  <c r="Z163" i="1"/>
  <c r="Y163" i="1"/>
  <c r="W163" i="1"/>
  <c r="X163" i="1" s="1"/>
  <c r="L163" i="1"/>
  <c r="AB163" i="1"/>
  <c r="AH163" i="1" s="1"/>
  <c r="J163" i="1"/>
  <c r="AF163" i="1" s="1"/>
  <c r="AE163" i="1" s="1"/>
  <c r="K4" i="1"/>
  <c r="W4" i="1"/>
  <c r="X4" i="1" s="1"/>
  <c r="L4" i="1"/>
  <c r="L187" i="1"/>
  <c r="K187" i="1"/>
  <c r="I187" i="1"/>
  <c r="M5" i="3"/>
  <c r="W5" i="3"/>
  <c r="X5" i="3" s="1"/>
  <c r="Y5" i="3"/>
  <c r="Z5" i="3"/>
  <c r="AB8" i="3"/>
  <c r="AB4" i="3"/>
  <c r="AB4" i="1"/>
  <c r="AH4" i="1" s="1"/>
  <c r="AB187" i="1"/>
  <c r="AH187" i="1" s="1"/>
  <c r="Z187" i="1"/>
  <c r="Y187" i="1"/>
  <c r="Z4" i="1"/>
  <c r="Y4" i="1"/>
  <c r="I189" i="1"/>
  <c r="L189" i="1"/>
  <c r="J189" i="1"/>
  <c r="AF189" i="1" s="1"/>
  <c r="AE189" i="1" s="1"/>
  <c r="W189" i="1"/>
  <c r="X189" i="1" s="1"/>
  <c r="Y189" i="1"/>
  <c r="K189" i="1"/>
  <c r="AB189" i="1"/>
  <c r="AH189" i="1" s="1"/>
  <c r="AB188" i="1"/>
  <c r="AH188" i="1" s="1"/>
  <c r="I188" i="1"/>
  <c r="K188" i="1"/>
  <c r="L188" i="1"/>
  <c r="Z188" i="1"/>
  <c r="J188" i="1"/>
  <c r="AF188" i="1" s="1"/>
  <c r="AE188" i="1" s="1"/>
  <c r="W188" i="1"/>
  <c r="X188" i="1" s="1"/>
  <c r="J4" i="1"/>
  <c r="AF4" i="1" s="1"/>
  <c r="AE4" i="1" s="1"/>
  <c r="AB359" i="1"/>
  <c r="AH359" i="1" s="1"/>
  <c r="Z359" i="1"/>
  <c r="Y359" i="1"/>
  <c r="W359" i="1"/>
  <c r="X359" i="1" s="1"/>
  <c r="L359" i="1"/>
  <c r="K359" i="1"/>
  <c r="J359" i="1"/>
  <c r="AF359" i="1" s="1"/>
  <c r="AE359" i="1" s="1"/>
  <c r="W234" i="1"/>
  <c r="X234" i="1" s="1"/>
  <c r="I234" i="1"/>
  <c r="Y234" i="1"/>
  <c r="Z234" i="1"/>
  <c r="K234" i="1"/>
  <c r="AB234" i="1"/>
  <c r="AH234" i="1" s="1"/>
  <c r="J234" i="1"/>
  <c r="AF234" i="1" s="1"/>
  <c r="AE234" i="1" s="1"/>
  <c r="I578" i="1"/>
  <c r="K578" i="1"/>
  <c r="Z578" i="1"/>
  <c r="AB578" i="1"/>
  <c r="AH578" i="1" s="1"/>
  <c r="J578" i="1"/>
  <c r="AF578" i="1" s="1"/>
  <c r="AE578" i="1" s="1"/>
  <c r="W578" i="1"/>
  <c r="X578" i="1" s="1"/>
  <c r="L578" i="1"/>
  <c r="J211" i="1"/>
  <c r="AF211" i="1" s="1"/>
  <c r="AE211" i="1" s="1"/>
  <c r="K211" i="1"/>
  <c r="Y211" i="1"/>
  <c r="Z211" i="1"/>
  <c r="AB211" i="1"/>
  <c r="AH211" i="1" s="1"/>
  <c r="I211" i="1"/>
  <c r="L211" i="1"/>
  <c r="L273" i="1"/>
  <c r="W273" i="1"/>
  <c r="X273" i="1" s="1"/>
  <c r="Z273" i="1"/>
  <c r="J273" i="1"/>
  <c r="AF273" i="1" s="1"/>
  <c r="AE273" i="1" s="1"/>
  <c r="AB273" i="1"/>
  <c r="AH273" i="1" s="1"/>
  <c r="Y273" i="1"/>
  <c r="K273" i="1"/>
  <c r="AB82" i="1"/>
  <c r="AH82" i="1" s="1"/>
  <c r="J82" i="1"/>
  <c r="AF82" i="1" s="1"/>
  <c r="AE82" i="1" s="1"/>
  <c r="K82" i="1"/>
  <c r="L82" i="1"/>
  <c r="W82" i="1"/>
  <c r="X82" i="1" s="1"/>
  <c r="I82" i="1"/>
  <c r="Y82" i="1"/>
  <c r="Z82" i="1"/>
  <c r="I645" i="1"/>
  <c r="K645" i="1"/>
  <c r="L645" i="1"/>
  <c r="J645" i="1"/>
  <c r="AF645" i="1" s="1"/>
  <c r="AE645" i="1" s="1"/>
  <c r="Z645" i="1"/>
  <c r="AB645" i="1"/>
  <c r="AH645" i="1" s="1"/>
  <c r="W645" i="1"/>
  <c r="X645" i="1" s="1"/>
  <c r="AB575" i="1"/>
  <c r="AH575" i="1" s="1"/>
  <c r="J575" i="1"/>
  <c r="AF575" i="1" s="1"/>
  <c r="AE575" i="1" s="1"/>
  <c r="W575" i="1"/>
  <c r="X575" i="1" s="1"/>
  <c r="L575" i="1"/>
  <c r="I575" i="1"/>
  <c r="K575" i="1"/>
  <c r="Y575" i="1"/>
  <c r="Z575" i="1"/>
  <c r="AB576" i="1"/>
  <c r="AH576" i="1" s="1"/>
  <c r="J640" i="1"/>
  <c r="AF640" i="1" s="1"/>
  <c r="AE640" i="1" s="1"/>
  <c r="L640" i="1"/>
  <c r="K640" i="1"/>
  <c r="I640" i="1"/>
  <c r="AB640" i="1"/>
  <c r="AH640" i="1" s="1"/>
  <c r="W640" i="1"/>
  <c r="X640" i="1" s="1"/>
  <c r="Z640" i="1"/>
  <c r="K576" i="1"/>
  <c r="J576" i="1"/>
  <c r="AF576" i="1" s="1"/>
  <c r="AE576" i="1" s="1"/>
  <c r="Y576" i="1"/>
  <c r="I576" i="1"/>
  <c r="L576" i="1"/>
  <c r="W576" i="1"/>
  <c r="X576" i="1" s="1"/>
  <c r="Z576" i="1"/>
  <c r="I479" i="1"/>
  <c r="J479" i="1"/>
  <c r="AF479" i="1" s="1"/>
  <c r="AE479" i="1" s="1"/>
  <c r="Z479" i="1"/>
  <c r="AB479" i="1"/>
  <c r="AH479" i="1" s="1"/>
  <c r="K479" i="1"/>
  <c r="L479" i="1"/>
  <c r="W479" i="1"/>
  <c r="X479" i="1" s="1"/>
  <c r="AB332" i="1"/>
  <c r="AH332" i="1" s="1"/>
  <c r="W332" i="1"/>
  <c r="X332" i="1" s="1"/>
  <c r="L332" i="1"/>
  <c r="I332" i="1"/>
  <c r="Y332" i="1"/>
  <c r="J332" i="1"/>
  <c r="AF332" i="1" s="1"/>
  <c r="AE332" i="1" s="1"/>
  <c r="K332" i="1"/>
  <c r="Z332" i="1"/>
  <c r="L550" i="1"/>
  <c r="J550" i="1"/>
  <c r="AF550" i="1" s="1"/>
  <c r="AE550" i="1" s="1"/>
  <c r="W550" i="1"/>
  <c r="X550" i="1" s="1"/>
  <c r="K550" i="1"/>
  <c r="Z550" i="1"/>
  <c r="AB550" i="1"/>
  <c r="AH550" i="1" s="1"/>
  <c r="Y550" i="1"/>
  <c r="Y606" i="1"/>
  <c r="K606" i="1"/>
  <c r="Z606" i="1"/>
  <c r="AB606" i="1"/>
  <c r="AH606" i="1" s="1"/>
  <c r="J606" i="1"/>
  <c r="AF606" i="1" s="1"/>
  <c r="AE606" i="1" s="1"/>
  <c r="W606" i="1"/>
  <c r="X606" i="1" s="1"/>
  <c r="I606" i="1"/>
  <c r="J235" i="1"/>
  <c r="AF235" i="1" s="1"/>
  <c r="AE235" i="1" s="1"/>
  <c r="W235" i="1"/>
  <c r="X235" i="1" s="1"/>
  <c r="I235" i="1"/>
  <c r="AB235" i="1"/>
  <c r="AH235" i="1" s="1"/>
  <c r="L235" i="1"/>
  <c r="Z235" i="1"/>
  <c r="K235" i="1"/>
  <c r="L426" i="1"/>
  <c r="W426" i="1"/>
  <c r="X426" i="1" s="1"/>
  <c r="K426" i="1"/>
  <c r="I426" i="1"/>
  <c r="AB426" i="1"/>
  <c r="AH426" i="1" s="1"/>
  <c r="J426" i="1"/>
  <c r="AF426" i="1" s="1"/>
  <c r="AE426" i="1" s="1"/>
  <c r="Y426" i="1"/>
  <c r="Z642" i="1"/>
  <c r="Y642" i="1"/>
  <c r="AB642" i="1"/>
  <c r="AH642" i="1" s="1"/>
  <c r="L642" i="1"/>
  <c r="W642" i="1"/>
  <c r="X642" i="1" s="1"/>
  <c r="K642" i="1"/>
  <c r="I642" i="1"/>
  <c r="J315" i="1"/>
  <c r="AF315" i="1" s="1"/>
  <c r="AE315" i="1" s="1"/>
  <c r="Z315" i="1"/>
  <c r="K315" i="1"/>
  <c r="AB315" i="1"/>
  <c r="AH315" i="1" s="1"/>
  <c r="I315" i="1"/>
  <c r="L315" i="1"/>
  <c r="W315" i="1"/>
  <c r="X315" i="1" s="1"/>
  <c r="Y171" i="1"/>
  <c r="I171" i="1"/>
  <c r="J171" i="1"/>
  <c r="AF171" i="1" s="1"/>
  <c r="AE171" i="1" s="1"/>
  <c r="L171" i="1"/>
  <c r="Z171" i="1"/>
  <c r="AB171" i="1"/>
  <c r="AH171" i="1" s="1"/>
  <c r="K171" i="1"/>
  <c r="AB99" i="1"/>
  <c r="AH99" i="1" s="1"/>
  <c r="I99" i="1"/>
  <c r="J99" i="1"/>
  <c r="AF99" i="1" s="1"/>
  <c r="AE99" i="1" s="1"/>
  <c r="K99" i="1"/>
  <c r="L99" i="1"/>
  <c r="W99" i="1"/>
  <c r="X99" i="1" s="1"/>
  <c r="Y99" i="1"/>
  <c r="Z99" i="1"/>
  <c r="AB543" i="1"/>
  <c r="AH543" i="1" s="1"/>
  <c r="AB579" i="1"/>
  <c r="AH579" i="1" s="1"/>
  <c r="AB213" i="1"/>
  <c r="AH213" i="1" s="1"/>
  <c r="I579" i="1"/>
  <c r="J579" i="1"/>
  <c r="AF579" i="1" s="1"/>
  <c r="AE579" i="1" s="1"/>
  <c r="K579" i="1"/>
  <c r="L579" i="1"/>
  <c r="W579" i="1"/>
  <c r="X579" i="1" s="1"/>
  <c r="Y579" i="1"/>
  <c r="Z579" i="1"/>
  <c r="I543" i="1"/>
  <c r="K543" i="1"/>
  <c r="J543" i="1"/>
  <c r="AF543" i="1" s="1"/>
  <c r="AE543" i="1" s="1"/>
  <c r="L543" i="1"/>
  <c r="W543" i="1"/>
  <c r="X543" i="1" s="1"/>
  <c r="Y543" i="1"/>
  <c r="Z543" i="1"/>
  <c r="AB476" i="1"/>
  <c r="AH476" i="1" s="1"/>
  <c r="I476" i="1"/>
  <c r="J476" i="1"/>
  <c r="AF476" i="1" s="1"/>
  <c r="AE476" i="1" s="1"/>
  <c r="K476" i="1"/>
  <c r="L476" i="1"/>
  <c r="W476" i="1"/>
  <c r="X476" i="1" s="1"/>
  <c r="Y476" i="1"/>
  <c r="Z476" i="1"/>
  <c r="J213" i="1"/>
  <c r="AF213" i="1" s="1"/>
  <c r="AE213" i="1" s="1"/>
  <c r="K213" i="1"/>
  <c r="I213" i="1"/>
  <c r="L213" i="1"/>
  <c r="W213" i="1"/>
  <c r="X213" i="1" s="1"/>
  <c r="Y213" i="1"/>
  <c r="Z213" i="1"/>
  <c r="AB532" i="1"/>
  <c r="AH532" i="1" s="1"/>
  <c r="AB209" i="1"/>
  <c r="AH209" i="1" s="1"/>
  <c r="I209" i="1"/>
  <c r="J209" i="1"/>
  <c r="AF209" i="1" s="1"/>
  <c r="AE209" i="1" s="1"/>
  <c r="K209" i="1"/>
  <c r="L209" i="1"/>
  <c r="W209" i="1"/>
  <c r="X209" i="1" s="1"/>
  <c r="Y209" i="1"/>
  <c r="I532" i="1"/>
  <c r="J532" i="1"/>
  <c r="AF532" i="1" s="1"/>
  <c r="AE532" i="1" s="1"/>
  <c r="K532" i="1"/>
  <c r="L532" i="1"/>
  <c r="W532" i="1"/>
  <c r="X532" i="1" s="1"/>
  <c r="Y532" i="1"/>
  <c r="AB477" i="1"/>
  <c r="AH477" i="1" s="1"/>
  <c r="AB478" i="1"/>
  <c r="AH478" i="1" s="1"/>
  <c r="I478" i="1"/>
  <c r="J478" i="1"/>
  <c r="AF478" i="1" s="1"/>
  <c r="AE478" i="1" s="1"/>
  <c r="K478" i="1"/>
  <c r="L478" i="1"/>
  <c r="Y478" i="1"/>
  <c r="W478" i="1"/>
  <c r="X478" i="1" s="1"/>
  <c r="Z478" i="1"/>
  <c r="I477" i="1"/>
  <c r="W477" i="1"/>
  <c r="X477" i="1" s="1"/>
  <c r="J477" i="1"/>
  <c r="AF477" i="1" s="1"/>
  <c r="AE477" i="1" s="1"/>
  <c r="K477" i="1"/>
  <c r="L477" i="1"/>
  <c r="Y477" i="1"/>
  <c r="Z477" i="1"/>
  <c r="AB101" i="1"/>
  <c r="AH101" i="1" s="1"/>
  <c r="AB72" i="1"/>
  <c r="AH72" i="1" s="1"/>
  <c r="I72" i="1"/>
  <c r="J72" i="1"/>
  <c r="AF72" i="1" s="1"/>
  <c r="AE72" i="1" s="1"/>
  <c r="K72" i="1"/>
  <c r="L72" i="1"/>
  <c r="W72" i="1"/>
  <c r="X72" i="1" s="1"/>
  <c r="Y72" i="1"/>
  <c r="Z72" i="1"/>
  <c r="I101" i="1"/>
  <c r="J101" i="1"/>
  <c r="AF101" i="1" s="1"/>
  <c r="AE101" i="1" s="1"/>
  <c r="K101" i="1"/>
  <c r="L101" i="1"/>
  <c r="W101" i="1"/>
  <c r="X101" i="1" s="1"/>
  <c r="Y101" i="1"/>
  <c r="Z101" i="1"/>
  <c r="AB343" i="1"/>
  <c r="AH343" i="1" s="1"/>
  <c r="I343" i="1"/>
  <c r="J343" i="1"/>
  <c r="AF343" i="1" s="1"/>
  <c r="AE343" i="1" s="1"/>
  <c r="K343" i="1"/>
  <c r="L343" i="1"/>
  <c r="W343" i="1"/>
  <c r="X343" i="1" s="1"/>
  <c r="Y343" i="1"/>
  <c r="Z343" i="1"/>
  <c r="J100" i="1"/>
  <c r="AF100" i="1" s="1"/>
  <c r="AE100" i="1" s="1"/>
  <c r="K100" i="1"/>
  <c r="L100" i="1"/>
  <c r="W100" i="1"/>
  <c r="X100" i="1" s="1"/>
  <c r="Y100" i="1"/>
  <c r="Z100" i="1"/>
  <c r="AB100" i="1"/>
  <c r="AH100" i="1" s="1"/>
  <c r="AB643" i="1"/>
  <c r="AH643" i="1" s="1"/>
  <c r="AB644" i="1"/>
  <c r="AH644" i="1" s="1"/>
  <c r="AB47" i="1"/>
  <c r="AH47" i="1" s="1"/>
  <c r="J644" i="1"/>
  <c r="AF644" i="1" s="1"/>
  <c r="AE644" i="1" s="1"/>
  <c r="I644" i="1"/>
  <c r="K644" i="1"/>
  <c r="L644" i="1"/>
  <c r="W644" i="1"/>
  <c r="X644" i="1" s="1"/>
  <c r="Y644" i="1"/>
  <c r="Z644" i="1"/>
  <c r="J643" i="1"/>
  <c r="AF643" i="1" s="1"/>
  <c r="AE643" i="1" s="1"/>
  <c r="K643" i="1"/>
  <c r="L643" i="1"/>
  <c r="W643" i="1"/>
  <c r="X643" i="1" s="1"/>
  <c r="I643" i="1"/>
  <c r="Y643" i="1"/>
  <c r="Z643" i="1"/>
  <c r="AB541" i="1"/>
  <c r="AH541" i="1" s="1"/>
  <c r="I541" i="1"/>
  <c r="J541" i="1"/>
  <c r="AF541" i="1" s="1"/>
  <c r="AE541" i="1" s="1"/>
  <c r="K541" i="1"/>
  <c r="L541" i="1"/>
  <c r="W541" i="1"/>
  <c r="X541" i="1" s="1"/>
  <c r="Y541" i="1"/>
  <c r="Z541" i="1"/>
  <c r="I47" i="1"/>
  <c r="J47" i="1"/>
  <c r="AF47" i="1" s="1"/>
  <c r="AE47" i="1" s="1"/>
  <c r="K47" i="1"/>
  <c r="L47" i="1"/>
  <c r="W47" i="1"/>
  <c r="X47" i="1" s="1"/>
  <c r="Y47" i="1"/>
  <c r="I4" i="3"/>
  <c r="J4" i="3"/>
  <c r="K4" i="3"/>
  <c r="L4" i="3"/>
  <c r="K8" i="3"/>
  <c r="M4" i="3"/>
  <c r="L8" i="3"/>
  <c r="W4" i="3"/>
  <c r="X4" i="3" s="1"/>
  <c r="Y4" i="3"/>
  <c r="W8" i="3"/>
  <c r="X8" i="3" s="1"/>
  <c r="Y8" i="3"/>
  <c r="Z8" i="3"/>
  <c r="AB9" i="3"/>
  <c r="I5" i="3"/>
  <c r="J5" i="3"/>
  <c r="K5" i="3"/>
  <c r="I8" i="3"/>
  <c r="Z638" i="1"/>
  <c r="Y638" i="1"/>
  <c r="AB638" i="1"/>
  <c r="AH638" i="1" s="1"/>
  <c r="W638" i="1"/>
  <c r="X638" i="1" s="1"/>
  <c r="L638" i="1"/>
  <c r="K638" i="1"/>
  <c r="J638" i="1"/>
  <c r="AF638" i="1" s="1"/>
  <c r="AE638" i="1" s="1"/>
  <c r="Z520" i="1"/>
  <c r="L520" i="1"/>
  <c r="AB520" i="1"/>
  <c r="AH520" i="1" s="1"/>
  <c r="Y520" i="1"/>
  <c r="W520" i="1"/>
  <c r="X520" i="1" s="1"/>
  <c r="J519" i="1"/>
  <c r="AF519" i="1" s="1"/>
  <c r="AE519" i="1" s="1"/>
  <c r="K520" i="1"/>
  <c r="I519" i="1"/>
  <c r="J520" i="1"/>
  <c r="AF520" i="1" s="1"/>
  <c r="AE520" i="1" s="1"/>
  <c r="AB602" i="1"/>
  <c r="AH602" i="1" s="1"/>
  <c r="Z602" i="1"/>
  <c r="Y602" i="1"/>
  <c r="Z519" i="1"/>
  <c r="W602" i="1"/>
  <c r="X602" i="1" s="1"/>
  <c r="Y519" i="1"/>
  <c r="W519" i="1"/>
  <c r="X519" i="1" s="1"/>
  <c r="L602" i="1"/>
  <c r="L519" i="1"/>
  <c r="K602" i="1"/>
  <c r="J602" i="1"/>
  <c r="AF602" i="1" s="1"/>
  <c r="AE602" i="1" s="1"/>
  <c r="AB519" i="1"/>
  <c r="AH519" i="1" s="1"/>
  <c r="Z18" i="1"/>
  <c r="Y18" i="1"/>
  <c r="W18" i="1"/>
  <c r="X18" i="1" s="1"/>
  <c r="L18" i="1"/>
  <c r="K18" i="1"/>
  <c r="J18" i="1"/>
  <c r="AF18" i="1" s="1"/>
  <c r="AE18" i="1" s="1"/>
  <c r="AB18" i="1"/>
  <c r="AH18" i="1" s="1"/>
  <c r="Z115" i="1"/>
  <c r="Y115" i="1"/>
  <c r="L581" i="1"/>
  <c r="W115" i="1"/>
  <c r="X115" i="1" s="1"/>
  <c r="L115" i="1"/>
  <c r="K115" i="1"/>
  <c r="J115" i="1"/>
  <c r="AF115" i="1" s="1"/>
  <c r="AE115" i="1" s="1"/>
  <c r="AB115" i="1"/>
  <c r="AH115" i="1" s="1"/>
  <c r="Z456" i="1"/>
  <c r="Y456" i="1"/>
  <c r="W456" i="1"/>
  <c r="X456" i="1" s="1"/>
  <c r="L456" i="1"/>
  <c r="K456" i="1"/>
  <c r="W581" i="1"/>
  <c r="X581" i="1" s="1"/>
  <c r="J456" i="1"/>
  <c r="AF456" i="1" s="1"/>
  <c r="AE456" i="1" s="1"/>
  <c r="AB581" i="1"/>
  <c r="AH581" i="1" s="1"/>
  <c r="AB456" i="1"/>
  <c r="AH456" i="1" s="1"/>
  <c r="Z16" i="1"/>
  <c r="Z57" i="1"/>
  <c r="Y16" i="1"/>
  <c r="Y57" i="1"/>
  <c r="W16" i="1"/>
  <c r="X16" i="1" s="1"/>
  <c r="L16" i="1"/>
  <c r="W57" i="1"/>
  <c r="X57" i="1" s="1"/>
  <c r="K16" i="1"/>
  <c r="L57" i="1"/>
  <c r="AB57" i="1"/>
  <c r="AH57" i="1" s="1"/>
  <c r="J16" i="1"/>
  <c r="AF16" i="1" s="1"/>
  <c r="AE16" i="1" s="1"/>
  <c r="Z581" i="1"/>
  <c r="Y581" i="1"/>
  <c r="AB16" i="1"/>
  <c r="AH16" i="1" s="1"/>
  <c r="Z518" i="1"/>
  <c r="Y518" i="1"/>
  <c r="W518" i="1"/>
  <c r="X518" i="1" s="1"/>
  <c r="K581" i="1"/>
  <c r="K57" i="1"/>
  <c r="L518" i="1"/>
  <c r="J581" i="1"/>
  <c r="AF581" i="1" s="1"/>
  <c r="AE581" i="1" s="1"/>
  <c r="J57" i="1"/>
  <c r="AF57" i="1" s="1"/>
  <c r="AE57" i="1" s="1"/>
  <c r="K518" i="1"/>
  <c r="J518" i="1"/>
  <c r="AF518" i="1" s="1"/>
  <c r="AE518" i="1" s="1"/>
  <c r="AB518" i="1"/>
  <c r="AH518" i="1" s="1"/>
  <c r="AB40" i="1"/>
  <c r="AH40" i="1" s="1"/>
  <c r="Z40" i="1"/>
  <c r="Y40" i="1"/>
  <c r="W40" i="1"/>
  <c r="X40" i="1" s="1"/>
  <c r="L40" i="1"/>
  <c r="K40" i="1"/>
  <c r="J40" i="1"/>
  <c r="AF40" i="1" s="1"/>
  <c r="AE40" i="1" s="1"/>
  <c r="I653" i="1"/>
  <c r="AB328" i="1"/>
  <c r="AH328" i="1" s="1"/>
  <c r="Z328" i="1"/>
  <c r="Y328" i="1"/>
  <c r="Z653" i="1"/>
  <c r="W328" i="1"/>
  <c r="X328" i="1" s="1"/>
  <c r="Y653" i="1"/>
  <c r="W653" i="1"/>
  <c r="X653" i="1" s="1"/>
  <c r="L328" i="1"/>
  <c r="L653" i="1"/>
  <c r="K328" i="1"/>
  <c r="K653" i="1"/>
  <c r="J328" i="1"/>
  <c r="AF328" i="1" s="1"/>
  <c r="AE328" i="1" s="1"/>
  <c r="AB653" i="1"/>
  <c r="AH653" i="1" s="1"/>
  <c r="Z175" i="1"/>
  <c r="Y175" i="1"/>
  <c r="W175" i="1"/>
  <c r="X175" i="1" s="1"/>
  <c r="L175" i="1"/>
  <c r="K175" i="1"/>
  <c r="AB175" i="1"/>
  <c r="AH175" i="1" s="1"/>
  <c r="J175" i="1"/>
  <c r="AF175" i="1" s="1"/>
  <c r="AE175" i="1" s="1"/>
  <c r="AB378" i="1"/>
  <c r="AH378" i="1" s="1"/>
  <c r="Z378" i="1"/>
  <c r="Y378" i="1"/>
  <c r="W378" i="1"/>
  <c r="X378" i="1" s="1"/>
  <c r="L378" i="1"/>
  <c r="K378" i="1"/>
  <c r="J378" i="1"/>
  <c r="AF378" i="1" s="1"/>
  <c r="AE378" i="1" s="1"/>
  <c r="Y542" i="1"/>
  <c r="Z542" i="1"/>
  <c r="J220" i="1"/>
  <c r="AF220" i="1" s="1"/>
  <c r="AE220" i="1" s="1"/>
  <c r="AB542" i="1"/>
  <c r="AH542" i="1" s="1"/>
  <c r="W542" i="1"/>
  <c r="X542" i="1" s="1"/>
  <c r="L542" i="1"/>
  <c r="K542" i="1"/>
  <c r="AB220" i="1"/>
  <c r="AH220" i="1" s="1"/>
  <c r="Z220" i="1"/>
  <c r="Y220" i="1"/>
  <c r="W220" i="1"/>
  <c r="X220" i="1" s="1"/>
  <c r="J542" i="1"/>
  <c r="AF542" i="1" s="1"/>
  <c r="AE542" i="1" s="1"/>
  <c r="L220" i="1"/>
  <c r="K220" i="1"/>
  <c r="AB129" i="1"/>
  <c r="AH129" i="1" s="1"/>
  <c r="Z129" i="1"/>
  <c r="Y129" i="1"/>
  <c r="W129" i="1"/>
  <c r="X129" i="1" s="1"/>
  <c r="L129" i="1"/>
  <c r="K129" i="1"/>
  <c r="J129" i="1"/>
  <c r="AF129" i="1" s="1"/>
  <c r="AE129" i="1" s="1"/>
  <c r="AB512" i="1"/>
  <c r="AH512" i="1" s="1"/>
  <c r="Z512" i="1"/>
  <c r="Y512" i="1"/>
  <c r="W512" i="1"/>
  <c r="X512" i="1" s="1"/>
  <c r="L512" i="1"/>
  <c r="K512" i="1"/>
  <c r="J512" i="1"/>
  <c r="AF512" i="1" s="1"/>
  <c r="AE512" i="1" s="1"/>
  <c r="W14" i="1"/>
  <c r="X14" i="1" s="1"/>
  <c r="AB77" i="1"/>
  <c r="AH77" i="1" s="1"/>
  <c r="Z77" i="1"/>
  <c r="Y77" i="1"/>
  <c r="W77" i="1"/>
  <c r="X77" i="1" s="1"/>
  <c r="L77" i="1"/>
  <c r="K77" i="1"/>
  <c r="J77" i="1"/>
  <c r="AF77" i="1" s="1"/>
  <c r="AE77" i="1" s="1"/>
  <c r="Z76" i="1"/>
  <c r="Y76" i="1"/>
  <c r="W76" i="1"/>
  <c r="X76" i="1" s="1"/>
  <c r="L76" i="1"/>
  <c r="K76" i="1"/>
  <c r="J76" i="1"/>
  <c r="AF76" i="1" s="1"/>
  <c r="AE76" i="1" s="1"/>
  <c r="I232" i="1"/>
  <c r="AB76" i="1"/>
  <c r="AH76" i="1" s="1"/>
  <c r="AB166" i="1"/>
  <c r="AH166" i="1" s="1"/>
  <c r="Z301" i="1"/>
  <c r="Y301" i="1"/>
  <c r="W301" i="1"/>
  <c r="X301" i="1" s="1"/>
  <c r="L301" i="1"/>
  <c r="K301" i="1"/>
  <c r="J301" i="1"/>
  <c r="AF301" i="1" s="1"/>
  <c r="AE301" i="1" s="1"/>
  <c r="AB301" i="1"/>
  <c r="AH301" i="1" s="1"/>
  <c r="AB539" i="1"/>
  <c r="AH539" i="1" s="1"/>
  <c r="Z539" i="1"/>
  <c r="Y539" i="1"/>
  <c r="Z232" i="1"/>
  <c r="W539" i="1"/>
  <c r="X539" i="1" s="1"/>
  <c r="Y232" i="1"/>
  <c r="W232" i="1"/>
  <c r="X232" i="1" s="1"/>
  <c r="L539" i="1"/>
  <c r="Z14" i="1"/>
  <c r="L232" i="1"/>
  <c r="K539" i="1"/>
  <c r="Y14" i="1"/>
  <c r="K232" i="1"/>
  <c r="J539" i="1"/>
  <c r="AF539" i="1" s="1"/>
  <c r="AE539" i="1" s="1"/>
  <c r="W560" i="1"/>
  <c r="X560" i="1" s="1"/>
  <c r="W493" i="1"/>
  <c r="X493" i="1" s="1"/>
  <c r="W344" i="1"/>
  <c r="X344" i="1" s="1"/>
  <c r="AB232" i="1"/>
  <c r="AH232" i="1" s="1"/>
  <c r="K203" i="1"/>
  <c r="I183" i="1"/>
  <c r="W454" i="1"/>
  <c r="X454" i="1" s="1"/>
  <c r="W177" i="1"/>
  <c r="X177" i="1" s="1"/>
  <c r="W176" i="1"/>
  <c r="X176" i="1" s="1"/>
  <c r="W116" i="1"/>
  <c r="X116" i="1" s="1"/>
  <c r="W95" i="1"/>
  <c r="X95" i="1" s="1"/>
  <c r="K73" i="1"/>
  <c r="W29" i="1"/>
  <c r="X29" i="1" s="1"/>
  <c r="W58" i="1"/>
  <c r="X58" i="1" s="1"/>
  <c r="W7" i="1"/>
  <c r="X7" i="1" s="1"/>
  <c r="I166" i="1"/>
  <c r="J166" i="1"/>
  <c r="AF166" i="1" s="1"/>
  <c r="AE166" i="1" s="1"/>
  <c r="K166" i="1"/>
  <c r="L166" i="1"/>
  <c r="W166" i="1"/>
  <c r="X166" i="1" s="1"/>
  <c r="Y166" i="1"/>
  <c r="W155" i="1"/>
  <c r="X155" i="1" s="1"/>
  <c r="W136" i="1"/>
  <c r="X136" i="1" s="1"/>
  <c r="AB14" i="1"/>
  <c r="AH14" i="1" s="1"/>
  <c r="L104" i="1"/>
  <c r="L14" i="1"/>
  <c r="K14" i="1"/>
  <c r="J14" i="1"/>
  <c r="AF14" i="1" s="1"/>
  <c r="AE14" i="1" s="1"/>
  <c r="W468" i="1"/>
  <c r="X468" i="1" s="1"/>
  <c r="Y202" i="1"/>
  <c r="Z202" i="1"/>
  <c r="K202" i="1"/>
  <c r="AB202" i="1"/>
  <c r="AH202" i="1" s="1"/>
  <c r="L202" i="1"/>
  <c r="I202" i="1"/>
  <c r="J202" i="1"/>
  <c r="AF202" i="1" s="1"/>
  <c r="AE202" i="1" s="1"/>
  <c r="W587" i="1"/>
  <c r="X587" i="1" s="1"/>
  <c r="W196" i="1"/>
  <c r="X196" i="1" s="1"/>
  <c r="W637" i="1"/>
  <c r="X637" i="1" s="1"/>
  <c r="I558" i="1"/>
  <c r="W513" i="1"/>
  <c r="X513" i="1" s="1"/>
  <c r="K84" i="1"/>
  <c r="W559" i="1"/>
  <c r="X559" i="1" s="1"/>
  <c r="W69" i="1"/>
  <c r="X69" i="1" s="1"/>
  <c r="W268" i="1"/>
  <c r="X268" i="1" s="1"/>
  <c r="K55" i="1"/>
  <c r="W290" i="1"/>
  <c r="X290" i="1" s="1"/>
  <c r="W56" i="1"/>
  <c r="X56" i="1" s="1"/>
  <c r="K201" i="1"/>
  <c r="K26" i="1"/>
  <c r="Y352" i="1"/>
  <c r="Z352" i="1"/>
  <c r="AB352" i="1"/>
  <c r="AH352" i="1" s="1"/>
  <c r="I352" i="1"/>
  <c r="J352" i="1"/>
  <c r="AF352" i="1" s="1"/>
  <c r="AE352" i="1" s="1"/>
  <c r="K352" i="1"/>
  <c r="L352" i="1"/>
  <c r="W117" i="1"/>
  <c r="X117" i="1" s="1"/>
  <c r="AB104" i="1"/>
  <c r="AH104" i="1" s="1"/>
  <c r="W530" i="1"/>
  <c r="X530" i="1" s="1"/>
  <c r="W534" i="1"/>
  <c r="X534" i="1" s="1"/>
  <c r="W174" i="1"/>
  <c r="X174" i="1" s="1"/>
  <c r="W6" i="1"/>
  <c r="X6" i="1" s="1"/>
  <c r="W135" i="1"/>
  <c r="X135" i="1" s="1"/>
  <c r="W5" i="1"/>
  <c r="X5" i="1" s="1"/>
  <c r="Z104" i="1"/>
  <c r="W401" i="1"/>
  <c r="X401" i="1" s="1"/>
  <c r="Y104" i="1"/>
  <c r="W453" i="1"/>
  <c r="X453" i="1" s="1"/>
  <c r="I120" i="1"/>
  <c r="W341" i="1"/>
  <c r="X341" i="1" s="1"/>
  <c r="K114" i="1"/>
  <c r="W104" i="1"/>
  <c r="X104" i="1" s="1"/>
  <c r="W306" i="1"/>
  <c r="X306" i="1" s="1"/>
  <c r="J306" i="1"/>
  <c r="AF306" i="1" s="1"/>
  <c r="AE306" i="1" s="1"/>
  <c r="L306" i="1"/>
  <c r="Y306" i="1"/>
  <c r="Z306" i="1"/>
  <c r="AB306" i="1"/>
  <c r="AH306" i="1" s="1"/>
  <c r="I306" i="1"/>
  <c r="W138" i="1"/>
  <c r="X138" i="1" s="1"/>
  <c r="I224" i="1"/>
  <c r="I98" i="1"/>
  <c r="W372" i="1"/>
  <c r="X372" i="1" s="1"/>
  <c r="W80" i="1"/>
  <c r="X80" i="1" s="1"/>
  <c r="I278" i="1"/>
  <c r="Z278" i="1"/>
  <c r="AB278" i="1"/>
  <c r="AH278" i="1" s="1"/>
  <c r="J278" i="1"/>
  <c r="AF278" i="1" s="1"/>
  <c r="AE278" i="1" s="1"/>
  <c r="L278" i="1"/>
  <c r="K278" i="1"/>
  <c r="W278" i="1"/>
  <c r="X278" i="1" s="1"/>
  <c r="I307" i="1"/>
  <c r="K307" i="1"/>
  <c r="Y307" i="1"/>
  <c r="Z307" i="1"/>
  <c r="AB307" i="1"/>
  <c r="AH307" i="1" s="1"/>
  <c r="J307" i="1"/>
  <c r="AF307" i="1" s="1"/>
  <c r="AE307" i="1" s="1"/>
  <c r="L307" i="1"/>
  <c r="W469" i="1"/>
  <c r="X469" i="1" s="1"/>
  <c r="W74" i="1"/>
  <c r="X74" i="1" s="1"/>
  <c r="W309" i="1"/>
  <c r="X309" i="1" s="1"/>
  <c r="W585" i="1"/>
  <c r="X585" i="1" s="1"/>
  <c r="I3" i="1"/>
  <c r="K204" i="1"/>
  <c r="K104" i="1"/>
  <c r="J104" i="1"/>
  <c r="AF104" i="1" s="1"/>
  <c r="AE104" i="1" s="1"/>
  <c r="W448" i="1"/>
  <c r="X448" i="1" s="1"/>
  <c r="W339" i="1"/>
  <c r="X339" i="1" s="1"/>
  <c r="W647" i="1"/>
  <c r="X647" i="1" s="1"/>
  <c r="W194" i="1"/>
  <c r="X194" i="1" s="1"/>
  <c r="W288" i="1"/>
  <c r="X288" i="1" s="1"/>
  <c r="K178" i="1"/>
  <c r="W514" i="1"/>
  <c r="X514" i="1" s="1"/>
  <c r="W267" i="1"/>
  <c r="X267" i="1" s="1"/>
  <c r="W222" i="1"/>
  <c r="X222" i="1" s="1"/>
  <c r="I586" i="1"/>
  <c r="K241" i="1"/>
  <c r="K139" i="1"/>
  <c r="I60" i="1"/>
  <c r="I423" i="1"/>
  <c r="K251" i="1"/>
  <c r="K134" i="1"/>
  <c r="I491" i="1"/>
  <c r="W346" i="1"/>
  <c r="X346" i="1" s="1"/>
  <c r="W197" i="1"/>
  <c r="X197" i="1" s="1"/>
  <c r="W118" i="1"/>
  <c r="X118" i="1" s="1"/>
  <c r="W537" i="1"/>
  <c r="X537" i="1" s="1"/>
  <c r="W289" i="1"/>
  <c r="X289" i="1" s="1"/>
  <c r="W490" i="1"/>
  <c r="X490" i="1" s="1"/>
  <c r="W420" i="1"/>
  <c r="X420" i="1" s="1"/>
  <c r="K46" i="1"/>
  <c r="K27" i="1"/>
  <c r="I389" i="1"/>
  <c r="L389" i="1"/>
  <c r="J389" i="1"/>
  <c r="AF389" i="1" s="1"/>
  <c r="AE389" i="1" s="1"/>
  <c r="W510" i="1"/>
  <c r="X510" i="1" s="1"/>
  <c r="L510" i="1"/>
  <c r="J510" i="1"/>
  <c r="W533" i="1"/>
  <c r="X533" i="1" s="1"/>
  <c r="L533" i="1"/>
  <c r="J533" i="1"/>
  <c r="L54" i="1"/>
  <c r="J54" i="1"/>
  <c r="L473" i="1"/>
  <c r="J473" i="1"/>
  <c r="W584" i="1"/>
  <c r="X584" i="1" s="1"/>
  <c r="L584" i="1"/>
  <c r="J584" i="1"/>
  <c r="L516" i="1"/>
  <c r="J516" i="1"/>
  <c r="L412" i="1"/>
  <c r="J412" i="1"/>
  <c r="L356" i="1"/>
  <c r="J356" i="1"/>
  <c r="W429" i="1"/>
  <c r="X429" i="1" s="1"/>
  <c r="L429" i="1"/>
  <c r="J429" i="1"/>
  <c r="L250" i="1"/>
  <c r="J250" i="1"/>
  <c r="W165" i="1"/>
  <c r="X165" i="1" s="1"/>
  <c r="L165" i="1"/>
  <c r="J165" i="1"/>
  <c r="L128" i="1"/>
  <c r="J128" i="1"/>
  <c r="L107" i="1"/>
  <c r="J107" i="1"/>
  <c r="L68" i="1"/>
  <c r="J68" i="1"/>
  <c r="L43" i="1"/>
  <c r="J43" i="1"/>
  <c r="K43" i="1"/>
  <c r="L21" i="1"/>
  <c r="J21" i="1"/>
  <c r="L2" i="1"/>
  <c r="J2" i="1"/>
  <c r="L628" i="1"/>
  <c r="J628" i="1"/>
  <c r="L140" i="1"/>
  <c r="J140" i="1"/>
  <c r="AF140" i="1" s="1"/>
  <c r="AE140" i="1" s="1"/>
  <c r="L625" i="1"/>
  <c r="J625" i="1"/>
  <c r="L253" i="1"/>
  <c r="J253" i="1"/>
  <c r="L467" i="1"/>
  <c r="J467" i="1"/>
  <c r="L384" i="1"/>
  <c r="J384" i="1"/>
  <c r="L310" i="1"/>
  <c r="J310" i="1"/>
  <c r="AF310" i="1" s="1"/>
  <c r="AE310" i="1" s="1"/>
  <c r="L191" i="1"/>
  <c r="J191" i="1"/>
  <c r="W191" i="1"/>
  <c r="X191" i="1" s="1"/>
  <c r="L617" i="1"/>
  <c r="J617" i="1"/>
  <c r="AF617" i="1" s="1"/>
  <c r="AE617" i="1" s="1"/>
  <c r="L198" i="1"/>
  <c r="J198" i="1"/>
  <c r="L308" i="1"/>
  <c r="J308" i="1"/>
  <c r="L631" i="1"/>
  <c r="J631" i="1"/>
  <c r="L549" i="1"/>
  <c r="J549" i="1"/>
  <c r="L446" i="1"/>
  <c r="J446" i="1"/>
  <c r="L336" i="1"/>
  <c r="J336" i="1"/>
  <c r="L221" i="1"/>
  <c r="J221" i="1"/>
  <c r="J621" i="1"/>
  <c r="J538" i="1"/>
  <c r="J388" i="1"/>
  <c r="J48" i="1"/>
  <c r="J152" i="1"/>
  <c r="J652" i="1"/>
  <c r="J81" i="1"/>
  <c r="J623" i="1"/>
  <c r="J30" i="1"/>
  <c r="J480" i="1"/>
  <c r="J139" i="1"/>
  <c r="J636" i="1"/>
  <c r="J614" i="1"/>
  <c r="J589" i="1"/>
  <c r="J555" i="1"/>
  <c r="J525" i="1"/>
  <c r="J475" i="1"/>
  <c r="J450" i="1"/>
  <c r="J424" i="1"/>
  <c r="J391" i="1"/>
  <c r="J364" i="1"/>
  <c r="J340" i="1"/>
  <c r="J317" i="1"/>
  <c r="J292" i="1"/>
  <c r="J260" i="1"/>
  <c r="J226" i="1"/>
  <c r="J197" i="1"/>
  <c r="J172" i="1"/>
  <c r="J138" i="1"/>
  <c r="J111" i="1"/>
  <c r="J83" i="1"/>
  <c r="J53" i="1"/>
  <c r="J25" i="1"/>
  <c r="J3" i="1"/>
  <c r="AF3" i="1" s="1"/>
  <c r="AE3" i="1" s="1"/>
  <c r="L13" i="1"/>
  <c r="L63" i="1"/>
  <c r="L96" i="1"/>
  <c r="L121" i="1"/>
  <c r="L153" i="1"/>
  <c r="L180" i="1"/>
  <c r="L208" i="1"/>
  <c r="L242" i="1"/>
  <c r="L283" i="1"/>
  <c r="L299" i="1"/>
  <c r="L326" i="1"/>
  <c r="L348" i="1"/>
  <c r="L376" i="1"/>
  <c r="L400" i="1"/>
  <c r="L438" i="1"/>
  <c r="L461" i="1"/>
  <c r="L504" i="1"/>
  <c r="L540" i="1"/>
  <c r="L567" i="1"/>
  <c r="L598" i="1"/>
  <c r="L626" i="1"/>
  <c r="L651" i="1"/>
  <c r="L321" i="1"/>
  <c r="L597" i="1"/>
  <c r="L413" i="1"/>
  <c r="L133" i="1"/>
  <c r="L470" i="1"/>
  <c r="L349" i="1"/>
  <c r="L161" i="1"/>
  <c r="L291" i="1"/>
  <c r="L428" i="1"/>
  <c r="L511" i="1"/>
  <c r="I22" i="1"/>
  <c r="J365" i="1"/>
  <c r="J483" i="1"/>
  <c r="AF483" i="1" s="1"/>
  <c r="AE483" i="1" s="1"/>
  <c r="J443" i="1"/>
  <c r="J327" i="1"/>
  <c r="J530" i="1"/>
  <c r="J527" i="1"/>
  <c r="J373" i="1"/>
  <c r="J363" i="1"/>
  <c r="J534" i="1"/>
  <c r="J196" i="1"/>
  <c r="J240" i="1"/>
  <c r="J635" i="1"/>
  <c r="J613" i="1"/>
  <c r="J592" i="1"/>
  <c r="J554" i="1"/>
  <c r="J524" i="1"/>
  <c r="J474" i="1"/>
  <c r="J448" i="1"/>
  <c r="J421" i="1"/>
  <c r="J390" i="1"/>
  <c r="J360" i="1"/>
  <c r="J339" i="1"/>
  <c r="J316" i="1"/>
  <c r="J290" i="1"/>
  <c r="J259" i="1"/>
  <c r="J223" i="1"/>
  <c r="J195" i="1"/>
  <c r="J169" i="1"/>
  <c r="J135" i="1"/>
  <c r="J112" i="1"/>
  <c r="J79" i="1"/>
  <c r="J50" i="1"/>
  <c r="J24" i="1"/>
  <c r="J415" i="1"/>
  <c r="L15" i="1"/>
  <c r="L37" i="1"/>
  <c r="L64" i="1"/>
  <c r="L97" i="1"/>
  <c r="L122" i="1"/>
  <c r="L157" i="1"/>
  <c r="L181" i="1"/>
  <c r="L210" i="1"/>
  <c r="L243" i="1"/>
  <c r="L285" i="1"/>
  <c r="L300" i="1"/>
  <c r="L329" i="1"/>
  <c r="L350" i="1"/>
  <c r="L377" i="1"/>
  <c r="L404" i="1"/>
  <c r="L439" i="1"/>
  <c r="L464" i="1"/>
  <c r="L506" i="1"/>
  <c r="L544" i="1"/>
  <c r="L569" i="1"/>
  <c r="L605" i="1"/>
  <c r="L641" i="1"/>
  <c r="L654" i="1"/>
  <c r="L387" i="1"/>
  <c r="L252" i="1"/>
  <c r="L397" i="1"/>
  <c r="L156" i="1"/>
  <c r="L472" i="1"/>
  <c r="L369" i="1"/>
  <c r="L361" i="1"/>
  <c r="L419" i="1"/>
  <c r="L313" i="1"/>
  <c r="L622" i="1"/>
  <c r="W418" i="1"/>
  <c r="X418" i="1" s="1"/>
  <c r="I61" i="1"/>
  <c r="J61" i="1"/>
  <c r="J600" i="1"/>
  <c r="AF600" i="1" s="1"/>
  <c r="AE600" i="1" s="1"/>
  <c r="J27" i="1"/>
  <c r="J159" i="1"/>
  <c r="J481" i="1"/>
  <c r="J490" i="1"/>
  <c r="J51" i="1"/>
  <c r="J87" i="1"/>
  <c r="J170" i="1"/>
  <c r="J186" i="1"/>
  <c r="J241" i="1"/>
  <c r="J633" i="1"/>
  <c r="J218" i="1"/>
  <c r="J591" i="1"/>
  <c r="J553" i="1"/>
  <c r="J522" i="1"/>
  <c r="J471" i="1"/>
  <c r="J447" i="1"/>
  <c r="J420" i="1"/>
  <c r="J386" i="1"/>
  <c r="J358" i="1"/>
  <c r="J338" i="1"/>
  <c r="J314" i="1"/>
  <c r="J289" i="1"/>
  <c r="J257" i="1"/>
  <c r="J222" i="1"/>
  <c r="J194" i="1"/>
  <c r="J168" i="1"/>
  <c r="J132" i="1"/>
  <c r="J109" i="1"/>
  <c r="J78" i="1"/>
  <c r="J46" i="1"/>
  <c r="J23" i="1"/>
  <c r="AF23" i="1" s="1"/>
  <c r="AE23" i="1" s="1"/>
  <c r="L17" i="1"/>
  <c r="L38" i="1"/>
  <c r="L65" i="1"/>
  <c r="L102" i="1"/>
  <c r="L125" i="1"/>
  <c r="L158" i="1"/>
  <c r="L185" i="1"/>
  <c r="L212" i="1"/>
  <c r="L246" i="1"/>
  <c r="L286" i="1"/>
  <c r="L303" i="1"/>
  <c r="L330" i="1"/>
  <c r="L353" i="1"/>
  <c r="L408" i="1"/>
  <c r="L442" i="1"/>
  <c r="L462" i="1"/>
  <c r="L507" i="1"/>
  <c r="L545" i="1"/>
  <c r="L570" i="1"/>
  <c r="L604" i="1"/>
  <c r="L627" i="1"/>
  <c r="L650" i="1"/>
  <c r="L571" i="1"/>
  <c r="L269" i="1"/>
  <c r="L417" i="1"/>
  <c r="L370" i="1"/>
  <c r="L482" i="1"/>
  <c r="L449" i="1"/>
  <c r="L362" i="1"/>
  <c r="L565" i="1"/>
  <c r="L403" i="1"/>
  <c r="L141" i="1"/>
  <c r="J262" i="1"/>
  <c r="AF262" i="1" s="1"/>
  <c r="AE262" i="1" s="1"/>
  <c r="J22" i="1"/>
  <c r="AF22" i="1" s="1"/>
  <c r="AE22" i="1" s="1"/>
  <c r="J457" i="1"/>
  <c r="J255" i="1"/>
  <c r="J70" i="1"/>
  <c r="J309" i="1"/>
  <c r="J162" i="1"/>
  <c r="J485" i="1"/>
  <c r="J233" i="1"/>
  <c r="J495" i="1"/>
  <c r="J124" i="1"/>
  <c r="J632" i="1"/>
  <c r="J611" i="1"/>
  <c r="J585" i="1"/>
  <c r="J551" i="1"/>
  <c r="J517" i="1"/>
  <c r="J469" i="1"/>
  <c r="J418" i="1"/>
  <c r="J385" i="1"/>
  <c r="AF385" i="1" s="1"/>
  <c r="AE385" i="1" s="1"/>
  <c r="J357" i="1"/>
  <c r="J337" i="1"/>
  <c r="J312" i="1"/>
  <c r="J288" i="1"/>
  <c r="J256" i="1"/>
  <c r="J228" i="1"/>
  <c r="J192" i="1"/>
  <c r="J167" i="1"/>
  <c r="J130" i="1"/>
  <c r="J108" i="1"/>
  <c r="J74" i="1"/>
  <c r="J44" i="1"/>
  <c r="J508" i="1"/>
  <c r="L19" i="1"/>
  <c r="L39" i="1"/>
  <c r="L66" i="1"/>
  <c r="L103" i="1"/>
  <c r="L126" i="1"/>
  <c r="L160" i="1"/>
  <c r="L184" i="1"/>
  <c r="L216" i="1"/>
  <c r="L248" i="1"/>
  <c r="L431" i="1"/>
  <c r="L302" i="1"/>
  <c r="L333" i="1"/>
  <c r="L351" i="1"/>
  <c r="L380" i="1"/>
  <c r="L407" i="1"/>
  <c r="L444" i="1"/>
  <c r="L465" i="1"/>
  <c r="L509" i="1"/>
  <c r="L546" i="1"/>
  <c r="L582" i="1"/>
  <c r="L609" i="1"/>
  <c r="L629" i="1"/>
  <c r="L416" i="1"/>
  <c r="L574" i="1"/>
  <c r="L382" i="1"/>
  <c r="L463" i="1"/>
  <c r="L523" i="1"/>
  <c r="L557" i="1"/>
  <c r="L607" i="1"/>
  <c r="L484" i="1"/>
  <c r="L52" i="1"/>
  <c r="L452" i="1"/>
  <c r="L409" i="1"/>
  <c r="I600" i="1"/>
  <c r="Z365" i="1"/>
  <c r="AB80" i="1"/>
  <c r="AH80" i="1" s="1"/>
  <c r="L20" i="1"/>
  <c r="L41" i="1"/>
  <c r="L67" i="1"/>
  <c r="L106" i="1"/>
  <c r="L127" i="1"/>
  <c r="L164" i="1"/>
  <c r="L190" i="1"/>
  <c r="L217" i="1"/>
  <c r="L249" i="1"/>
  <c r="L432" i="1"/>
  <c r="L305" i="1"/>
  <c r="L331" i="1"/>
  <c r="L355" i="1"/>
  <c r="L381" i="1"/>
  <c r="L411" i="1"/>
  <c r="L445" i="1"/>
  <c r="L466" i="1"/>
  <c r="L515" i="1"/>
  <c r="L548" i="1"/>
  <c r="L503" i="1"/>
  <c r="L610" i="1"/>
  <c r="L630" i="1"/>
  <c r="L468" i="1"/>
  <c r="L583" i="1"/>
  <c r="L144" i="1"/>
  <c r="L430" i="1"/>
  <c r="L383" i="1"/>
  <c r="L599" i="1"/>
  <c r="L486" i="1"/>
  <c r="L75" i="1"/>
  <c r="L414" i="1"/>
  <c r="L526" i="1"/>
  <c r="L131" i="1"/>
  <c r="W391" i="1"/>
  <c r="X391" i="1" s="1"/>
  <c r="W255" i="1"/>
  <c r="X255" i="1" s="1"/>
  <c r="I385" i="1"/>
  <c r="J131" i="1"/>
  <c r="AF131" i="1" s="1"/>
  <c r="AE131" i="1" s="1"/>
  <c r="J217" i="1"/>
  <c r="W364" i="1"/>
  <c r="X364" i="1" s="1"/>
  <c r="W228" i="1"/>
  <c r="X228" i="1" s="1"/>
  <c r="W109" i="1"/>
  <c r="X109" i="1" s="1"/>
  <c r="K25" i="1"/>
  <c r="I483" i="1"/>
  <c r="J409" i="1"/>
  <c r="AF409" i="1" s="1"/>
  <c r="AE409" i="1" s="1"/>
  <c r="J66" i="1"/>
  <c r="L262" i="1"/>
  <c r="K363" i="1"/>
  <c r="W226" i="1"/>
  <c r="X226" i="1" s="1"/>
  <c r="I23" i="1"/>
  <c r="Z621" i="1"/>
  <c r="L159" i="1"/>
  <c r="K260" i="1"/>
  <c r="L223" i="1"/>
  <c r="J321" i="1"/>
  <c r="J537" i="1"/>
  <c r="J612" i="1"/>
  <c r="J71" i="1"/>
  <c r="J521" i="1"/>
  <c r="J265" i="1"/>
  <c r="J488" i="1"/>
  <c r="J422" i="1"/>
  <c r="AF422" i="1" s="1"/>
  <c r="AE422" i="1" s="1"/>
  <c r="J49" i="1"/>
  <c r="J145" i="1"/>
  <c r="J502" i="1"/>
  <c r="J277" i="1"/>
  <c r="AF277" i="1" s="1"/>
  <c r="AE277" i="1" s="1"/>
  <c r="J648" i="1"/>
  <c r="J624" i="1"/>
  <c r="J595" i="1"/>
  <c r="J566" i="1"/>
  <c r="AF566" i="1" s="1"/>
  <c r="AE566" i="1" s="1"/>
  <c r="J536" i="1"/>
  <c r="J501" i="1"/>
  <c r="J460" i="1"/>
  <c r="J437" i="1"/>
  <c r="AF437" i="1" s="1"/>
  <c r="AE437" i="1" s="1"/>
  <c r="J399" i="1"/>
  <c r="J375" i="1"/>
  <c r="AF375" i="1" s="1"/>
  <c r="AE375" i="1" s="1"/>
  <c r="J347" i="1"/>
  <c r="AF347" i="1" s="1"/>
  <c r="AE347" i="1" s="1"/>
  <c r="J325" i="1"/>
  <c r="J298" i="1"/>
  <c r="J284" i="1"/>
  <c r="AF284" i="1" s="1"/>
  <c r="AE284" i="1" s="1"/>
  <c r="J239" i="1"/>
  <c r="AF239" i="1" s="1"/>
  <c r="AE239" i="1" s="1"/>
  <c r="J207" i="1"/>
  <c r="J179" i="1"/>
  <c r="J150" i="1"/>
  <c r="J119" i="1"/>
  <c r="AF119" i="1" s="1"/>
  <c r="AE119" i="1" s="1"/>
  <c r="J94" i="1"/>
  <c r="AF94" i="1" s="1"/>
  <c r="AE94" i="1" s="1"/>
  <c r="J86" i="1"/>
  <c r="AF86" i="1" s="1"/>
  <c r="AE86" i="1" s="1"/>
  <c r="J35" i="1"/>
  <c r="J12" i="1"/>
  <c r="L5" i="1"/>
  <c r="L26" i="1"/>
  <c r="L55" i="1"/>
  <c r="L84" i="1"/>
  <c r="L113" i="1"/>
  <c r="L136" i="1"/>
  <c r="L173" i="1"/>
  <c r="L200" i="1"/>
  <c r="L229" i="1"/>
  <c r="L268" i="1"/>
  <c r="L293" i="1"/>
  <c r="L318" i="1"/>
  <c r="L342" i="1"/>
  <c r="L155" i="1"/>
  <c r="L392" i="1"/>
  <c r="L425" i="1"/>
  <c r="L451" i="1"/>
  <c r="L487" i="1"/>
  <c r="L528" i="1"/>
  <c r="L556" i="1"/>
  <c r="L587" i="1"/>
  <c r="L615" i="1"/>
  <c r="L639" i="1"/>
  <c r="L513" i="1"/>
  <c r="L110" i="1"/>
  <c r="L33" i="1"/>
  <c r="L401" i="1"/>
  <c r="L224" i="1"/>
  <c r="L459" i="1"/>
  <c r="L120" i="1"/>
  <c r="L435" i="1"/>
  <c r="L334" i="1"/>
  <c r="L558" i="1"/>
  <c r="L80" i="1"/>
  <c r="J505" i="1"/>
  <c r="AF505" i="1" s="1"/>
  <c r="AE505" i="1" s="1"/>
  <c r="J491" i="1"/>
  <c r="AF491" i="1" s="1"/>
  <c r="AE491" i="1" s="1"/>
  <c r="J88" i="1"/>
  <c r="J244" i="1"/>
  <c r="J410" i="1"/>
  <c r="J62" i="1"/>
  <c r="J406" i="1"/>
  <c r="AF406" i="1" s="1"/>
  <c r="AE406" i="1" s="1"/>
  <c r="J572" i="1"/>
  <c r="J366" i="1"/>
  <c r="J405" i="1"/>
  <c r="J205" i="1"/>
  <c r="AF205" i="1" s="1"/>
  <c r="AE205" i="1" s="1"/>
  <c r="J647" i="1"/>
  <c r="J620" i="1"/>
  <c r="J601" i="1"/>
  <c r="AF601" i="1" s="1"/>
  <c r="AE601" i="1" s="1"/>
  <c r="J563" i="1"/>
  <c r="AF563" i="1" s="1"/>
  <c r="AE563" i="1" s="1"/>
  <c r="J535" i="1"/>
  <c r="J497" i="1"/>
  <c r="J458" i="1"/>
  <c r="AF458" i="1" s="1"/>
  <c r="AE458" i="1" s="1"/>
  <c r="J182" i="1"/>
  <c r="J398" i="1"/>
  <c r="J374" i="1"/>
  <c r="AF374" i="1" s="1"/>
  <c r="AE374" i="1" s="1"/>
  <c r="J346" i="1"/>
  <c r="J324" i="1"/>
  <c r="J297" i="1"/>
  <c r="J282" i="1"/>
  <c r="J237" i="1"/>
  <c r="AF237" i="1" s="1"/>
  <c r="AE237" i="1" s="1"/>
  <c r="J206" i="1"/>
  <c r="AF206" i="1" s="1"/>
  <c r="AE206" i="1" s="1"/>
  <c r="J178" i="1"/>
  <c r="AF178" i="1" s="1"/>
  <c r="AE178" i="1" s="1"/>
  <c r="J149" i="1"/>
  <c r="J118" i="1"/>
  <c r="J92" i="1"/>
  <c r="AF92" i="1" s="1"/>
  <c r="AE92" i="1" s="1"/>
  <c r="J60" i="1"/>
  <c r="AF60" i="1" s="1"/>
  <c r="AE60" i="1" s="1"/>
  <c r="J34" i="1"/>
  <c r="AF34" i="1" s="1"/>
  <c r="AE34" i="1" s="1"/>
  <c r="J10" i="1"/>
  <c r="L6" i="1"/>
  <c r="L28" i="1"/>
  <c r="L56" i="1"/>
  <c r="L89" i="1"/>
  <c r="L114" i="1"/>
  <c r="L143" i="1"/>
  <c r="L174" i="1"/>
  <c r="L201" i="1"/>
  <c r="L225" i="1"/>
  <c r="L270" i="1"/>
  <c r="L295" i="1"/>
  <c r="L320" i="1"/>
  <c r="L341" i="1"/>
  <c r="L367" i="1"/>
  <c r="L393" i="1"/>
  <c r="L427" i="1"/>
  <c r="L453" i="1"/>
  <c r="L489" i="1"/>
  <c r="L529" i="1"/>
  <c r="L559" i="1"/>
  <c r="L590" i="1"/>
  <c r="L616" i="1"/>
  <c r="L146" i="1"/>
  <c r="L69" i="1"/>
  <c r="L304" i="1"/>
  <c r="L45" i="1"/>
  <c r="L499" i="1"/>
  <c r="L254" i="1"/>
  <c r="L154" i="1"/>
  <c r="L492" i="1"/>
  <c r="L500" i="1"/>
  <c r="L637" i="1"/>
  <c r="L564" i="1"/>
  <c r="L142" i="1"/>
  <c r="J251" i="1"/>
  <c r="J423" i="1"/>
  <c r="AF423" i="1" s="1"/>
  <c r="AE423" i="1" s="1"/>
  <c r="J238" i="1"/>
  <c r="J267" i="1"/>
  <c r="J134" i="1"/>
  <c r="J441" i="1"/>
  <c r="AF441" i="1" s="1"/>
  <c r="AE441" i="1" s="1"/>
  <c r="J379" i="1"/>
  <c r="J514" i="1"/>
  <c r="J98" i="1"/>
  <c r="AF98" i="1" s="1"/>
  <c r="AE98" i="1" s="1"/>
  <c r="J280" i="1"/>
  <c r="AF280" i="1" s="1"/>
  <c r="AE280" i="1" s="1"/>
  <c r="J85" i="1"/>
  <c r="J372" i="1"/>
  <c r="J619" i="1"/>
  <c r="J594" i="1"/>
  <c r="J561" i="1"/>
  <c r="J562" i="1"/>
  <c r="J494" i="1"/>
  <c r="AF494" i="1" s="1"/>
  <c r="AE494" i="1" s="1"/>
  <c r="J455" i="1"/>
  <c r="J434" i="1"/>
  <c r="J396" i="1"/>
  <c r="J371" i="1"/>
  <c r="J345" i="1"/>
  <c r="J323" i="1"/>
  <c r="AF323" i="1" s="1"/>
  <c r="AE323" i="1" s="1"/>
  <c r="J296" i="1"/>
  <c r="AF296" i="1" s="1"/>
  <c r="AE296" i="1" s="1"/>
  <c r="J281" i="1"/>
  <c r="AF281" i="1" s="1"/>
  <c r="AE281" i="1" s="1"/>
  <c r="J236" i="1"/>
  <c r="J204" i="1"/>
  <c r="AF204" i="1" s="1"/>
  <c r="AE204" i="1" s="1"/>
  <c r="J177" i="1"/>
  <c r="AF177" i="1" s="1"/>
  <c r="AE177" i="1" s="1"/>
  <c r="J148" i="1"/>
  <c r="AF148" i="1" s="1"/>
  <c r="AE148" i="1" s="1"/>
  <c r="J117" i="1"/>
  <c r="J91" i="1"/>
  <c r="J59" i="1"/>
  <c r="AF59" i="1" s="1"/>
  <c r="AE59" i="1" s="1"/>
  <c r="J32" i="1"/>
  <c r="J9" i="1"/>
  <c r="L7" i="1"/>
  <c r="L29" i="1"/>
  <c r="L58" i="1"/>
  <c r="L90" i="1"/>
  <c r="L116" i="1"/>
  <c r="L147" i="1"/>
  <c r="L176" i="1"/>
  <c r="L203" i="1"/>
  <c r="L231" i="1"/>
  <c r="L276" i="1"/>
  <c r="L294" i="1"/>
  <c r="L322" i="1"/>
  <c r="L344" i="1"/>
  <c r="L368" i="1"/>
  <c r="L394" i="1"/>
  <c r="L433" i="1"/>
  <c r="L454" i="1"/>
  <c r="L493" i="1"/>
  <c r="L560" i="1"/>
  <c r="L593" i="1"/>
  <c r="L618" i="1"/>
  <c r="L646" i="1"/>
  <c r="L73" i="1"/>
  <c r="L219" i="1"/>
  <c r="L183" i="1"/>
  <c r="L105" i="1"/>
  <c r="L354" i="1"/>
  <c r="L588" i="1"/>
  <c r="L287" i="1"/>
  <c r="L95" i="1"/>
  <c r="L93" i="1"/>
  <c r="L586" i="1"/>
  <c r="L227" i="1"/>
  <c r="J227" i="1"/>
  <c r="AF227" i="1" s="1"/>
  <c r="AE227" i="1" s="1"/>
  <c r="L32" i="1"/>
  <c r="J564" i="1"/>
  <c r="AF564" i="1" s="1"/>
  <c r="AE564" i="1" s="1"/>
  <c r="L244" i="1"/>
  <c r="L505" i="1"/>
  <c r="AF183" i="1"/>
  <c r="AE183" i="1" s="1"/>
  <c r="AF331" i="1"/>
  <c r="AE331" i="1" s="1"/>
  <c r="AF557" i="1"/>
  <c r="AE557" i="1" s="1"/>
  <c r="AF431" i="1"/>
  <c r="AE431" i="1" s="1"/>
  <c r="W164" i="1"/>
  <c r="X164" i="1" s="1"/>
  <c r="AF127" i="1"/>
  <c r="AE127" i="1" s="1"/>
  <c r="W609" i="1"/>
  <c r="X609" i="1" s="1"/>
  <c r="AF184" i="1"/>
  <c r="AE184" i="1" s="1"/>
  <c r="AF362" i="1"/>
  <c r="AE362" i="1" s="1"/>
  <c r="AF158" i="1"/>
  <c r="AE158" i="1" s="1"/>
  <c r="AF382" i="1"/>
  <c r="AE382" i="1" s="1"/>
  <c r="I248" i="1"/>
  <c r="AF248" i="1"/>
  <c r="AE248" i="1" s="1"/>
  <c r="W75" i="1"/>
  <c r="X75" i="1" s="1"/>
  <c r="AF106" i="1"/>
  <c r="AE106" i="1" s="1"/>
  <c r="AF351" i="1"/>
  <c r="AE351" i="1" s="1"/>
  <c r="AF571" i="1"/>
  <c r="AE571" i="1" s="1"/>
  <c r="AF408" i="1"/>
  <c r="AE408" i="1" s="1"/>
  <c r="AF246" i="1"/>
  <c r="AE246" i="1" s="1"/>
  <c r="AF313" i="1"/>
  <c r="AE313" i="1" s="1"/>
  <c r="AF641" i="1"/>
  <c r="AE641" i="1" s="1"/>
  <c r="W157" i="1"/>
  <c r="X157" i="1" s="1"/>
  <c r="I511" i="1"/>
  <c r="AF511" i="1"/>
  <c r="AE511" i="1" s="1"/>
  <c r="AF397" i="1"/>
  <c r="AE397" i="1" s="1"/>
  <c r="W404" i="1"/>
  <c r="X404" i="1" s="1"/>
  <c r="AF404" i="1"/>
  <c r="AE404" i="1" s="1"/>
  <c r="AF64" i="1"/>
  <c r="AE64" i="1" s="1"/>
  <c r="W419" i="1"/>
  <c r="X419" i="1" s="1"/>
  <c r="AF419" i="1"/>
  <c r="AE419" i="1" s="1"/>
  <c r="AF156" i="1"/>
  <c r="AE156" i="1" s="1"/>
  <c r="W156" i="1"/>
  <c r="X156" i="1" s="1"/>
  <c r="W243" i="1"/>
  <c r="X243" i="1" s="1"/>
  <c r="W96" i="1"/>
  <c r="X96" i="1" s="1"/>
  <c r="W648" i="1"/>
  <c r="X648" i="1" s="1"/>
  <c r="W557" i="1"/>
  <c r="X557" i="1" s="1"/>
  <c r="AF190" i="1"/>
  <c r="AE190" i="1" s="1"/>
  <c r="AF523" i="1"/>
  <c r="AE523" i="1" s="1"/>
  <c r="W97" i="1"/>
  <c r="X97" i="1" s="1"/>
  <c r="W437" i="1"/>
  <c r="X437" i="1" s="1"/>
  <c r="K86" i="1"/>
  <c r="W383" i="1"/>
  <c r="X383" i="1" s="1"/>
  <c r="W41" i="1"/>
  <c r="X41" i="1" s="1"/>
  <c r="W607" i="1"/>
  <c r="X607" i="1" s="1"/>
  <c r="AF403" i="1"/>
  <c r="AE403" i="1" s="1"/>
  <c r="AF650" i="1"/>
  <c r="AE650" i="1" s="1"/>
  <c r="AF303" i="1"/>
  <c r="AE303" i="1" s="1"/>
  <c r="K654" i="1"/>
  <c r="W626" i="1"/>
  <c r="X626" i="1" s="1"/>
  <c r="W501" i="1"/>
  <c r="X501" i="1" s="1"/>
  <c r="K17" i="1"/>
  <c r="AF610" i="1"/>
  <c r="AE610" i="1" s="1"/>
  <c r="W305" i="1"/>
  <c r="X305" i="1" s="1"/>
  <c r="AF305" i="1"/>
  <c r="AE305" i="1" s="1"/>
  <c r="K417" i="1"/>
  <c r="AF126" i="1"/>
  <c r="AE126" i="1" s="1"/>
  <c r="AF449" i="1"/>
  <c r="AE449" i="1" s="1"/>
  <c r="AF507" i="1"/>
  <c r="AE507" i="1" s="1"/>
  <c r="AF286" i="1"/>
  <c r="AE286" i="1" s="1"/>
  <c r="W452" i="1"/>
  <c r="X452" i="1" s="1"/>
  <c r="W605" i="1"/>
  <c r="X605" i="1" s="1"/>
  <c r="W37" i="1"/>
  <c r="X37" i="1" s="1"/>
  <c r="W470" i="1"/>
  <c r="X470" i="1" s="1"/>
  <c r="AF540" i="1"/>
  <c r="AE540" i="1" s="1"/>
  <c r="W242" i="1"/>
  <c r="X242" i="1" s="1"/>
  <c r="AF242" i="1"/>
  <c r="AE242" i="1" s="1"/>
  <c r="AF570" i="1"/>
  <c r="AE570" i="1" s="1"/>
  <c r="AF212" i="1"/>
  <c r="AE212" i="1" s="1"/>
  <c r="Z622" i="1"/>
  <c r="AF387" i="1"/>
  <c r="AE387" i="1" s="1"/>
  <c r="AF300" i="1"/>
  <c r="AE300" i="1" s="1"/>
  <c r="AF15" i="1"/>
  <c r="AE15" i="1" s="1"/>
  <c r="AF598" i="1"/>
  <c r="AE598" i="1" s="1"/>
  <c r="W400" i="1"/>
  <c r="X400" i="1" s="1"/>
  <c r="W439" i="1"/>
  <c r="X439" i="1" s="1"/>
  <c r="W298" i="1"/>
  <c r="X298" i="1" s="1"/>
  <c r="W382" i="1"/>
  <c r="X382" i="1" s="1"/>
  <c r="K381" i="1"/>
  <c r="I369" i="1"/>
  <c r="AF369" i="1" s="1"/>
  <c r="AE369" i="1" s="1"/>
  <c r="AF526" i="1"/>
  <c r="AE526" i="1" s="1"/>
  <c r="W526" i="1"/>
  <c r="X526" i="1" s="1"/>
  <c r="W144" i="1"/>
  <c r="X144" i="1" s="1"/>
  <c r="W515" i="1"/>
  <c r="X515" i="1" s="1"/>
  <c r="AF444" i="1"/>
  <c r="AE444" i="1" s="1"/>
  <c r="Z141" i="1"/>
  <c r="AF472" i="1"/>
  <c r="AE472" i="1" s="1"/>
  <c r="AF544" i="1"/>
  <c r="AE544" i="1" s="1"/>
  <c r="AF181" i="1"/>
  <c r="AE181" i="1" s="1"/>
  <c r="AF428" i="1"/>
  <c r="AE428" i="1" s="1"/>
  <c r="W438" i="1"/>
  <c r="X438" i="1" s="1"/>
  <c r="W326" i="1"/>
  <c r="X326" i="1" s="1"/>
  <c r="W19" i="1"/>
  <c r="X19" i="1" s="1"/>
  <c r="W65" i="1"/>
  <c r="X65" i="1" s="1"/>
  <c r="Z612" i="1"/>
  <c r="W265" i="1"/>
  <c r="X265" i="1" s="1"/>
  <c r="AF105" i="1"/>
  <c r="AE105" i="1" s="1"/>
  <c r="AF322" i="1"/>
  <c r="AE322" i="1" s="1"/>
  <c r="AF294" i="1"/>
  <c r="AE294" i="1" s="1"/>
  <c r="AF354" i="1"/>
  <c r="AE354" i="1" s="1"/>
  <c r="AF142" i="1"/>
  <c r="AE142" i="1" s="1"/>
  <c r="AF637" i="1"/>
  <c r="AE637" i="1" s="1"/>
  <c r="AF616" i="1"/>
  <c r="AE616" i="1" s="1"/>
  <c r="AF559" i="1"/>
  <c r="AE559" i="1" s="1"/>
  <c r="AF529" i="1"/>
  <c r="AE529" i="1" s="1"/>
  <c r="AF453" i="1"/>
  <c r="AE453" i="1" s="1"/>
  <c r="AF427" i="1"/>
  <c r="AE427" i="1" s="1"/>
  <c r="AF143" i="1"/>
  <c r="AE143" i="1" s="1"/>
  <c r="AF114" i="1"/>
  <c r="AE114" i="1" s="1"/>
  <c r="AF89" i="1"/>
  <c r="AE89" i="1" s="1"/>
  <c r="AF28" i="1"/>
  <c r="AE28" i="1" s="1"/>
  <c r="AF6" i="1"/>
  <c r="AE6" i="1" s="1"/>
  <c r="AF435" i="1"/>
  <c r="AE435" i="1" s="1"/>
  <c r="AF120" i="1"/>
  <c r="AE120" i="1" s="1"/>
  <c r="AF224" i="1"/>
  <c r="AE224" i="1" s="1"/>
  <c r="AF33" i="1"/>
  <c r="AE33" i="1" s="1"/>
  <c r="AF110" i="1"/>
  <c r="AE110" i="1" s="1"/>
  <c r="AF513" i="1"/>
  <c r="AE513" i="1" s="1"/>
  <c r="AF639" i="1"/>
  <c r="AE639" i="1" s="1"/>
  <c r="AF268" i="1"/>
  <c r="AE268" i="1" s="1"/>
  <c r="AF229" i="1"/>
  <c r="AE229" i="1" s="1"/>
  <c r="AF200" i="1"/>
  <c r="AE200" i="1" s="1"/>
  <c r="AF136" i="1"/>
  <c r="AE136" i="1" s="1"/>
  <c r="AF113" i="1"/>
  <c r="AE113" i="1" s="1"/>
  <c r="K94" i="1"/>
  <c r="AF593" i="1"/>
  <c r="AE593" i="1" s="1"/>
  <c r="AB251" i="1"/>
  <c r="AH251" i="1" s="1"/>
  <c r="K85" i="1"/>
  <c r="AB505" i="1"/>
  <c r="AH505" i="1" s="1"/>
  <c r="W254" i="1"/>
  <c r="X254" i="1" s="1"/>
  <c r="W492" i="1"/>
  <c r="X492" i="1" s="1"/>
  <c r="AB621" i="1"/>
  <c r="AH621" i="1" s="1"/>
  <c r="AB537" i="1"/>
  <c r="AH537" i="1" s="1"/>
  <c r="Z505" i="1"/>
  <c r="I505" i="1"/>
  <c r="K505" i="1"/>
  <c r="W505" i="1"/>
  <c r="X505" i="1" s="1"/>
  <c r="Y142" i="1"/>
  <c r="Z142" i="1"/>
  <c r="AB142" i="1"/>
  <c r="AH142" i="1" s="1"/>
  <c r="I142" i="1"/>
  <c r="K142" i="1"/>
  <c r="W142" i="1"/>
  <c r="X142" i="1" s="1"/>
  <c r="Y537" i="1"/>
  <c r="I537" i="1"/>
  <c r="K537" i="1"/>
  <c r="Z537" i="1"/>
  <c r="I80" i="1"/>
  <c r="AF80" i="1" s="1"/>
  <c r="AE80" i="1" s="1"/>
  <c r="K80" i="1"/>
  <c r="Y80" i="1"/>
  <c r="Z80" i="1"/>
  <c r="Z61" i="1"/>
  <c r="Z227" i="1"/>
  <c r="I227" i="1"/>
  <c r="AB227" i="1"/>
  <c r="AH227" i="1" s="1"/>
  <c r="K227" i="1"/>
  <c r="W227" i="1"/>
  <c r="X227" i="1" s="1"/>
  <c r="W251" i="1"/>
  <c r="X251" i="1" s="1"/>
  <c r="Y251" i="1"/>
  <c r="I251" i="1"/>
  <c r="Z251" i="1"/>
  <c r="I621" i="1"/>
  <c r="K621" i="1"/>
  <c r="W621" i="1"/>
  <c r="X621" i="1" s="1"/>
  <c r="Y621" i="1"/>
  <c r="Y61" i="1"/>
  <c r="W365" i="1"/>
  <c r="X365" i="1" s="1"/>
  <c r="K365" i="1"/>
  <c r="I365" i="1"/>
  <c r="Y365" i="1"/>
  <c r="AB365" i="1"/>
  <c r="AH365" i="1" s="1"/>
  <c r="AB61" i="1"/>
  <c r="AH61" i="1" s="1"/>
  <c r="W61" i="1"/>
  <c r="X61" i="1" s="1"/>
  <c r="K61" i="1"/>
  <c r="AB262" i="1"/>
  <c r="AH262" i="1" s="1"/>
  <c r="Z262" i="1"/>
  <c r="Y262" i="1"/>
  <c r="W262" i="1"/>
  <c r="X262" i="1" s="1"/>
  <c r="K262" i="1"/>
  <c r="AB389" i="1"/>
  <c r="AH389" i="1" s="1"/>
  <c r="Z389" i="1"/>
  <c r="Y389" i="1"/>
  <c r="W389" i="1"/>
  <c r="X389" i="1" s="1"/>
  <c r="K389" i="1"/>
  <c r="Z131" i="1"/>
  <c r="AB131" i="1"/>
  <c r="AH131" i="1" s="1"/>
  <c r="Y131" i="1"/>
  <c r="W131" i="1"/>
  <c r="X131" i="1" s="1"/>
  <c r="K131" i="1"/>
  <c r="AB409" i="1"/>
  <c r="AH409" i="1" s="1"/>
  <c r="K409" i="1"/>
  <c r="Z409" i="1"/>
  <c r="Y409" i="1"/>
  <c r="W409" i="1"/>
  <c r="X409" i="1" s="1"/>
  <c r="AB6" i="3"/>
  <c r="I9" i="3"/>
  <c r="J9" i="3" s="1"/>
  <c r="I7" i="3"/>
  <c r="J7" i="3" s="1"/>
  <c r="K9" i="3"/>
  <c r="L9" i="3" s="1"/>
  <c r="K7" i="3"/>
  <c r="L7" i="3" s="1"/>
  <c r="M9" i="3"/>
  <c r="W9" i="3"/>
  <c r="X9" i="3" s="1"/>
  <c r="M7" i="3"/>
  <c r="W7" i="3"/>
  <c r="X7" i="3" s="1"/>
  <c r="Y9" i="3"/>
  <c r="Y7" i="3"/>
  <c r="I6" i="3"/>
  <c r="J6" i="3" s="1"/>
  <c r="K6" i="3"/>
  <c r="L6" i="3" s="1"/>
  <c r="M6" i="3"/>
  <c r="W6" i="3"/>
  <c r="X6" i="3" s="1"/>
  <c r="Y6" i="3"/>
  <c r="AB141" i="1"/>
  <c r="AH141" i="1" s="1"/>
  <c r="K141" i="1"/>
  <c r="W141" i="1"/>
  <c r="X141" i="1" s="1"/>
  <c r="I141" i="1"/>
  <c r="AF141" i="1" s="1"/>
  <c r="AE141" i="1" s="1"/>
  <c r="Y141" i="1"/>
  <c r="AB622" i="1"/>
  <c r="AH622" i="1" s="1"/>
  <c r="I622" i="1"/>
  <c r="AF622" i="1" s="1"/>
  <c r="AE622" i="1" s="1"/>
  <c r="K622" i="1"/>
  <c r="W622" i="1"/>
  <c r="X622" i="1" s="1"/>
  <c r="Y622" i="1"/>
  <c r="AB511" i="1"/>
  <c r="AH511" i="1" s="1"/>
  <c r="Z511" i="1"/>
  <c r="Y511" i="1"/>
  <c r="W511" i="1"/>
  <c r="X511" i="1" s="1"/>
  <c r="K511" i="1"/>
  <c r="AB612" i="1"/>
  <c r="AH612" i="1" s="1"/>
  <c r="AB491" i="1"/>
  <c r="AH491" i="1" s="1"/>
  <c r="Z491" i="1"/>
  <c r="Y491" i="1"/>
  <c r="W491" i="1"/>
  <c r="X491" i="1" s="1"/>
  <c r="I612" i="1"/>
  <c r="K612" i="1"/>
  <c r="W612" i="1"/>
  <c r="X612" i="1" s="1"/>
  <c r="Y612" i="1"/>
  <c r="AB423" i="1"/>
  <c r="AH423" i="1" s="1"/>
  <c r="K491" i="1"/>
  <c r="Z423" i="1"/>
  <c r="Y423" i="1"/>
  <c r="W423" i="1"/>
  <c r="X423" i="1" s="1"/>
  <c r="W586" i="1"/>
  <c r="X586" i="1" s="1"/>
  <c r="K423" i="1"/>
  <c r="Z586" i="1"/>
  <c r="Y586" i="1"/>
  <c r="K586" i="1"/>
  <c r="I2" i="1"/>
  <c r="AB586" i="1"/>
  <c r="AH586" i="1" s="1"/>
  <c r="AB564" i="1"/>
  <c r="AH564" i="1" s="1"/>
  <c r="K558" i="1"/>
  <c r="Z564" i="1"/>
  <c r="Y564" i="1"/>
  <c r="W564" i="1"/>
  <c r="X564" i="1" s="1"/>
  <c r="K564" i="1"/>
  <c r="AB558" i="1"/>
  <c r="AH558" i="1" s="1"/>
  <c r="Z558" i="1"/>
  <c r="Y558" i="1"/>
  <c r="W558" i="1"/>
  <c r="X558" i="1" s="1"/>
  <c r="I538" i="1"/>
  <c r="Y483" i="1"/>
  <c r="W483" i="1"/>
  <c r="X483" i="1" s="1"/>
  <c r="AB538" i="1"/>
  <c r="AH538" i="1" s="1"/>
  <c r="Z538" i="1"/>
  <c r="Y538" i="1"/>
  <c r="W538" i="1"/>
  <c r="X538" i="1" s="1"/>
  <c r="K538" i="1"/>
  <c r="K483" i="1"/>
  <c r="AB483" i="1"/>
  <c r="AH483" i="1" s="1"/>
  <c r="Z483" i="1"/>
  <c r="K41" i="1"/>
  <c r="I515" i="1"/>
  <c r="AF515" i="1" s="1"/>
  <c r="AE515" i="1" s="1"/>
  <c r="I41" i="1"/>
  <c r="AF41" i="1" s="1"/>
  <c r="AE41" i="1" s="1"/>
  <c r="AB22" i="1"/>
  <c r="AH22" i="1" s="1"/>
  <c r="I6" i="1"/>
  <c r="Z22" i="1"/>
  <c r="AB600" i="1"/>
  <c r="AH600" i="1" s="1"/>
  <c r="Z600" i="1"/>
  <c r="Y600" i="1"/>
  <c r="W600" i="1"/>
  <c r="X600" i="1" s="1"/>
  <c r="K600" i="1"/>
  <c r="Y22" i="1"/>
  <c r="K515" i="1"/>
  <c r="I5" i="1"/>
  <c r="AF5" i="1" s="1"/>
  <c r="AE5" i="1" s="1"/>
  <c r="W22" i="1"/>
  <c r="X22" i="1" s="1"/>
  <c r="K22" i="1"/>
  <c r="I228" i="1"/>
  <c r="K228" i="1"/>
  <c r="I144" i="1"/>
  <c r="AF144" i="1" s="1"/>
  <c r="AE144" i="1" s="1"/>
  <c r="K144" i="1"/>
  <c r="K226" i="1"/>
  <c r="I226" i="1"/>
  <c r="K5" i="1"/>
  <c r="I415" i="1"/>
  <c r="W415" i="1"/>
  <c r="X415" i="1" s="1"/>
  <c r="K112" i="1"/>
  <c r="W112" i="1"/>
  <c r="X112" i="1" s="1"/>
  <c r="K572" i="1"/>
  <c r="W572" i="1"/>
  <c r="X572" i="1" s="1"/>
  <c r="K322" i="1"/>
  <c r="W322" i="1"/>
  <c r="X322" i="1" s="1"/>
  <c r="I551" i="1"/>
  <c r="W551" i="1"/>
  <c r="X551" i="1" s="1"/>
  <c r="I432" i="1"/>
  <c r="AF432" i="1" s="1"/>
  <c r="AE432" i="1" s="1"/>
  <c r="W432" i="1"/>
  <c r="X432" i="1" s="1"/>
  <c r="I413" i="1"/>
  <c r="AF413" i="1" s="1"/>
  <c r="AE413" i="1" s="1"/>
  <c r="W413" i="1"/>
  <c r="X413" i="1" s="1"/>
  <c r="I394" i="1"/>
  <c r="AF394" i="1" s="1"/>
  <c r="AE394" i="1" s="1"/>
  <c r="W394" i="1"/>
  <c r="X394" i="1" s="1"/>
  <c r="I377" i="1"/>
  <c r="AF377" i="1" s="1"/>
  <c r="AE377" i="1" s="1"/>
  <c r="W377" i="1"/>
  <c r="X377" i="1" s="1"/>
  <c r="I358" i="1"/>
  <c r="W358" i="1"/>
  <c r="X358" i="1" s="1"/>
  <c r="I340" i="1"/>
  <c r="W340" i="1"/>
  <c r="X340" i="1" s="1"/>
  <c r="I299" i="1"/>
  <c r="AF299" i="1" s="1"/>
  <c r="AE299" i="1" s="1"/>
  <c r="W299" i="1"/>
  <c r="X299" i="1" s="1"/>
  <c r="I284" i="1"/>
  <c r="W284" i="1"/>
  <c r="X284" i="1" s="1"/>
  <c r="K256" i="1"/>
  <c r="W256" i="1"/>
  <c r="X256" i="1" s="1"/>
  <c r="I237" i="1"/>
  <c r="W237" i="1"/>
  <c r="X237" i="1" s="1"/>
  <c r="I210" i="1"/>
  <c r="AF210" i="1" s="1"/>
  <c r="AE210" i="1" s="1"/>
  <c r="W210" i="1"/>
  <c r="X210" i="1" s="1"/>
  <c r="I190" i="1"/>
  <c r="W190" i="1"/>
  <c r="X190" i="1" s="1"/>
  <c r="I168" i="1"/>
  <c r="W168" i="1"/>
  <c r="X168" i="1" s="1"/>
  <c r="I149" i="1"/>
  <c r="W149" i="1"/>
  <c r="X149" i="1" s="1"/>
  <c r="I128" i="1"/>
  <c r="W128" i="1"/>
  <c r="X128" i="1" s="1"/>
  <c r="K110" i="1"/>
  <c r="W110" i="1"/>
  <c r="X110" i="1" s="1"/>
  <c r="I90" i="1"/>
  <c r="AF90" i="1" s="1"/>
  <c r="AE90" i="1" s="1"/>
  <c r="W90" i="1"/>
  <c r="X90" i="1" s="1"/>
  <c r="I68" i="1"/>
  <c r="W68" i="1"/>
  <c r="X68" i="1" s="1"/>
  <c r="I51" i="1"/>
  <c r="W51" i="1"/>
  <c r="X51" i="1" s="1"/>
  <c r="I10" i="1"/>
  <c r="W10" i="1"/>
  <c r="X10" i="1" s="1"/>
  <c r="K360" i="1"/>
  <c r="W360" i="1"/>
  <c r="X360" i="1" s="1"/>
  <c r="W617" i="1"/>
  <c r="X617" i="1" s="1"/>
  <c r="I570" i="1"/>
  <c r="W570" i="1"/>
  <c r="X570" i="1" s="1"/>
  <c r="K549" i="1"/>
  <c r="W549" i="1"/>
  <c r="X549" i="1" s="1"/>
  <c r="K525" i="1"/>
  <c r="W525" i="1"/>
  <c r="X525" i="1" s="1"/>
  <c r="K503" i="1"/>
  <c r="W503" i="1"/>
  <c r="X503" i="1" s="1"/>
  <c r="W484" i="1"/>
  <c r="X484" i="1" s="1"/>
  <c r="I462" i="1"/>
  <c r="AF462" i="1" s="1"/>
  <c r="AE462" i="1" s="1"/>
  <c r="W462" i="1"/>
  <c r="X462" i="1" s="1"/>
  <c r="K447" i="1"/>
  <c r="W447" i="1"/>
  <c r="X447" i="1" s="1"/>
  <c r="I431" i="1"/>
  <c r="W431" i="1"/>
  <c r="X431" i="1" s="1"/>
  <c r="I412" i="1"/>
  <c r="W412" i="1"/>
  <c r="X412" i="1" s="1"/>
  <c r="K393" i="1"/>
  <c r="W393" i="1"/>
  <c r="X393" i="1" s="1"/>
  <c r="K376" i="1"/>
  <c r="W376" i="1"/>
  <c r="X376" i="1" s="1"/>
  <c r="K357" i="1"/>
  <c r="W357" i="1"/>
  <c r="X357" i="1" s="1"/>
  <c r="K320" i="1"/>
  <c r="W320" i="1"/>
  <c r="X320" i="1" s="1"/>
  <c r="I283" i="1"/>
  <c r="AF283" i="1" s="1"/>
  <c r="AE283" i="1" s="1"/>
  <c r="W283" i="1"/>
  <c r="X283" i="1" s="1"/>
  <c r="K236" i="1"/>
  <c r="W236" i="1"/>
  <c r="X236" i="1" s="1"/>
  <c r="I208" i="1"/>
  <c r="AF208" i="1" s="1"/>
  <c r="AE208" i="1" s="1"/>
  <c r="W208" i="1"/>
  <c r="X208" i="1" s="1"/>
  <c r="I186" i="1"/>
  <c r="W186" i="1"/>
  <c r="X186" i="1" s="1"/>
  <c r="I167" i="1"/>
  <c r="W167" i="1"/>
  <c r="X167" i="1" s="1"/>
  <c r="I148" i="1"/>
  <c r="W148" i="1"/>
  <c r="X148" i="1" s="1"/>
  <c r="I127" i="1"/>
  <c r="W127" i="1"/>
  <c r="X127" i="1" s="1"/>
  <c r="I89" i="1"/>
  <c r="W89" i="1"/>
  <c r="X89" i="1" s="1"/>
  <c r="I67" i="1"/>
  <c r="AF67" i="1" s="1"/>
  <c r="AE67" i="1" s="1"/>
  <c r="W67" i="1"/>
  <c r="X67" i="1" s="1"/>
  <c r="I50" i="1"/>
  <c r="W50" i="1"/>
  <c r="X50" i="1" s="1"/>
  <c r="I9" i="1"/>
  <c r="W9" i="1"/>
  <c r="X9" i="1" s="1"/>
  <c r="I574" i="1"/>
  <c r="AF574" i="1" s="1"/>
  <c r="AE574" i="1" s="1"/>
  <c r="W574" i="1"/>
  <c r="X574" i="1" s="1"/>
  <c r="I286" i="1"/>
  <c r="W286" i="1"/>
  <c r="X286" i="1" s="1"/>
  <c r="K527" i="1"/>
  <c r="W527" i="1"/>
  <c r="X527" i="1" s="1"/>
  <c r="I300" i="1"/>
  <c r="W300" i="1"/>
  <c r="X300" i="1" s="1"/>
  <c r="K150" i="1"/>
  <c r="W150" i="1"/>
  <c r="X150" i="1" s="1"/>
  <c r="K569" i="1"/>
  <c r="W569" i="1"/>
  <c r="X569" i="1" s="1"/>
  <c r="I392" i="1"/>
  <c r="AF392" i="1" s="1"/>
  <c r="AE392" i="1" s="1"/>
  <c r="W392" i="1"/>
  <c r="X392" i="1" s="1"/>
  <c r="I297" i="1"/>
  <c r="W297" i="1"/>
  <c r="X297" i="1" s="1"/>
  <c r="I49" i="1"/>
  <c r="W49" i="1"/>
  <c r="X49" i="1" s="1"/>
  <c r="K30" i="1"/>
  <c r="W30" i="1"/>
  <c r="X30" i="1" s="1"/>
  <c r="I599" i="1"/>
  <c r="AF599" i="1" s="1"/>
  <c r="AE599" i="1" s="1"/>
  <c r="W599" i="1"/>
  <c r="X599" i="1" s="1"/>
  <c r="I397" i="1"/>
  <c r="W397" i="1"/>
  <c r="X397" i="1" s="1"/>
  <c r="I132" i="1"/>
  <c r="W132" i="1"/>
  <c r="X132" i="1" s="1"/>
  <c r="I414" i="1"/>
  <c r="AF414" i="1" s="1"/>
  <c r="AE414" i="1" s="1"/>
  <c r="W414" i="1"/>
  <c r="X414" i="1" s="1"/>
  <c r="W52" i="1"/>
  <c r="X52" i="1" s="1"/>
  <c r="K597" i="1"/>
  <c r="W597" i="1"/>
  <c r="X597" i="1" s="1"/>
  <c r="I524" i="1"/>
  <c r="W524" i="1"/>
  <c r="X524" i="1" s="1"/>
  <c r="K233" i="1"/>
  <c r="W233" i="1"/>
  <c r="X233" i="1" s="1"/>
  <c r="I446" i="1"/>
  <c r="W446" i="1"/>
  <c r="X446" i="1" s="1"/>
  <c r="K410" i="1"/>
  <c r="W410" i="1"/>
  <c r="X410" i="1" s="1"/>
  <c r="I374" i="1"/>
  <c r="W374" i="1"/>
  <c r="X374" i="1" s="1"/>
  <c r="K317" i="1"/>
  <c r="W317" i="1"/>
  <c r="X317" i="1" s="1"/>
  <c r="K281" i="1"/>
  <c r="W281" i="1"/>
  <c r="X281" i="1" s="1"/>
  <c r="K231" i="1"/>
  <c r="W231" i="1"/>
  <c r="X231" i="1" s="1"/>
  <c r="K146" i="1"/>
  <c r="W146" i="1"/>
  <c r="X146" i="1" s="1"/>
  <c r="K28" i="1"/>
  <c r="W28" i="1"/>
  <c r="X28" i="1" s="1"/>
  <c r="K192" i="1"/>
  <c r="W192" i="1"/>
  <c r="X192" i="1" s="1"/>
  <c r="I34" i="1"/>
  <c r="W34" i="1"/>
  <c r="X34" i="1" s="1"/>
  <c r="K619" i="1"/>
  <c r="W619" i="1"/>
  <c r="X619" i="1" s="1"/>
  <c r="K396" i="1"/>
  <c r="W396" i="1"/>
  <c r="X396" i="1" s="1"/>
  <c r="I618" i="1"/>
  <c r="AF618" i="1" s="1"/>
  <c r="AE618" i="1" s="1"/>
  <c r="W618" i="1"/>
  <c r="X618" i="1" s="1"/>
  <c r="I207" i="1"/>
  <c r="W207" i="1"/>
  <c r="X207" i="1" s="1"/>
  <c r="K615" i="1"/>
  <c r="W615" i="1"/>
  <c r="X615" i="1" s="1"/>
  <c r="I523" i="1"/>
  <c r="W523" i="1"/>
  <c r="X523" i="1" s="1"/>
  <c r="K355" i="1"/>
  <c r="W355" i="1"/>
  <c r="X355" i="1" s="1"/>
  <c r="I337" i="1"/>
  <c r="W337" i="1"/>
  <c r="X337" i="1" s="1"/>
  <c r="I296" i="1"/>
  <c r="W296" i="1"/>
  <c r="X296" i="1" s="1"/>
  <c r="I253" i="1"/>
  <c r="W253" i="1"/>
  <c r="X253" i="1" s="1"/>
  <c r="I631" i="1"/>
  <c r="W631" i="1"/>
  <c r="X631" i="1" s="1"/>
  <c r="I614" i="1"/>
  <c r="W614" i="1"/>
  <c r="X614" i="1" s="1"/>
  <c r="K592" i="1"/>
  <c r="W592" i="1"/>
  <c r="X592" i="1" s="1"/>
  <c r="I566" i="1"/>
  <c r="W566" i="1"/>
  <c r="X566" i="1" s="1"/>
  <c r="I545" i="1"/>
  <c r="AF545" i="1" s="1"/>
  <c r="AE545" i="1" s="1"/>
  <c r="W545" i="1"/>
  <c r="X545" i="1" s="1"/>
  <c r="I522" i="1"/>
  <c r="W522" i="1"/>
  <c r="X522" i="1" s="1"/>
  <c r="K500" i="1"/>
  <c r="W500" i="1"/>
  <c r="X500" i="1" s="1"/>
  <c r="I475" i="1"/>
  <c r="W475" i="1"/>
  <c r="X475" i="1" s="1"/>
  <c r="I459" i="1"/>
  <c r="AF459" i="1" s="1"/>
  <c r="AE459" i="1" s="1"/>
  <c r="W459" i="1"/>
  <c r="X459" i="1" s="1"/>
  <c r="I445" i="1"/>
  <c r="AF445" i="1" s="1"/>
  <c r="AE445" i="1" s="1"/>
  <c r="W445" i="1"/>
  <c r="X445" i="1" s="1"/>
  <c r="I427" i="1"/>
  <c r="W427" i="1"/>
  <c r="X427" i="1" s="1"/>
  <c r="I408" i="1"/>
  <c r="W408" i="1"/>
  <c r="X408" i="1" s="1"/>
  <c r="I390" i="1"/>
  <c r="W390" i="1"/>
  <c r="X390" i="1" s="1"/>
  <c r="I373" i="1"/>
  <c r="W373" i="1"/>
  <c r="X373" i="1" s="1"/>
  <c r="I354" i="1"/>
  <c r="W354" i="1"/>
  <c r="X354" i="1" s="1"/>
  <c r="I336" i="1"/>
  <c r="W336" i="1"/>
  <c r="X336" i="1" s="1"/>
  <c r="I316" i="1"/>
  <c r="W316" i="1"/>
  <c r="X316" i="1" s="1"/>
  <c r="I295" i="1"/>
  <c r="AF295" i="1" s="1"/>
  <c r="AE295" i="1" s="1"/>
  <c r="W295" i="1"/>
  <c r="X295" i="1" s="1"/>
  <c r="I280" i="1"/>
  <c r="W280" i="1"/>
  <c r="X280" i="1" s="1"/>
  <c r="I252" i="1"/>
  <c r="AF252" i="1" s="1"/>
  <c r="AE252" i="1" s="1"/>
  <c r="W252" i="1"/>
  <c r="X252" i="1" s="1"/>
  <c r="I229" i="1"/>
  <c r="W229" i="1"/>
  <c r="X229" i="1" s="1"/>
  <c r="I205" i="1"/>
  <c r="W205" i="1"/>
  <c r="X205" i="1" s="1"/>
  <c r="K183" i="1"/>
  <c r="W183" i="1"/>
  <c r="X183" i="1" s="1"/>
  <c r="K162" i="1"/>
  <c r="W162" i="1"/>
  <c r="X162" i="1" s="1"/>
  <c r="I145" i="1"/>
  <c r="W145" i="1"/>
  <c r="X145" i="1" s="1"/>
  <c r="I124" i="1"/>
  <c r="W124" i="1"/>
  <c r="X124" i="1" s="1"/>
  <c r="I106" i="1"/>
  <c r="W106" i="1"/>
  <c r="X106" i="1" s="1"/>
  <c r="I85" i="1"/>
  <c r="W85" i="1"/>
  <c r="X85" i="1" s="1"/>
  <c r="K64" i="1"/>
  <c r="W64" i="1"/>
  <c r="X64" i="1" s="1"/>
  <c r="I46" i="1"/>
  <c r="W46" i="1"/>
  <c r="X46" i="1" s="1"/>
  <c r="I27" i="1"/>
  <c r="W27" i="1"/>
  <c r="X27" i="1" s="1"/>
  <c r="I342" i="1"/>
  <c r="AF342" i="1" s="1"/>
  <c r="AE342" i="1" s="1"/>
  <c r="W342" i="1"/>
  <c r="X342" i="1" s="1"/>
  <c r="K553" i="1"/>
  <c r="W553" i="1"/>
  <c r="X553" i="1" s="1"/>
  <c r="I212" i="1"/>
  <c r="W212" i="1"/>
  <c r="X212" i="1" s="1"/>
  <c r="I169" i="1"/>
  <c r="W169" i="1"/>
  <c r="X169" i="1" s="1"/>
  <c r="K91" i="1"/>
  <c r="W91" i="1"/>
  <c r="X91" i="1" s="1"/>
  <c r="I636" i="1"/>
  <c r="W636" i="1"/>
  <c r="X636" i="1" s="1"/>
  <c r="I502" i="1"/>
  <c r="W502" i="1"/>
  <c r="X502" i="1" s="1"/>
  <c r="K318" i="1"/>
  <c r="W318" i="1"/>
  <c r="X318" i="1" s="1"/>
  <c r="I48" i="1"/>
  <c r="W48" i="1"/>
  <c r="X48" i="1" s="1"/>
  <c r="I654" i="1"/>
  <c r="AF654" i="1" s="1"/>
  <c r="AE654" i="1" s="1"/>
  <c r="W654" i="1"/>
  <c r="X654" i="1" s="1"/>
  <c r="K630" i="1"/>
  <c r="W630" i="1"/>
  <c r="X630" i="1" s="1"/>
  <c r="I613" i="1"/>
  <c r="W613" i="1"/>
  <c r="X613" i="1" s="1"/>
  <c r="K591" i="1"/>
  <c r="W591" i="1"/>
  <c r="X591" i="1" s="1"/>
  <c r="I565" i="1"/>
  <c r="AF565" i="1" s="1"/>
  <c r="AE565" i="1" s="1"/>
  <c r="W565" i="1"/>
  <c r="X565" i="1" s="1"/>
  <c r="I544" i="1"/>
  <c r="W544" i="1"/>
  <c r="X544" i="1" s="1"/>
  <c r="I521" i="1"/>
  <c r="W521" i="1"/>
  <c r="X521" i="1" s="1"/>
  <c r="I499" i="1"/>
  <c r="AF499" i="1" s="1"/>
  <c r="AE499" i="1" s="1"/>
  <c r="W499" i="1"/>
  <c r="X499" i="1" s="1"/>
  <c r="I474" i="1"/>
  <c r="W474" i="1"/>
  <c r="X474" i="1" s="1"/>
  <c r="K458" i="1"/>
  <c r="W458" i="1"/>
  <c r="X458" i="1" s="1"/>
  <c r="I444" i="1"/>
  <c r="W444" i="1"/>
  <c r="X444" i="1" s="1"/>
  <c r="I425" i="1"/>
  <c r="AF425" i="1" s="1"/>
  <c r="AE425" i="1" s="1"/>
  <c r="W425" i="1"/>
  <c r="X425" i="1" s="1"/>
  <c r="I403" i="1"/>
  <c r="W403" i="1"/>
  <c r="X403" i="1" s="1"/>
  <c r="I388" i="1"/>
  <c r="W388" i="1"/>
  <c r="X388" i="1" s="1"/>
  <c r="I371" i="1"/>
  <c r="W371" i="1"/>
  <c r="X371" i="1" s="1"/>
  <c r="I353" i="1"/>
  <c r="AF353" i="1" s="1"/>
  <c r="AE353" i="1" s="1"/>
  <c r="W353" i="1"/>
  <c r="X353" i="1" s="1"/>
  <c r="I334" i="1"/>
  <c r="AF334" i="1" s="1"/>
  <c r="AE334" i="1" s="1"/>
  <c r="W334" i="1"/>
  <c r="X334" i="1" s="1"/>
  <c r="I314" i="1"/>
  <c r="W314" i="1"/>
  <c r="X314" i="1" s="1"/>
  <c r="I294" i="1"/>
  <c r="W294" i="1"/>
  <c r="X294" i="1" s="1"/>
  <c r="I277" i="1"/>
  <c r="W277" i="1"/>
  <c r="X277" i="1" s="1"/>
  <c r="I250" i="1"/>
  <c r="W250" i="1"/>
  <c r="X250" i="1" s="1"/>
  <c r="I204" i="1"/>
  <c r="W204" i="1"/>
  <c r="X204" i="1" s="1"/>
  <c r="K181" i="1"/>
  <c r="W181" i="1"/>
  <c r="X181" i="1" s="1"/>
  <c r="I161" i="1"/>
  <c r="AF161" i="1" s="1"/>
  <c r="AE161" i="1" s="1"/>
  <c r="W161" i="1"/>
  <c r="X161" i="1" s="1"/>
  <c r="I122" i="1"/>
  <c r="AF122" i="1" s="1"/>
  <c r="AE122" i="1" s="1"/>
  <c r="W122" i="1"/>
  <c r="X122" i="1" s="1"/>
  <c r="I105" i="1"/>
  <c r="W105" i="1"/>
  <c r="X105" i="1" s="1"/>
  <c r="I84" i="1"/>
  <c r="AF84" i="1" s="1"/>
  <c r="AE84" i="1" s="1"/>
  <c r="W84" i="1"/>
  <c r="X84" i="1" s="1"/>
  <c r="I63" i="1"/>
  <c r="AF63" i="1" s="1"/>
  <c r="AE63" i="1" s="1"/>
  <c r="W63" i="1"/>
  <c r="X63" i="1" s="1"/>
  <c r="I45" i="1"/>
  <c r="AF45" i="1" s="1"/>
  <c r="AE45" i="1" s="1"/>
  <c r="W45" i="1"/>
  <c r="X45" i="1" s="1"/>
  <c r="I26" i="1"/>
  <c r="AF26" i="1" s="1"/>
  <c r="AE26" i="1" s="1"/>
  <c r="W26" i="1"/>
  <c r="X26" i="1" s="1"/>
  <c r="K3" i="1"/>
  <c r="W3" i="1"/>
  <c r="X3" i="1" s="1"/>
  <c r="I554" i="1"/>
  <c r="W554" i="1"/>
  <c r="X554" i="1" s="1"/>
  <c r="K594" i="1"/>
  <c r="W594" i="1"/>
  <c r="X594" i="1" s="1"/>
  <c r="I375" i="1"/>
  <c r="W375" i="1"/>
  <c r="X375" i="1" s="1"/>
  <c r="K108" i="1"/>
  <c r="W108" i="1"/>
  <c r="X108" i="1" s="1"/>
  <c r="I567" i="1"/>
  <c r="AF567" i="1" s="1"/>
  <c r="AE567" i="1" s="1"/>
  <c r="W567" i="1"/>
  <c r="X567" i="1" s="1"/>
  <c r="I184" i="1"/>
  <c r="W184" i="1"/>
  <c r="X184" i="1" s="1"/>
  <c r="I652" i="1"/>
  <c r="W652" i="1"/>
  <c r="X652" i="1" s="1"/>
  <c r="K629" i="1"/>
  <c r="W629" i="1"/>
  <c r="X629" i="1" s="1"/>
  <c r="I218" i="1"/>
  <c r="W218" i="1"/>
  <c r="X218" i="1" s="1"/>
  <c r="K590" i="1"/>
  <c r="W590" i="1"/>
  <c r="X590" i="1" s="1"/>
  <c r="I563" i="1"/>
  <c r="W563" i="1"/>
  <c r="X563" i="1" s="1"/>
  <c r="I540" i="1"/>
  <c r="W540" i="1"/>
  <c r="X540" i="1" s="1"/>
  <c r="I517" i="1"/>
  <c r="W517" i="1"/>
  <c r="X517" i="1" s="1"/>
  <c r="I497" i="1"/>
  <c r="W497" i="1"/>
  <c r="X497" i="1" s="1"/>
  <c r="I473" i="1"/>
  <c r="W473" i="1"/>
  <c r="X473" i="1" s="1"/>
  <c r="W457" i="1"/>
  <c r="X457" i="1" s="1"/>
  <c r="I443" i="1"/>
  <c r="W443" i="1"/>
  <c r="X443" i="1" s="1"/>
  <c r="I424" i="1"/>
  <c r="W424" i="1"/>
  <c r="X424" i="1" s="1"/>
  <c r="I407" i="1"/>
  <c r="AF407" i="1" s="1"/>
  <c r="AE407" i="1" s="1"/>
  <c r="W407" i="1"/>
  <c r="X407" i="1" s="1"/>
  <c r="I387" i="1"/>
  <c r="W387" i="1"/>
  <c r="X387" i="1" s="1"/>
  <c r="I370" i="1"/>
  <c r="AF370" i="1" s="1"/>
  <c r="AE370" i="1" s="1"/>
  <c r="W370" i="1"/>
  <c r="X370" i="1" s="1"/>
  <c r="I351" i="1"/>
  <c r="W351" i="1"/>
  <c r="X351" i="1" s="1"/>
  <c r="K333" i="1"/>
  <c r="W333" i="1"/>
  <c r="X333" i="1" s="1"/>
  <c r="I313" i="1"/>
  <c r="W313" i="1"/>
  <c r="X313" i="1" s="1"/>
  <c r="I293" i="1"/>
  <c r="AF293" i="1" s="1"/>
  <c r="AE293" i="1" s="1"/>
  <c r="W293" i="1"/>
  <c r="X293" i="1" s="1"/>
  <c r="I276" i="1"/>
  <c r="AF276" i="1" s="1"/>
  <c r="AE276" i="1" s="1"/>
  <c r="W276" i="1"/>
  <c r="X276" i="1" s="1"/>
  <c r="I249" i="1"/>
  <c r="AF249" i="1" s="1"/>
  <c r="AE249" i="1" s="1"/>
  <c r="W249" i="1"/>
  <c r="X249" i="1" s="1"/>
  <c r="I203" i="1"/>
  <c r="AF203" i="1" s="1"/>
  <c r="AE203" i="1" s="1"/>
  <c r="W203" i="1"/>
  <c r="X203" i="1" s="1"/>
  <c r="K180" i="1"/>
  <c r="W180" i="1"/>
  <c r="X180" i="1" s="1"/>
  <c r="I160" i="1"/>
  <c r="AF160" i="1" s="1"/>
  <c r="AE160" i="1" s="1"/>
  <c r="W160" i="1"/>
  <c r="X160" i="1" s="1"/>
  <c r="I143" i="1"/>
  <c r="W143" i="1"/>
  <c r="X143" i="1" s="1"/>
  <c r="K121" i="1"/>
  <c r="W121" i="1"/>
  <c r="X121" i="1" s="1"/>
  <c r="I103" i="1"/>
  <c r="AF103" i="1" s="1"/>
  <c r="AE103" i="1" s="1"/>
  <c r="W103" i="1"/>
  <c r="X103" i="1" s="1"/>
  <c r="I83" i="1"/>
  <c r="W83" i="1"/>
  <c r="X83" i="1" s="1"/>
  <c r="I62" i="1"/>
  <c r="W62" i="1"/>
  <c r="X62" i="1" s="1"/>
  <c r="I44" i="1"/>
  <c r="W44" i="1"/>
  <c r="X44" i="1" s="1"/>
  <c r="I25" i="1"/>
  <c r="W25" i="1"/>
  <c r="X25" i="1" s="1"/>
  <c r="K528" i="1"/>
  <c r="W528" i="1"/>
  <c r="X528" i="1" s="1"/>
  <c r="I434" i="1"/>
  <c r="W434" i="1"/>
  <c r="X434" i="1" s="1"/>
  <c r="K170" i="1"/>
  <c r="W170" i="1"/>
  <c r="X170" i="1" s="1"/>
  <c r="I53" i="1"/>
  <c r="W53" i="1"/>
  <c r="X53" i="1" s="1"/>
  <c r="I506" i="1"/>
  <c r="AF506" i="1" s="1"/>
  <c r="AE506" i="1" s="1"/>
  <c r="W506" i="1"/>
  <c r="X506" i="1" s="1"/>
  <c r="K257" i="1"/>
  <c r="W257" i="1"/>
  <c r="X257" i="1" s="1"/>
  <c r="I33" i="1"/>
  <c r="W33" i="1"/>
  <c r="X33" i="1" s="1"/>
  <c r="I411" i="1"/>
  <c r="AF411" i="1" s="1"/>
  <c r="AE411" i="1" s="1"/>
  <c r="W411" i="1"/>
  <c r="X411" i="1" s="1"/>
  <c r="I126" i="1"/>
  <c r="W126" i="1"/>
  <c r="X126" i="1" s="1"/>
  <c r="I87" i="1"/>
  <c r="W87" i="1"/>
  <c r="X87" i="1" s="1"/>
  <c r="I651" i="1"/>
  <c r="AF651" i="1" s="1"/>
  <c r="AE651" i="1" s="1"/>
  <c r="W651" i="1"/>
  <c r="X651" i="1" s="1"/>
  <c r="K628" i="1"/>
  <c r="W628" i="1"/>
  <c r="X628" i="1" s="1"/>
  <c r="K611" i="1"/>
  <c r="W611" i="1"/>
  <c r="X611" i="1" s="1"/>
  <c r="K589" i="1"/>
  <c r="W589" i="1"/>
  <c r="X589" i="1" s="1"/>
  <c r="K562" i="1"/>
  <c r="W562" i="1"/>
  <c r="X562" i="1" s="1"/>
  <c r="I536" i="1"/>
  <c r="W536" i="1"/>
  <c r="X536" i="1" s="1"/>
  <c r="K516" i="1"/>
  <c r="W516" i="1"/>
  <c r="X516" i="1" s="1"/>
  <c r="W495" i="1"/>
  <c r="X495" i="1" s="1"/>
  <c r="I472" i="1"/>
  <c r="W472" i="1"/>
  <c r="X472" i="1" s="1"/>
  <c r="I455" i="1"/>
  <c r="W455" i="1"/>
  <c r="X455" i="1" s="1"/>
  <c r="I442" i="1"/>
  <c r="AF442" i="1" s="1"/>
  <c r="AE442" i="1" s="1"/>
  <c r="W442" i="1"/>
  <c r="X442" i="1" s="1"/>
  <c r="I422" i="1"/>
  <c r="W422" i="1"/>
  <c r="X422" i="1" s="1"/>
  <c r="I406" i="1"/>
  <c r="W406" i="1"/>
  <c r="X406" i="1" s="1"/>
  <c r="K386" i="1"/>
  <c r="W386" i="1"/>
  <c r="X386" i="1" s="1"/>
  <c r="K369" i="1"/>
  <c r="W369" i="1"/>
  <c r="X369" i="1" s="1"/>
  <c r="I350" i="1"/>
  <c r="AF350" i="1" s="1"/>
  <c r="AE350" i="1" s="1"/>
  <c r="W350" i="1"/>
  <c r="X350" i="1" s="1"/>
  <c r="K331" i="1"/>
  <c r="W331" i="1"/>
  <c r="X331" i="1" s="1"/>
  <c r="I312" i="1"/>
  <c r="W312" i="1"/>
  <c r="X312" i="1" s="1"/>
  <c r="K292" i="1"/>
  <c r="W292" i="1"/>
  <c r="X292" i="1" s="1"/>
  <c r="K270" i="1"/>
  <c r="W270" i="1"/>
  <c r="X270" i="1" s="1"/>
  <c r="K248" i="1"/>
  <c r="W248" i="1"/>
  <c r="X248" i="1" s="1"/>
  <c r="I225" i="1"/>
  <c r="AF225" i="1" s="1"/>
  <c r="AE225" i="1" s="1"/>
  <c r="W225" i="1"/>
  <c r="X225" i="1" s="1"/>
  <c r="I201" i="1"/>
  <c r="AF201" i="1" s="1"/>
  <c r="AE201" i="1" s="1"/>
  <c r="W201" i="1"/>
  <c r="X201" i="1" s="1"/>
  <c r="I179" i="1"/>
  <c r="W179" i="1"/>
  <c r="X179" i="1" s="1"/>
  <c r="I159" i="1"/>
  <c r="W159" i="1"/>
  <c r="X159" i="1" s="1"/>
  <c r="K140" i="1"/>
  <c r="W140" i="1"/>
  <c r="X140" i="1" s="1"/>
  <c r="K120" i="1"/>
  <c r="W120" i="1"/>
  <c r="X120" i="1" s="1"/>
  <c r="K102" i="1"/>
  <c r="W102" i="1"/>
  <c r="X102" i="1" s="1"/>
  <c r="K81" i="1"/>
  <c r="W81" i="1"/>
  <c r="X81" i="1" s="1"/>
  <c r="I86" i="1"/>
  <c r="W86" i="1"/>
  <c r="X86" i="1" s="1"/>
  <c r="I43" i="1"/>
  <c r="W43" i="1"/>
  <c r="X43" i="1" s="1"/>
  <c r="I24" i="1"/>
  <c r="W24" i="1"/>
  <c r="X24" i="1" s="1"/>
  <c r="I487" i="1"/>
  <c r="AF487" i="1" s="1"/>
  <c r="AE487" i="1" s="1"/>
  <c r="W487" i="1"/>
  <c r="X487" i="1" s="1"/>
  <c r="K480" i="1"/>
  <c r="W480" i="1"/>
  <c r="X480" i="1" s="1"/>
  <c r="I433" i="1"/>
  <c r="AF433" i="1" s="1"/>
  <c r="AE433" i="1" s="1"/>
  <c r="W433" i="1"/>
  <c r="X433" i="1" s="1"/>
  <c r="K593" i="1"/>
  <c r="W593" i="1"/>
  <c r="X593" i="1" s="1"/>
  <c r="K460" i="1"/>
  <c r="W460" i="1"/>
  <c r="X460" i="1" s="1"/>
  <c r="I125" i="1"/>
  <c r="AF125" i="1" s="1"/>
  <c r="AE125" i="1" s="1"/>
  <c r="W125" i="1"/>
  <c r="X125" i="1" s="1"/>
  <c r="K650" i="1"/>
  <c r="W650" i="1"/>
  <c r="X650" i="1" s="1"/>
  <c r="K627" i="1"/>
  <c r="W627" i="1"/>
  <c r="X627" i="1" s="1"/>
  <c r="I610" i="1"/>
  <c r="W610" i="1"/>
  <c r="X610" i="1" s="1"/>
  <c r="K588" i="1"/>
  <c r="W588" i="1"/>
  <c r="X588" i="1" s="1"/>
  <c r="I561" i="1"/>
  <c r="W561" i="1"/>
  <c r="X561" i="1" s="1"/>
  <c r="K535" i="1"/>
  <c r="W535" i="1"/>
  <c r="X535" i="1" s="1"/>
  <c r="I494" i="1"/>
  <c r="W494" i="1"/>
  <c r="X494" i="1" s="1"/>
  <c r="K471" i="1"/>
  <c r="W471" i="1"/>
  <c r="X471" i="1" s="1"/>
  <c r="K441" i="1"/>
  <c r="W441" i="1"/>
  <c r="X441" i="1" s="1"/>
  <c r="K421" i="1"/>
  <c r="W421" i="1"/>
  <c r="X421" i="1" s="1"/>
  <c r="I405" i="1"/>
  <c r="W405" i="1"/>
  <c r="X405" i="1" s="1"/>
  <c r="K385" i="1"/>
  <c r="W385" i="1"/>
  <c r="X385" i="1" s="1"/>
  <c r="I368" i="1"/>
  <c r="AF368" i="1" s="1"/>
  <c r="AE368" i="1" s="1"/>
  <c r="W368" i="1"/>
  <c r="X368" i="1" s="1"/>
  <c r="I349" i="1"/>
  <c r="AF349" i="1" s="1"/>
  <c r="AE349" i="1" s="1"/>
  <c r="W349" i="1"/>
  <c r="X349" i="1" s="1"/>
  <c r="W330" i="1"/>
  <c r="X330" i="1" s="1"/>
  <c r="K310" i="1"/>
  <c r="W310" i="1"/>
  <c r="X310" i="1" s="1"/>
  <c r="I291" i="1"/>
  <c r="AF291" i="1" s="1"/>
  <c r="AE291" i="1" s="1"/>
  <c r="W291" i="1"/>
  <c r="X291" i="1" s="1"/>
  <c r="K269" i="1"/>
  <c r="W269" i="1"/>
  <c r="X269" i="1" s="1"/>
  <c r="I246" i="1"/>
  <c r="W246" i="1"/>
  <c r="X246" i="1" s="1"/>
  <c r="K224" i="1"/>
  <c r="W224" i="1"/>
  <c r="X224" i="1" s="1"/>
  <c r="K200" i="1"/>
  <c r="W200" i="1"/>
  <c r="X200" i="1" s="1"/>
  <c r="I178" i="1"/>
  <c r="W178" i="1"/>
  <c r="X178" i="1" s="1"/>
  <c r="K158" i="1"/>
  <c r="W158" i="1"/>
  <c r="X158" i="1" s="1"/>
  <c r="I139" i="1"/>
  <c r="W139" i="1"/>
  <c r="X139" i="1" s="1"/>
  <c r="I119" i="1"/>
  <c r="W119" i="1"/>
  <c r="X119" i="1" s="1"/>
  <c r="K98" i="1"/>
  <c r="W98" i="1"/>
  <c r="X98" i="1" s="1"/>
  <c r="I79" i="1"/>
  <c r="W79" i="1"/>
  <c r="X79" i="1" s="1"/>
  <c r="K60" i="1"/>
  <c r="W60" i="1"/>
  <c r="X60" i="1" s="1"/>
  <c r="K23" i="1"/>
  <c r="W23" i="1"/>
  <c r="X23" i="1" s="1"/>
  <c r="I507" i="1"/>
  <c r="W507" i="1"/>
  <c r="X507" i="1" s="1"/>
  <c r="I379" i="1"/>
  <c r="W379" i="1"/>
  <c r="X379" i="1" s="1"/>
  <c r="I239" i="1"/>
  <c r="W239" i="1"/>
  <c r="X239" i="1" s="1"/>
  <c r="I152" i="1"/>
  <c r="W152" i="1"/>
  <c r="X152" i="1" s="1"/>
  <c r="I13" i="1"/>
  <c r="AF13" i="1" s="1"/>
  <c r="AE13" i="1" s="1"/>
  <c r="W13" i="1"/>
  <c r="X13" i="1" s="1"/>
  <c r="K464" i="1"/>
  <c r="W464" i="1"/>
  <c r="X464" i="1" s="1"/>
  <c r="I504" i="1"/>
  <c r="AF504" i="1" s="1"/>
  <c r="AE504" i="1" s="1"/>
  <c r="W504" i="1"/>
  <c r="X504" i="1" s="1"/>
  <c r="K595" i="1"/>
  <c r="W595" i="1"/>
  <c r="X595" i="1" s="1"/>
  <c r="I633" i="1"/>
  <c r="W633" i="1"/>
  <c r="X633" i="1" s="1"/>
  <c r="K461" i="1"/>
  <c r="W461" i="1"/>
  <c r="X461" i="1" s="1"/>
  <c r="K356" i="1"/>
  <c r="W356" i="1"/>
  <c r="X356" i="1" s="1"/>
  <c r="K147" i="1"/>
  <c r="W147" i="1"/>
  <c r="X147" i="1" s="1"/>
  <c r="I546" i="1"/>
  <c r="AF546" i="1" s="1"/>
  <c r="AE546" i="1" s="1"/>
  <c r="W546" i="1"/>
  <c r="X546" i="1" s="1"/>
  <c r="I206" i="1"/>
  <c r="W206" i="1"/>
  <c r="X206" i="1" s="1"/>
  <c r="K384" i="1"/>
  <c r="W384" i="1"/>
  <c r="X384" i="1" s="1"/>
  <c r="K367" i="1"/>
  <c r="W367" i="1"/>
  <c r="X367" i="1" s="1"/>
  <c r="K348" i="1"/>
  <c r="W348" i="1"/>
  <c r="X348" i="1" s="1"/>
  <c r="K329" i="1"/>
  <c r="W329" i="1"/>
  <c r="X329" i="1" s="1"/>
  <c r="W198" i="1"/>
  <c r="X198" i="1" s="1"/>
  <c r="K78" i="1"/>
  <c r="W78" i="1"/>
  <c r="X78" i="1" s="1"/>
  <c r="K59" i="1"/>
  <c r="W59" i="1"/>
  <c r="X59" i="1" s="1"/>
  <c r="K39" i="1"/>
  <c r="W39" i="1"/>
  <c r="X39" i="1" s="1"/>
  <c r="K21" i="1"/>
  <c r="W21" i="1"/>
  <c r="X21" i="1" s="1"/>
  <c r="I639" i="1"/>
  <c r="W639" i="1"/>
  <c r="X639" i="1" s="1"/>
  <c r="I361" i="1"/>
  <c r="AF361" i="1" s="1"/>
  <c r="AE361" i="1" s="1"/>
  <c r="W361" i="1"/>
  <c r="X361" i="1" s="1"/>
  <c r="I92" i="1"/>
  <c r="W92" i="1"/>
  <c r="X92" i="1" s="1"/>
  <c r="I486" i="1"/>
  <c r="AF486" i="1" s="1"/>
  <c r="AE486" i="1" s="1"/>
  <c r="W486" i="1"/>
  <c r="X486" i="1" s="1"/>
  <c r="K130" i="1"/>
  <c r="W130" i="1"/>
  <c r="X130" i="1" s="1"/>
  <c r="I571" i="1"/>
  <c r="W571" i="1"/>
  <c r="X571" i="1" s="1"/>
  <c r="W482" i="1"/>
  <c r="X482" i="1" s="1"/>
  <c r="I338" i="1"/>
  <c r="W338" i="1"/>
  <c r="X338" i="1" s="1"/>
  <c r="I185" i="1"/>
  <c r="AF185" i="1" s="1"/>
  <c r="AE185" i="1" s="1"/>
  <c r="W185" i="1"/>
  <c r="X185" i="1" s="1"/>
  <c r="K366" i="1"/>
  <c r="W366" i="1"/>
  <c r="X366" i="1" s="1"/>
  <c r="K347" i="1"/>
  <c r="W347" i="1"/>
  <c r="X347" i="1" s="1"/>
  <c r="K327" i="1"/>
  <c r="W327" i="1"/>
  <c r="X327" i="1" s="1"/>
  <c r="K308" i="1"/>
  <c r="W308" i="1"/>
  <c r="X308" i="1" s="1"/>
  <c r="K38" i="1"/>
  <c r="W38" i="1"/>
  <c r="X38" i="1" s="1"/>
  <c r="K20" i="1"/>
  <c r="W20" i="1"/>
  <c r="X20" i="1" s="1"/>
  <c r="I302" i="1"/>
  <c r="AF302" i="1" s="1"/>
  <c r="AE302" i="1" s="1"/>
  <c r="W302" i="1"/>
  <c r="X302" i="1" s="1"/>
  <c r="I12" i="1"/>
  <c r="W12" i="1"/>
  <c r="X12" i="1" s="1"/>
  <c r="I635" i="1"/>
  <c r="W635" i="1"/>
  <c r="X635" i="1" s="1"/>
  <c r="I616" i="1"/>
  <c r="W616" i="1"/>
  <c r="X616" i="1" s="1"/>
  <c r="K430" i="1"/>
  <c r="W430" i="1"/>
  <c r="X430" i="1" s="1"/>
  <c r="I282" i="1"/>
  <c r="W282" i="1"/>
  <c r="X282" i="1" s="1"/>
  <c r="I632" i="1"/>
  <c r="W632" i="1"/>
  <c r="X632" i="1" s="1"/>
  <c r="I620" i="1"/>
  <c r="W620" i="1"/>
  <c r="X620" i="1" s="1"/>
  <c r="I323" i="1"/>
  <c r="W323" i="1"/>
  <c r="X323" i="1" s="1"/>
  <c r="I70" i="1"/>
  <c r="W70" i="1"/>
  <c r="X70" i="1" s="1"/>
  <c r="K449" i="1"/>
  <c r="W449" i="1"/>
  <c r="X449" i="1" s="1"/>
  <c r="I238" i="1"/>
  <c r="W238" i="1"/>
  <c r="X238" i="1" s="1"/>
  <c r="K111" i="1"/>
  <c r="W111" i="1"/>
  <c r="X111" i="1" s="1"/>
  <c r="I485" i="1"/>
  <c r="W485" i="1"/>
  <c r="X485" i="1" s="1"/>
  <c r="I548" i="1"/>
  <c r="AF548" i="1" s="1"/>
  <c r="AE548" i="1" s="1"/>
  <c r="W548" i="1"/>
  <c r="X548" i="1" s="1"/>
  <c r="I88" i="1"/>
  <c r="W88" i="1"/>
  <c r="X88" i="1" s="1"/>
  <c r="W481" i="1"/>
  <c r="X481" i="1" s="1"/>
  <c r="K107" i="1"/>
  <c r="W107" i="1"/>
  <c r="X107" i="1" s="1"/>
  <c r="K122" i="1"/>
  <c r="I646" i="1"/>
  <c r="AF646" i="1" s="1"/>
  <c r="AE646" i="1" s="1"/>
  <c r="W646" i="1"/>
  <c r="X646" i="1" s="1"/>
  <c r="I624" i="1"/>
  <c r="W624" i="1"/>
  <c r="X624" i="1" s="1"/>
  <c r="I604" i="1"/>
  <c r="AF604" i="1" s="1"/>
  <c r="AE604" i="1" s="1"/>
  <c r="W604" i="1"/>
  <c r="X604" i="1" s="1"/>
  <c r="I583" i="1"/>
  <c r="AF583" i="1" s="1"/>
  <c r="AE583" i="1" s="1"/>
  <c r="W583" i="1"/>
  <c r="X583" i="1" s="1"/>
  <c r="I556" i="1"/>
  <c r="AF556" i="1" s="1"/>
  <c r="AE556" i="1" s="1"/>
  <c r="W556" i="1"/>
  <c r="X556" i="1" s="1"/>
  <c r="I509" i="1"/>
  <c r="AF509" i="1" s="1"/>
  <c r="AE509" i="1" s="1"/>
  <c r="W509" i="1"/>
  <c r="X509" i="1" s="1"/>
  <c r="I489" i="1"/>
  <c r="AF489" i="1" s="1"/>
  <c r="AE489" i="1" s="1"/>
  <c r="W489" i="1"/>
  <c r="X489" i="1" s="1"/>
  <c r="I467" i="1"/>
  <c r="W467" i="1"/>
  <c r="X467" i="1" s="1"/>
  <c r="I451" i="1"/>
  <c r="AF451" i="1" s="1"/>
  <c r="AE451" i="1" s="1"/>
  <c r="W451" i="1"/>
  <c r="X451" i="1" s="1"/>
  <c r="I435" i="1"/>
  <c r="W435" i="1"/>
  <c r="X435" i="1" s="1"/>
  <c r="I417" i="1"/>
  <c r="AF417" i="1" s="1"/>
  <c r="AE417" i="1" s="1"/>
  <c r="W417" i="1"/>
  <c r="X417" i="1" s="1"/>
  <c r="I399" i="1"/>
  <c r="W399" i="1"/>
  <c r="X399" i="1" s="1"/>
  <c r="I381" i="1"/>
  <c r="AF381" i="1" s="1"/>
  <c r="AE381" i="1" s="1"/>
  <c r="W381" i="1"/>
  <c r="X381" i="1" s="1"/>
  <c r="I363" i="1"/>
  <c r="W363" i="1"/>
  <c r="X363" i="1" s="1"/>
  <c r="I345" i="1"/>
  <c r="W345" i="1"/>
  <c r="X345" i="1" s="1"/>
  <c r="I325" i="1"/>
  <c r="W325" i="1"/>
  <c r="X325" i="1" s="1"/>
  <c r="I304" i="1"/>
  <c r="AF304" i="1" s="1"/>
  <c r="AE304" i="1" s="1"/>
  <c r="W304" i="1"/>
  <c r="X304" i="1" s="1"/>
  <c r="I428" i="1"/>
  <c r="W428" i="1"/>
  <c r="X428" i="1" s="1"/>
  <c r="I260" i="1"/>
  <c r="W260" i="1"/>
  <c r="X260" i="1" s="1"/>
  <c r="I241" i="1"/>
  <c r="W241" i="1"/>
  <c r="X241" i="1" s="1"/>
  <c r="I219" i="1"/>
  <c r="AF219" i="1" s="1"/>
  <c r="AE219" i="1" s="1"/>
  <c r="W219" i="1"/>
  <c r="X219" i="1" s="1"/>
  <c r="I195" i="1"/>
  <c r="W195" i="1"/>
  <c r="X195" i="1" s="1"/>
  <c r="I173" i="1"/>
  <c r="AF173" i="1" s="1"/>
  <c r="AE173" i="1" s="1"/>
  <c r="W173" i="1"/>
  <c r="X173" i="1" s="1"/>
  <c r="I154" i="1"/>
  <c r="AF154" i="1" s="1"/>
  <c r="AE154" i="1" s="1"/>
  <c r="W154" i="1"/>
  <c r="X154" i="1" s="1"/>
  <c r="I134" i="1"/>
  <c r="W134" i="1"/>
  <c r="X134" i="1" s="1"/>
  <c r="I114" i="1"/>
  <c r="W114" i="1"/>
  <c r="X114" i="1" s="1"/>
  <c r="I94" i="1"/>
  <c r="W94" i="1"/>
  <c r="X94" i="1" s="1"/>
  <c r="I73" i="1"/>
  <c r="AF73" i="1" s="1"/>
  <c r="AE73" i="1" s="1"/>
  <c r="W73" i="1"/>
  <c r="X73" i="1" s="1"/>
  <c r="I55" i="1"/>
  <c r="AF55" i="1" s="1"/>
  <c r="AE55" i="1" s="1"/>
  <c r="W55" i="1"/>
  <c r="X55" i="1" s="1"/>
  <c r="I17" i="1"/>
  <c r="AF17" i="1" s="1"/>
  <c r="AE17" i="1" s="1"/>
  <c r="W17" i="1"/>
  <c r="X17" i="1" s="1"/>
  <c r="I465" i="1"/>
  <c r="AF465" i="1" s="1"/>
  <c r="AE465" i="1" s="1"/>
  <c r="W465" i="1"/>
  <c r="X465" i="1" s="1"/>
  <c r="I216" i="1"/>
  <c r="AF216" i="1" s="1"/>
  <c r="AE216" i="1" s="1"/>
  <c r="W216" i="1"/>
  <c r="X216" i="1" s="1"/>
  <c r="I598" i="1"/>
  <c r="W598" i="1"/>
  <c r="X598" i="1" s="1"/>
  <c r="I285" i="1"/>
  <c r="AF285" i="1" s="1"/>
  <c r="AE285" i="1" s="1"/>
  <c r="W285" i="1"/>
  <c r="X285" i="1" s="1"/>
  <c r="K463" i="1"/>
  <c r="W463" i="1"/>
  <c r="X463" i="1" s="1"/>
  <c r="I641" i="1"/>
  <c r="W641" i="1"/>
  <c r="X641" i="1" s="1"/>
  <c r="I623" i="1"/>
  <c r="W623" i="1"/>
  <c r="X623" i="1" s="1"/>
  <c r="K601" i="1"/>
  <c r="W601" i="1"/>
  <c r="X601" i="1" s="1"/>
  <c r="K582" i="1"/>
  <c r="W582" i="1"/>
  <c r="X582" i="1" s="1"/>
  <c r="I555" i="1"/>
  <c r="W555" i="1"/>
  <c r="X555" i="1" s="1"/>
  <c r="K529" i="1"/>
  <c r="W529" i="1"/>
  <c r="X529" i="1" s="1"/>
  <c r="I508" i="1"/>
  <c r="W508" i="1"/>
  <c r="X508" i="1" s="1"/>
  <c r="I488" i="1"/>
  <c r="W488" i="1"/>
  <c r="X488" i="1" s="1"/>
  <c r="I466" i="1"/>
  <c r="AF466" i="1" s="1"/>
  <c r="AE466" i="1" s="1"/>
  <c r="W466" i="1"/>
  <c r="X466" i="1" s="1"/>
  <c r="I450" i="1"/>
  <c r="W450" i="1"/>
  <c r="X450" i="1" s="1"/>
  <c r="I182" i="1"/>
  <c r="W182" i="1"/>
  <c r="X182" i="1" s="1"/>
  <c r="K416" i="1"/>
  <c r="W416" i="1"/>
  <c r="X416" i="1" s="1"/>
  <c r="I398" i="1"/>
  <c r="W398" i="1"/>
  <c r="X398" i="1" s="1"/>
  <c r="K380" i="1"/>
  <c r="W380" i="1"/>
  <c r="X380" i="1" s="1"/>
  <c r="K362" i="1"/>
  <c r="W362" i="1"/>
  <c r="X362" i="1" s="1"/>
  <c r="I324" i="1"/>
  <c r="W324" i="1"/>
  <c r="X324" i="1" s="1"/>
  <c r="I303" i="1"/>
  <c r="W303" i="1"/>
  <c r="X303" i="1" s="1"/>
  <c r="K287" i="1"/>
  <c r="W287" i="1"/>
  <c r="X287" i="1" s="1"/>
  <c r="K259" i="1"/>
  <c r="W259" i="1"/>
  <c r="X259" i="1" s="1"/>
  <c r="I240" i="1"/>
  <c r="W240" i="1"/>
  <c r="X240" i="1" s="1"/>
  <c r="I172" i="1"/>
  <c r="W172" i="1"/>
  <c r="X172" i="1" s="1"/>
  <c r="I153" i="1"/>
  <c r="AF153" i="1" s="1"/>
  <c r="AE153" i="1" s="1"/>
  <c r="W153" i="1"/>
  <c r="X153" i="1" s="1"/>
  <c r="K133" i="1"/>
  <c r="W133" i="1"/>
  <c r="X133" i="1" s="1"/>
  <c r="K113" i="1"/>
  <c r="W113" i="1"/>
  <c r="X113" i="1" s="1"/>
  <c r="I93" i="1"/>
  <c r="AF93" i="1" s="1"/>
  <c r="AE93" i="1" s="1"/>
  <c r="W93" i="1"/>
  <c r="X93" i="1" s="1"/>
  <c r="I71" i="1"/>
  <c r="W71" i="1"/>
  <c r="X71" i="1" s="1"/>
  <c r="K54" i="1"/>
  <c r="W54" i="1"/>
  <c r="X54" i="1" s="1"/>
  <c r="I35" i="1"/>
  <c r="W35" i="1"/>
  <c r="X35" i="1" s="1"/>
  <c r="I15" i="1"/>
  <c r="W15" i="1"/>
  <c r="X15" i="1" s="1"/>
  <c r="K427" i="1"/>
  <c r="K424" i="1"/>
  <c r="K422" i="1"/>
  <c r="K124" i="1"/>
  <c r="K354" i="1"/>
  <c r="K314" i="1"/>
  <c r="I121" i="1"/>
  <c r="AF121" i="1" s="1"/>
  <c r="AE121" i="1" s="1"/>
  <c r="K313" i="1"/>
  <c r="K294" i="1"/>
  <c r="K105" i="1"/>
  <c r="K316" i="1"/>
  <c r="K652" i="1"/>
  <c r="K604" i="1"/>
  <c r="K293" i="1"/>
  <c r="K556" i="1"/>
  <c r="K103" i="1"/>
  <c r="K521" i="1"/>
  <c r="K444" i="1"/>
  <c r="K443" i="1"/>
  <c r="K229" i="1"/>
  <c r="K399" i="1"/>
  <c r="K345" i="1"/>
  <c r="K467" i="1"/>
  <c r="K325" i="1"/>
  <c r="K219" i="1"/>
  <c r="K451" i="1"/>
  <c r="K489" i="1"/>
  <c r="K195" i="1"/>
  <c r="K646" i="1"/>
  <c r="K435" i="1"/>
  <c r="K179" i="1"/>
  <c r="I471" i="1"/>
  <c r="I102" i="1"/>
  <c r="AF102" i="1" s="1"/>
  <c r="AE102" i="1" s="1"/>
  <c r="K509" i="1"/>
  <c r="K624" i="1"/>
  <c r="K304" i="1"/>
  <c r="K425" i="1"/>
  <c r="K173" i="1"/>
  <c r="I81" i="1"/>
  <c r="K583" i="1"/>
  <c r="K428" i="1"/>
  <c r="K154" i="1"/>
  <c r="I535" i="1"/>
  <c r="K517" i="1"/>
  <c r="K499" i="1"/>
  <c r="K388" i="1"/>
  <c r="K143" i="1"/>
  <c r="I441" i="1"/>
  <c r="K497" i="1"/>
  <c r="K494" i="1"/>
  <c r="K387" i="1"/>
  <c r="K218" i="1"/>
  <c r="K455" i="1"/>
  <c r="K373" i="1"/>
  <c r="K161" i="1"/>
  <c r="K83" i="1"/>
  <c r="K371" i="1"/>
  <c r="K160" i="1"/>
  <c r="K370" i="1"/>
  <c r="K63" i="1"/>
  <c r="I292" i="1"/>
  <c r="K445" i="1"/>
  <c r="K368" i="1"/>
  <c r="K246" i="1"/>
  <c r="K62" i="1"/>
  <c r="I269" i="1"/>
  <c r="AF269" i="1" s="1"/>
  <c r="AE269" i="1" s="1"/>
  <c r="K565" i="1"/>
  <c r="K475" i="1"/>
  <c r="K353" i="1"/>
  <c r="K277" i="1"/>
  <c r="K563" i="1"/>
  <c r="K474" i="1"/>
  <c r="K351" i="1"/>
  <c r="K276" i="1"/>
  <c r="K561" i="1"/>
  <c r="K473" i="1"/>
  <c r="K408" i="1"/>
  <c r="K349" i="1"/>
  <c r="K45" i="1"/>
  <c r="I181" i="1"/>
  <c r="I64" i="1"/>
  <c r="K403" i="1"/>
  <c r="K44" i="1"/>
  <c r="I333" i="1"/>
  <c r="AF333" i="1" s="1"/>
  <c r="AE333" i="1" s="1"/>
  <c r="I180" i="1"/>
  <c r="AF180" i="1" s="1"/>
  <c r="AE180" i="1" s="1"/>
  <c r="K545" i="1"/>
  <c r="K407" i="1"/>
  <c r="K334" i="1"/>
  <c r="K252" i="1"/>
  <c r="I630" i="1"/>
  <c r="AF630" i="1" s="1"/>
  <c r="AE630" i="1" s="1"/>
  <c r="I331" i="1"/>
  <c r="K544" i="1"/>
  <c r="K457" i="1"/>
  <c r="K405" i="1"/>
  <c r="K250" i="1"/>
  <c r="K106" i="1"/>
  <c r="I629" i="1"/>
  <c r="AF629" i="1" s="1"/>
  <c r="AE629" i="1" s="1"/>
  <c r="K540" i="1"/>
  <c r="K249" i="1"/>
  <c r="I591" i="1"/>
  <c r="K484" i="1"/>
  <c r="K482" i="1"/>
  <c r="K481" i="1"/>
  <c r="K312" i="1"/>
  <c r="K651" i="1"/>
  <c r="I562" i="1"/>
  <c r="K631" i="1"/>
  <c r="K536" i="1"/>
  <c r="K24" i="1"/>
  <c r="I516" i="1"/>
  <c r="K472" i="1"/>
  <c r="K225" i="1"/>
  <c r="I500" i="1"/>
  <c r="AF500" i="1" s="1"/>
  <c r="AE500" i="1" s="1"/>
  <c r="K613" i="1"/>
  <c r="K350" i="1"/>
  <c r="K406" i="1"/>
  <c r="I590" i="1"/>
  <c r="AF590" i="1" s="1"/>
  <c r="AE590" i="1" s="1"/>
  <c r="K280" i="1"/>
  <c r="K205" i="1"/>
  <c r="K390" i="1"/>
  <c r="K336" i="1"/>
  <c r="K614" i="1"/>
  <c r="K145" i="1"/>
  <c r="I650" i="1"/>
  <c r="K126" i="1"/>
  <c r="I162" i="1"/>
  <c r="K522" i="1"/>
  <c r="K125" i="1"/>
  <c r="K459" i="1"/>
  <c r="K295" i="1"/>
  <c r="K172" i="1"/>
  <c r="K92" i="1"/>
  <c r="I480" i="1"/>
  <c r="K132" i="1"/>
  <c r="I627" i="1"/>
  <c r="AF627" i="1" s="1"/>
  <c r="AE627" i="1" s="1"/>
  <c r="I421" i="1"/>
  <c r="K610" i="1"/>
  <c r="K79" i="1"/>
  <c r="I330" i="1"/>
  <c r="AF330" i="1" s="1"/>
  <c r="AE330" i="1" s="1"/>
  <c r="K291" i="1"/>
  <c r="I322" i="1"/>
  <c r="K330" i="1"/>
  <c r="I158" i="1"/>
  <c r="K286" i="1"/>
  <c r="I588" i="1"/>
  <c r="AF588" i="1" s="1"/>
  <c r="AE588" i="1" s="1"/>
  <c r="K323" i="1"/>
  <c r="K119" i="1"/>
  <c r="K620" i="1"/>
  <c r="K566" i="1"/>
  <c r="I200" i="1"/>
  <c r="K618" i="1"/>
  <c r="K616" i="1"/>
  <c r="K397" i="1"/>
  <c r="I236" i="1"/>
  <c r="I170" i="1"/>
  <c r="I112" i="1"/>
  <c r="K554" i="1"/>
  <c r="K507" i="1"/>
  <c r="K431" i="1"/>
  <c r="K207" i="1"/>
  <c r="I356" i="1"/>
  <c r="I233" i="1"/>
  <c r="I110" i="1"/>
  <c r="K551" i="1"/>
  <c r="K253" i="1"/>
  <c r="K206" i="1"/>
  <c r="K70" i="1"/>
  <c r="K34" i="1"/>
  <c r="I355" i="1"/>
  <c r="AF355" i="1" s="1"/>
  <c r="AE355" i="1" s="1"/>
  <c r="I231" i="1"/>
  <c r="AF231" i="1" s="1"/>
  <c r="AE231" i="1" s="1"/>
  <c r="I109" i="1"/>
  <c r="K548" i="1"/>
  <c r="K429" i="1"/>
  <c r="K67" i="1"/>
  <c r="I461" i="1"/>
  <c r="AF461" i="1" s="1"/>
  <c r="AE461" i="1" s="1"/>
  <c r="I108" i="1"/>
  <c r="K216" i="1"/>
  <c r="K546" i="1"/>
  <c r="K66" i="1"/>
  <c r="I460" i="1"/>
  <c r="I107" i="1"/>
  <c r="K302" i="1"/>
  <c r="K65" i="1"/>
  <c r="I528" i="1"/>
  <c r="AF528" i="1" s="1"/>
  <c r="AE528" i="1" s="1"/>
  <c r="K379" i="1"/>
  <c r="K342" i="1"/>
  <c r="I611" i="1"/>
  <c r="I458" i="1"/>
  <c r="I281" i="1"/>
  <c r="I147" i="1"/>
  <c r="AF147" i="1" s="1"/>
  <c r="AE147" i="1" s="1"/>
  <c r="K434" i="1"/>
  <c r="K488" i="1"/>
  <c r="K152" i="1"/>
  <c r="I457" i="1"/>
  <c r="I396" i="1"/>
  <c r="I146" i="1"/>
  <c r="AF146" i="1" s="1"/>
  <c r="AE146" i="1" s="1"/>
  <c r="K487" i="1"/>
  <c r="K375" i="1"/>
  <c r="K486" i="1"/>
  <c r="K374" i="1"/>
  <c r="K239" i="1"/>
  <c r="K13" i="1"/>
  <c r="I592" i="1"/>
  <c r="K485" i="1"/>
  <c r="I192" i="1"/>
  <c r="K321" i="1"/>
  <c r="K254" i="1"/>
  <c r="K184" i="1"/>
  <c r="K128" i="1"/>
  <c r="K48" i="1"/>
  <c r="I7" i="1"/>
  <c r="AF7" i="1" s="1"/>
  <c r="AE7" i="1" s="1"/>
  <c r="K432" i="1"/>
  <c r="K377" i="1"/>
  <c r="K127" i="1"/>
  <c r="K68" i="1"/>
  <c r="I463" i="1"/>
  <c r="AF463" i="1" s="1"/>
  <c r="AE463" i="1" s="1"/>
  <c r="I503" i="1"/>
  <c r="AF503" i="1" s="1"/>
  <c r="AE503" i="1" s="1"/>
  <c r="K574" i="1"/>
  <c r="K504" i="1"/>
  <c r="K394" i="1"/>
  <c r="K340" i="1"/>
  <c r="K148" i="1"/>
  <c r="K90" i="1"/>
  <c r="K6" i="1"/>
  <c r="I593" i="1"/>
  <c r="I501" i="1"/>
  <c r="I429" i="1"/>
  <c r="I391" i="1"/>
  <c r="I317" i="1"/>
  <c r="I65" i="1"/>
  <c r="AF65" i="1" s="1"/>
  <c r="AE65" i="1" s="1"/>
  <c r="I32" i="1"/>
  <c r="K639" i="1"/>
  <c r="K571" i="1"/>
  <c r="K502" i="1"/>
  <c r="K448" i="1"/>
  <c r="K392" i="1"/>
  <c r="K338" i="1"/>
  <c r="K89" i="1"/>
  <c r="I628" i="1"/>
  <c r="I270" i="1"/>
  <c r="AF270" i="1" s="1"/>
  <c r="AE270" i="1" s="1"/>
  <c r="I29" i="1"/>
  <c r="AF29" i="1" s="1"/>
  <c r="AE29" i="1" s="1"/>
  <c r="K636" i="1"/>
  <c r="K570" i="1"/>
  <c r="K501" i="1"/>
  <c r="K391" i="1"/>
  <c r="K337" i="1"/>
  <c r="K88" i="1"/>
  <c r="K32" i="1"/>
  <c r="I529" i="1"/>
  <c r="I30" i="1"/>
  <c r="K282" i="1"/>
  <c r="I430" i="1"/>
  <c r="AF430" i="1" s="1"/>
  <c r="AE430" i="1" s="1"/>
  <c r="K446" i="1"/>
  <c r="K169" i="1"/>
  <c r="K87" i="1"/>
  <c r="K29" i="1"/>
  <c r="I28" i="1"/>
  <c r="I594" i="1"/>
  <c r="K633" i="1"/>
  <c r="K632" i="1"/>
  <c r="K567" i="1"/>
  <c r="K299" i="1"/>
  <c r="K168" i="1"/>
  <c r="I589" i="1"/>
  <c r="I527" i="1"/>
  <c r="I495" i="1"/>
  <c r="I386" i="1"/>
  <c r="I256" i="1"/>
  <c r="K284" i="1"/>
  <c r="K9" i="1"/>
  <c r="K149" i="1"/>
  <c r="K7" i="1"/>
  <c r="I66" i="1"/>
  <c r="K599" i="1"/>
  <c r="K415" i="1"/>
  <c r="K361" i="1"/>
  <c r="K297" i="1"/>
  <c r="K167" i="1"/>
  <c r="K53" i="1"/>
  <c r="I526" i="1"/>
  <c r="I449" i="1"/>
  <c r="I254" i="1"/>
  <c r="AF254" i="1" s="1"/>
  <c r="AE254" i="1" s="1"/>
  <c r="I91" i="1"/>
  <c r="K210" i="1"/>
  <c r="I597" i="1"/>
  <c r="AF597" i="1" s="1"/>
  <c r="AE597" i="1" s="1"/>
  <c r="I321" i="1"/>
  <c r="I318" i="1"/>
  <c r="AF318" i="1" s="1"/>
  <c r="AE318" i="1" s="1"/>
  <c r="K526" i="1"/>
  <c r="K495" i="1"/>
  <c r="K465" i="1"/>
  <c r="K413" i="1"/>
  <c r="K358" i="1"/>
  <c r="K296" i="1"/>
  <c r="K165" i="1"/>
  <c r="K109" i="1"/>
  <c r="K52" i="1"/>
  <c r="I615" i="1"/>
  <c r="AF615" i="1" s="1"/>
  <c r="AE615" i="1" s="1"/>
  <c r="I569" i="1"/>
  <c r="AF569" i="1" s="1"/>
  <c r="AE569" i="1" s="1"/>
  <c r="I525" i="1"/>
  <c r="I482" i="1"/>
  <c r="I448" i="1"/>
  <c r="I410" i="1"/>
  <c r="I376" i="1"/>
  <c r="AF376" i="1" s="1"/>
  <c r="AE376" i="1" s="1"/>
  <c r="K10" i="1"/>
  <c r="I595" i="1"/>
  <c r="I320" i="1"/>
  <c r="AF320" i="1" s="1"/>
  <c r="AE320" i="1" s="1"/>
  <c r="K237" i="1"/>
  <c r="K524" i="1"/>
  <c r="K442" i="1"/>
  <c r="K411" i="1"/>
  <c r="K190" i="1"/>
  <c r="K164" i="1"/>
  <c r="K51" i="1"/>
  <c r="I481" i="1"/>
  <c r="I447" i="1"/>
  <c r="I165" i="1"/>
  <c r="K523" i="1"/>
  <c r="K186" i="1"/>
  <c r="K50" i="1"/>
  <c r="I164" i="1"/>
  <c r="AF164" i="1" s="1"/>
  <c r="AE164" i="1" s="1"/>
  <c r="I393" i="1"/>
  <c r="AF393" i="1" s="1"/>
  <c r="AE393" i="1" s="1"/>
  <c r="K255" i="1"/>
  <c r="K185" i="1"/>
  <c r="K49" i="1"/>
  <c r="K598" i="1"/>
  <c r="K462" i="1"/>
  <c r="K398" i="1"/>
  <c r="K285" i="1"/>
  <c r="K71" i="1"/>
  <c r="K508" i="1"/>
  <c r="K283" i="1"/>
  <c r="K194" i="1"/>
  <c r="K69" i="1"/>
  <c r="K300" i="1"/>
  <c r="I619" i="1"/>
  <c r="I464" i="1"/>
  <c r="AF464" i="1" s="1"/>
  <c r="AE464" i="1" s="1"/>
  <c r="I344" i="1"/>
  <c r="AF344" i="1" s="1"/>
  <c r="AE344" i="1" s="1"/>
  <c r="I257" i="1"/>
  <c r="I194" i="1"/>
  <c r="I111" i="1"/>
  <c r="I54" i="1"/>
  <c r="K623" i="1"/>
  <c r="I259" i="1"/>
  <c r="K641" i="1"/>
  <c r="K506" i="1"/>
  <c r="K324" i="1"/>
  <c r="K191" i="1"/>
  <c r="I113" i="1"/>
  <c r="K93" i="1"/>
  <c r="K617" i="1"/>
  <c r="K414" i="1"/>
  <c r="K298" i="1"/>
  <c r="K217" i="1"/>
  <c r="I617" i="1"/>
  <c r="I553" i="1"/>
  <c r="I416" i="1"/>
  <c r="AF416" i="1" s="1"/>
  <c r="AE416" i="1" s="1"/>
  <c r="I341" i="1"/>
  <c r="AF341" i="1" s="1"/>
  <c r="AE341" i="1" s="1"/>
  <c r="I287" i="1"/>
  <c r="AF287" i="1" s="1"/>
  <c r="AE287" i="1" s="1"/>
  <c r="I255" i="1"/>
  <c r="I191" i="1"/>
  <c r="I133" i="1"/>
  <c r="AF133" i="1" s="1"/>
  <c r="AE133" i="1" s="1"/>
  <c r="I52" i="1"/>
  <c r="AF52" i="1" s="1"/>
  <c r="AE52" i="1" s="1"/>
  <c r="K637" i="1"/>
  <c r="K182" i="1"/>
  <c r="K303" i="1"/>
  <c r="K412" i="1"/>
  <c r="K344" i="1"/>
  <c r="K212" i="1"/>
  <c r="K15" i="1"/>
  <c r="I637" i="1"/>
  <c r="I549" i="1"/>
  <c r="I362" i="1"/>
  <c r="I339" i="1"/>
  <c r="I217" i="1"/>
  <c r="I130" i="1"/>
  <c r="K635" i="1"/>
  <c r="K555" i="1"/>
  <c r="K433" i="1"/>
  <c r="K240" i="1"/>
  <c r="K450" i="1"/>
  <c r="K341" i="1"/>
  <c r="K208" i="1"/>
  <c r="K12" i="1"/>
  <c r="I582" i="1"/>
  <c r="AF582" i="1" s="1"/>
  <c r="AE582" i="1" s="1"/>
  <c r="I360" i="1"/>
  <c r="I69" i="1"/>
  <c r="AF69" i="1" s="1"/>
  <c r="AE69" i="1" s="1"/>
  <c r="K238" i="1"/>
  <c r="K35" i="1"/>
  <c r="K339" i="1"/>
  <c r="I572" i="1"/>
  <c r="I484" i="1"/>
  <c r="AF484" i="1" s="1"/>
  <c r="AE484" i="1" s="1"/>
  <c r="I380" i="1"/>
  <c r="AF380" i="1" s="1"/>
  <c r="AE380" i="1" s="1"/>
  <c r="I357" i="1"/>
  <c r="I150" i="1"/>
  <c r="K466" i="1"/>
  <c r="K153" i="1"/>
  <c r="K33" i="1"/>
  <c r="I601" i="1"/>
  <c r="I298" i="1"/>
  <c r="K97" i="1"/>
  <c r="I648" i="1"/>
  <c r="I626" i="1"/>
  <c r="AF626" i="1" s="1"/>
  <c r="AE626" i="1" s="1"/>
  <c r="I609" i="1"/>
  <c r="AF609" i="1" s="1"/>
  <c r="AE609" i="1" s="1"/>
  <c r="I587" i="1"/>
  <c r="AF587" i="1" s="1"/>
  <c r="AE587" i="1" s="1"/>
  <c r="I560" i="1"/>
  <c r="AF560" i="1" s="1"/>
  <c r="AE560" i="1" s="1"/>
  <c r="I534" i="1"/>
  <c r="I514" i="1"/>
  <c r="I493" i="1"/>
  <c r="AF493" i="1" s="1"/>
  <c r="AE493" i="1" s="1"/>
  <c r="I470" i="1"/>
  <c r="AF470" i="1" s="1"/>
  <c r="AE470" i="1" s="1"/>
  <c r="I454" i="1"/>
  <c r="AF454" i="1" s="1"/>
  <c r="AE454" i="1" s="1"/>
  <c r="I439" i="1"/>
  <c r="AF439" i="1" s="1"/>
  <c r="AE439" i="1" s="1"/>
  <c r="I420" i="1"/>
  <c r="I404" i="1"/>
  <c r="I384" i="1"/>
  <c r="I367" i="1"/>
  <c r="AF367" i="1" s="1"/>
  <c r="AE367" i="1" s="1"/>
  <c r="I348" i="1"/>
  <c r="AF348" i="1" s="1"/>
  <c r="AE348" i="1" s="1"/>
  <c r="I329" i="1"/>
  <c r="AF329" i="1" s="1"/>
  <c r="AE329" i="1" s="1"/>
  <c r="I309" i="1"/>
  <c r="I290" i="1"/>
  <c r="I268" i="1"/>
  <c r="I244" i="1"/>
  <c r="I223" i="1"/>
  <c r="I198" i="1"/>
  <c r="I177" i="1"/>
  <c r="I157" i="1"/>
  <c r="AF157" i="1" s="1"/>
  <c r="AE157" i="1" s="1"/>
  <c r="I136" i="1"/>
  <c r="I118" i="1"/>
  <c r="I97" i="1"/>
  <c r="AF97" i="1" s="1"/>
  <c r="AE97" i="1" s="1"/>
  <c r="I78" i="1"/>
  <c r="I59" i="1"/>
  <c r="I39" i="1"/>
  <c r="AF39" i="1" s="1"/>
  <c r="AE39" i="1" s="1"/>
  <c r="I21" i="1"/>
  <c r="I647" i="1"/>
  <c r="I607" i="1"/>
  <c r="AF607" i="1" s="1"/>
  <c r="AE607" i="1" s="1"/>
  <c r="I585" i="1"/>
  <c r="I559" i="1"/>
  <c r="I533" i="1"/>
  <c r="I513" i="1"/>
  <c r="I492" i="1"/>
  <c r="AF492" i="1" s="1"/>
  <c r="AE492" i="1" s="1"/>
  <c r="I469" i="1"/>
  <c r="I453" i="1"/>
  <c r="I438" i="1"/>
  <c r="AF438" i="1" s="1"/>
  <c r="AE438" i="1" s="1"/>
  <c r="I419" i="1"/>
  <c r="I401" i="1"/>
  <c r="AF401" i="1" s="1"/>
  <c r="AE401" i="1" s="1"/>
  <c r="I383" i="1"/>
  <c r="AF383" i="1" s="1"/>
  <c r="AE383" i="1" s="1"/>
  <c r="I366" i="1"/>
  <c r="I347" i="1"/>
  <c r="I327" i="1"/>
  <c r="I308" i="1"/>
  <c r="I289" i="1"/>
  <c r="I267" i="1"/>
  <c r="I243" i="1"/>
  <c r="AF243" i="1" s="1"/>
  <c r="AE243" i="1" s="1"/>
  <c r="I222" i="1"/>
  <c r="I197" i="1"/>
  <c r="I176" i="1"/>
  <c r="AF176" i="1" s="1"/>
  <c r="AE176" i="1" s="1"/>
  <c r="I156" i="1"/>
  <c r="I138" i="1"/>
  <c r="I117" i="1"/>
  <c r="I96" i="1"/>
  <c r="AF96" i="1" s="1"/>
  <c r="AE96" i="1" s="1"/>
  <c r="I75" i="1"/>
  <c r="AF75" i="1" s="1"/>
  <c r="AE75" i="1" s="1"/>
  <c r="I58" i="1"/>
  <c r="AF58" i="1" s="1"/>
  <c r="AE58" i="1" s="1"/>
  <c r="I38" i="1"/>
  <c r="AF38" i="1" s="1"/>
  <c r="AE38" i="1" s="1"/>
  <c r="I20" i="1"/>
  <c r="AF20" i="1" s="1"/>
  <c r="AE20" i="1" s="1"/>
  <c r="I372" i="1"/>
  <c r="I625" i="1"/>
  <c r="I605" i="1"/>
  <c r="AF605" i="1" s="1"/>
  <c r="AE605" i="1" s="1"/>
  <c r="I584" i="1"/>
  <c r="I557" i="1"/>
  <c r="I530" i="1"/>
  <c r="I510" i="1"/>
  <c r="I490" i="1"/>
  <c r="I468" i="1"/>
  <c r="AF468" i="1" s="1"/>
  <c r="AE468" i="1" s="1"/>
  <c r="I452" i="1"/>
  <c r="AF452" i="1" s="1"/>
  <c r="AE452" i="1" s="1"/>
  <c r="I437" i="1"/>
  <c r="I418" i="1"/>
  <c r="K418" i="1"/>
  <c r="I400" i="1"/>
  <c r="AF400" i="1" s="1"/>
  <c r="AE400" i="1" s="1"/>
  <c r="K400" i="1"/>
  <c r="I382" i="1"/>
  <c r="K382" i="1"/>
  <c r="I364" i="1"/>
  <c r="K364" i="1"/>
  <c r="I346" i="1"/>
  <c r="K346" i="1"/>
  <c r="I326" i="1"/>
  <c r="AF326" i="1" s="1"/>
  <c r="AE326" i="1" s="1"/>
  <c r="K326" i="1"/>
  <c r="I305" i="1"/>
  <c r="K305" i="1"/>
  <c r="I288" i="1"/>
  <c r="K288" i="1"/>
  <c r="I265" i="1"/>
  <c r="K265" i="1"/>
  <c r="I242" i="1"/>
  <c r="K242" i="1"/>
  <c r="I221" i="1"/>
  <c r="K221" i="1"/>
  <c r="I196" i="1"/>
  <c r="K196" i="1"/>
  <c r="I174" i="1"/>
  <c r="AF174" i="1" s="1"/>
  <c r="AE174" i="1" s="1"/>
  <c r="K174" i="1"/>
  <c r="I155" i="1"/>
  <c r="AF155" i="1" s="1"/>
  <c r="AE155" i="1" s="1"/>
  <c r="K155" i="1"/>
  <c r="I135" i="1"/>
  <c r="K135" i="1"/>
  <c r="I116" i="1"/>
  <c r="AF116" i="1" s="1"/>
  <c r="AE116" i="1" s="1"/>
  <c r="K116" i="1"/>
  <c r="I95" i="1"/>
  <c r="AF95" i="1" s="1"/>
  <c r="AE95" i="1" s="1"/>
  <c r="K95" i="1"/>
  <c r="I74" i="1"/>
  <c r="K74" i="1"/>
  <c r="I56" i="1"/>
  <c r="K56" i="1"/>
  <c r="I37" i="1"/>
  <c r="AF37" i="1" s="1"/>
  <c r="AE37" i="1" s="1"/>
  <c r="K37" i="1"/>
  <c r="I19" i="1"/>
  <c r="AF19" i="1" s="1"/>
  <c r="AE19" i="1" s="1"/>
  <c r="K19" i="1"/>
  <c r="K404" i="1"/>
  <c r="K383" i="1"/>
  <c r="K58" i="1"/>
  <c r="K648" i="1"/>
  <c r="K626" i="1"/>
  <c r="K609" i="1"/>
  <c r="K587" i="1"/>
  <c r="K560" i="1"/>
  <c r="K534" i="1"/>
  <c r="K514" i="1"/>
  <c r="K493" i="1"/>
  <c r="K470" i="1"/>
  <c r="K454" i="1"/>
  <c r="K439" i="1"/>
  <c r="K420" i="1"/>
  <c r="K401" i="1"/>
  <c r="K75" i="1"/>
  <c r="K647" i="1"/>
  <c r="K607" i="1"/>
  <c r="K585" i="1"/>
  <c r="K559" i="1"/>
  <c r="K533" i="1"/>
  <c r="K513" i="1"/>
  <c r="K492" i="1"/>
  <c r="K469" i="1"/>
  <c r="K453" i="1"/>
  <c r="K438" i="1"/>
  <c r="K419" i="1"/>
  <c r="K118" i="1"/>
  <c r="K96" i="1"/>
  <c r="K372" i="1"/>
  <c r="K625" i="1"/>
  <c r="K605" i="1"/>
  <c r="K584" i="1"/>
  <c r="K557" i="1"/>
  <c r="K530" i="1"/>
  <c r="K510" i="1"/>
  <c r="K490" i="1"/>
  <c r="K468" i="1"/>
  <c r="K452" i="1"/>
  <c r="K437" i="1"/>
  <c r="K136" i="1"/>
  <c r="K117" i="1"/>
  <c r="K157" i="1"/>
  <c r="K138" i="1"/>
  <c r="K177" i="1"/>
  <c r="K156" i="1"/>
  <c r="K198" i="1"/>
  <c r="K176" i="1"/>
  <c r="K223" i="1"/>
  <c r="K197" i="1"/>
  <c r="K244" i="1"/>
  <c r="K222" i="1"/>
  <c r="K268" i="1"/>
  <c r="K243" i="1"/>
  <c r="K290" i="1"/>
  <c r="K267" i="1"/>
  <c r="K309" i="1"/>
  <c r="K289" i="1"/>
  <c r="AB628" i="1"/>
  <c r="AH628" i="1" s="1"/>
  <c r="Z628" i="1"/>
  <c r="Y628" i="1"/>
  <c r="Y313" i="1"/>
  <c r="Y526" i="1"/>
  <c r="AB526" i="1"/>
  <c r="AH526" i="1" s="1"/>
  <c r="Z526" i="1"/>
  <c r="AB452" i="1"/>
  <c r="AH452" i="1" s="1"/>
  <c r="AB313" i="1"/>
  <c r="AH313" i="1" s="1"/>
  <c r="Z452" i="1"/>
  <c r="Y452" i="1"/>
  <c r="AB403" i="1"/>
  <c r="AH403" i="1" s="1"/>
  <c r="Z403" i="1"/>
  <c r="Y403" i="1"/>
  <c r="Z313" i="1"/>
  <c r="AB428" i="1"/>
  <c r="AH428" i="1" s="1"/>
  <c r="Z428" i="1"/>
  <c r="Y428" i="1"/>
  <c r="AB71" i="1"/>
  <c r="AH71" i="1" s="1"/>
  <c r="Z71" i="1"/>
  <c r="Y71" i="1"/>
  <c r="Y287" i="1"/>
  <c r="Z287" i="1"/>
  <c r="AB287" i="1"/>
  <c r="AH287" i="1" s="1"/>
  <c r="AB255" i="1"/>
  <c r="AH255" i="1" s="1"/>
  <c r="Z255" i="1"/>
  <c r="Y255" i="1"/>
  <c r="AF107" i="1" l="1"/>
  <c r="AE107" i="1" s="1"/>
  <c r="AF250" i="1"/>
  <c r="AE250" i="1" s="1"/>
  <c r="AF471" i="1"/>
  <c r="AE471" i="1" s="1"/>
  <c r="AF167" i="1"/>
  <c r="AE167" i="1" s="1"/>
  <c r="AF292" i="1"/>
  <c r="AE292" i="1" s="1"/>
  <c r="AF623" i="1"/>
  <c r="AE623" i="1" s="1"/>
  <c r="AF317" i="1"/>
  <c r="AE317" i="1" s="1"/>
  <c r="AF81" i="1"/>
  <c r="AE81" i="1" s="1"/>
  <c r="AF652" i="1"/>
  <c r="AE652" i="1" s="1"/>
  <c r="AF594" i="1"/>
  <c r="AE594" i="1" s="1"/>
  <c r="AF196" i="1"/>
  <c r="AE196" i="1" s="1"/>
  <c r="AF412" i="1"/>
  <c r="AE412" i="1" s="1"/>
  <c r="AF30" i="1"/>
  <c r="AE30" i="1" s="1"/>
  <c r="AF217" i="1"/>
  <c r="AE217" i="1" s="1"/>
  <c r="AF488" i="1"/>
  <c r="AE488" i="1" s="1"/>
  <c r="AF118" i="1"/>
  <c r="AE118" i="1" s="1"/>
  <c r="AF289" i="1"/>
  <c r="AE289" i="1" s="1"/>
  <c r="AF88" i="1"/>
  <c r="AE88" i="1" s="1"/>
  <c r="AF612" i="1"/>
  <c r="AE612" i="1" s="1"/>
  <c r="AF66" i="1"/>
  <c r="AE66" i="1" s="1"/>
  <c r="AF420" i="1"/>
  <c r="AE420" i="1" s="1"/>
  <c r="AF138" i="1"/>
  <c r="AE138" i="1" s="1"/>
  <c r="AF527" i="1"/>
  <c r="AE527" i="1" s="1"/>
  <c r="AF611" i="1"/>
  <c r="AE611" i="1" s="1"/>
  <c r="AF35" i="1"/>
  <c r="AE35" i="1" s="1"/>
  <c r="AF467" i="1"/>
  <c r="AE467" i="1" s="1"/>
  <c r="AF447" i="1"/>
  <c r="AE447" i="1" s="1"/>
  <c r="AF514" i="1"/>
  <c r="AE514" i="1" s="1"/>
  <c r="AF631" i="1"/>
  <c r="AE631" i="1" s="1"/>
  <c r="AF346" i="1"/>
  <c r="AE346" i="1" s="1"/>
  <c r="AF391" i="1"/>
  <c r="AE391" i="1" s="1"/>
  <c r="AF257" i="1"/>
  <c r="AE257" i="1" s="1"/>
  <c r="AF24" i="1"/>
  <c r="AE24" i="1" s="1"/>
  <c r="AF337" i="1"/>
  <c r="AE337" i="1" s="1"/>
  <c r="AF267" i="1"/>
  <c r="AE267" i="1" s="1"/>
  <c r="AF648" i="1"/>
  <c r="AE648" i="1" s="1"/>
  <c r="AF584" i="1"/>
  <c r="AE584" i="1" s="1"/>
  <c r="AF502" i="1"/>
  <c r="AE502" i="1" s="1"/>
  <c r="AF309" i="1"/>
  <c r="AE309" i="1" s="1"/>
  <c r="AF179" i="1"/>
  <c r="AE179" i="1" s="1"/>
  <c r="AF194" i="1"/>
  <c r="AE194" i="1" s="1"/>
  <c r="AF625" i="1"/>
  <c r="AE625" i="1" s="1"/>
  <c r="AF364" i="1"/>
  <c r="AE364" i="1" s="1"/>
  <c r="AF386" i="1"/>
  <c r="AE386" i="1" s="1"/>
  <c r="AF265" i="1"/>
  <c r="AE265" i="1" s="1"/>
  <c r="AF149" i="1"/>
  <c r="AE149" i="1" s="1"/>
  <c r="AF516" i="1"/>
  <c r="AE516" i="1" s="1"/>
  <c r="AF340" i="1"/>
  <c r="AE340" i="1" s="1"/>
  <c r="AF474" i="1"/>
  <c r="AE474" i="1" s="1"/>
  <c r="AF124" i="1"/>
  <c r="AE124" i="1" s="1"/>
  <c r="AF168" i="1"/>
  <c r="AE168" i="1" s="1"/>
  <c r="AF150" i="1"/>
  <c r="AE150" i="1" s="1"/>
  <c r="AF192" i="1"/>
  <c r="AE192" i="1" s="1"/>
  <c r="AF134" i="1"/>
  <c r="AE134" i="1" s="1"/>
  <c r="AF218" i="1"/>
  <c r="AE218" i="1" s="1"/>
  <c r="AF595" i="1"/>
  <c r="AE595" i="1" s="1"/>
  <c r="AF308" i="1"/>
  <c r="AE308" i="1" s="1"/>
  <c r="AF366" i="1"/>
  <c r="AE366" i="1" s="1"/>
  <c r="AF256" i="1"/>
  <c r="AE256" i="1" s="1"/>
  <c r="AF379" i="1"/>
  <c r="AE379" i="1" s="1"/>
  <c r="AF495" i="1"/>
  <c r="AE495" i="1" s="1"/>
  <c r="AF109" i="1"/>
  <c r="AE109" i="1" s="1"/>
  <c r="AF345" i="1"/>
  <c r="AE345" i="1" s="1"/>
  <c r="AF443" i="1"/>
  <c r="AE443" i="1" s="1"/>
  <c r="AF222" i="1"/>
  <c r="AE222" i="1" s="1"/>
  <c r="AF244" i="1"/>
  <c r="AE244" i="1" s="1"/>
  <c r="AF54" i="1"/>
  <c r="AE54" i="1" s="1"/>
  <c r="AF32" i="1"/>
  <c r="AE32" i="1" s="1"/>
  <c r="AF421" i="1"/>
  <c r="AE421" i="1" s="1"/>
  <c r="AF405" i="1"/>
  <c r="AE405" i="1" s="1"/>
  <c r="AF371" i="1"/>
  <c r="AE371" i="1" s="1"/>
  <c r="AF336" i="1"/>
  <c r="AE336" i="1" s="1"/>
  <c r="AF475" i="1"/>
  <c r="AE475" i="1" s="1"/>
  <c r="AF253" i="1"/>
  <c r="AE253" i="1" s="1"/>
  <c r="AF624" i="1"/>
  <c r="AE624" i="1" s="1"/>
  <c r="AF415" i="1"/>
  <c r="AE415" i="1" s="1"/>
  <c r="AF111" i="1"/>
  <c r="AE111" i="1" s="1"/>
  <c r="AF450" i="1"/>
  <c r="AE450" i="1" s="1"/>
  <c r="AF195" i="1"/>
  <c r="AE195" i="1" s="1"/>
  <c r="AF338" i="1"/>
  <c r="AE338" i="1" s="1"/>
  <c r="AF79" i="1"/>
  <c r="AE79" i="1" s="1"/>
  <c r="AF51" i="1"/>
  <c r="AE51" i="1" s="1"/>
  <c r="AF538" i="1"/>
  <c r="AE538" i="1" s="1"/>
  <c r="AF44" i="1"/>
  <c r="AE44" i="1" s="1"/>
  <c r="AF130" i="1"/>
  <c r="AE130" i="1" s="1"/>
  <c r="AF172" i="1"/>
  <c r="AE172" i="1" s="1"/>
  <c r="AF521" i="1"/>
  <c r="AE521" i="1" s="1"/>
  <c r="AF226" i="1"/>
  <c r="AE226" i="1" s="1"/>
  <c r="AF27" i="1"/>
  <c r="AE27" i="1" s="1"/>
  <c r="AF365" i="1"/>
  <c r="AE365" i="1" s="1"/>
  <c r="AF510" i="1"/>
  <c r="AE510" i="1" s="1"/>
  <c r="AF363" i="1"/>
  <c r="AE363" i="1" s="1"/>
  <c r="AF159" i="1"/>
  <c r="AE159" i="1" s="1"/>
  <c r="AF480" i="1"/>
  <c r="AE480" i="1" s="1"/>
  <c r="AF620" i="1"/>
  <c r="AE620" i="1" s="1"/>
  <c r="AF132" i="1"/>
  <c r="AE132" i="1" s="1"/>
  <c r="AF68" i="1"/>
  <c r="AE68" i="1" s="1"/>
  <c r="AF533" i="1"/>
  <c r="AE533" i="1" s="1"/>
  <c r="AF647" i="1"/>
  <c r="AE647" i="1" s="1"/>
  <c r="AF360" i="1"/>
  <c r="AE360" i="1" s="1"/>
  <c r="AF429" i="1"/>
  <c r="AE429" i="1" s="1"/>
  <c r="AF460" i="1"/>
  <c r="AE460" i="1" s="1"/>
  <c r="AF591" i="1"/>
  <c r="AE591" i="1" s="1"/>
  <c r="AF497" i="1"/>
  <c r="AE497" i="1" s="1"/>
  <c r="AF636" i="1"/>
  <c r="AE636" i="1" s="1"/>
  <c r="AF46" i="1"/>
  <c r="AE46" i="1" s="1"/>
  <c r="AF373" i="1"/>
  <c r="AE373" i="1" s="1"/>
  <c r="AF522" i="1"/>
  <c r="AE522" i="1" s="1"/>
  <c r="AF549" i="1"/>
  <c r="AE549" i="1" s="1"/>
  <c r="AF152" i="1"/>
  <c r="AE152" i="1" s="1"/>
  <c r="AF43" i="1"/>
  <c r="AE43" i="1" s="1"/>
  <c r="AF530" i="1"/>
  <c r="AE530" i="1" s="1"/>
  <c r="AF585" i="1"/>
  <c r="AE585" i="1" s="1"/>
  <c r="AF372" i="1"/>
  <c r="AE372" i="1" s="1"/>
  <c r="AF327" i="1"/>
  <c r="AE327" i="1" s="1"/>
  <c r="AF21" i="1"/>
  <c r="AE21" i="1" s="1"/>
  <c r="AF501" i="1"/>
  <c r="AE501" i="1" s="1"/>
  <c r="AF399" i="1"/>
  <c r="AE399" i="1" s="1"/>
  <c r="AF619" i="1"/>
  <c r="AE619" i="1" s="1"/>
  <c r="AF233" i="1"/>
  <c r="AE233" i="1" s="1"/>
  <c r="AF536" i="1"/>
  <c r="AE536" i="1" s="1"/>
  <c r="AF517" i="1"/>
  <c r="AE517" i="1" s="1"/>
  <c r="AF390" i="1"/>
  <c r="AE390" i="1" s="1"/>
  <c r="AF228" i="1"/>
  <c r="AE228" i="1" s="1"/>
  <c r="AF290" i="1"/>
  <c r="AE290" i="1" s="1"/>
  <c r="AF508" i="1"/>
  <c r="AE508" i="1" s="1"/>
  <c r="AF260" i="1"/>
  <c r="AE260" i="1" s="1"/>
  <c r="AF282" i="1"/>
  <c r="AE282" i="1" s="1"/>
  <c r="AF139" i="1"/>
  <c r="AE139" i="1" s="1"/>
  <c r="AF551" i="1"/>
  <c r="AE551" i="1" s="1"/>
  <c r="AF339" i="1"/>
  <c r="AE339" i="1" s="1"/>
  <c r="AF71" i="1"/>
  <c r="AE71" i="1" s="1"/>
  <c r="AF553" i="1"/>
  <c r="AE553" i="1" s="1"/>
  <c r="AF384" i="1"/>
  <c r="AE384" i="1" s="1"/>
  <c r="AF321" i="1"/>
  <c r="AE321" i="1" s="1"/>
  <c r="AF356" i="1"/>
  <c r="AE356" i="1" s="1"/>
  <c r="AF74" i="1"/>
  <c r="AE74" i="1" s="1"/>
  <c r="AF78" i="1"/>
  <c r="AE78" i="1" s="1"/>
  <c r="AF448" i="1"/>
  <c r="AE448" i="1" s="1"/>
  <c r="AF108" i="1"/>
  <c r="AE108" i="1" s="1"/>
  <c r="AF85" i="1"/>
  <c r="AE85" i="1" s="1"/>
  <c r="AF446" i="1"/>
  <c r="AE446" i="1" s="1"/>
  <c r="AF87" i="1"/>
  <c r="AE87" i="1" s="1"/>
  <c r="AF434" i="1"/>
  <c r="AE434" i="1" s="1"/>
  <c r="AF473" i="1"/>
  <c r="AE473" i="1" s="1"/>
  <c r="AF388" i="1"/>
  <c r="AE388" i="1" s="1"/>
  <c r="AF457" i="1"/>
  <c r="AE457" i="1" s="1"/>
  <c r="AF25" i="1"/>
  <c r="AE25" i="1" s="1"/>
  <c r="AF324" i="1"/>
  <c r="AE324" i="1" s="1"/>
  <c r="AF613" i="1"/>
  <c r="AE613" i="1" s="1"/>
  <c r="AF169" i="1"/>
  <c r="AE169" i="1" s="1"/>
  <c r="AF241" i="1"/>
  <c r="AE241" i="1" s="1"/>
  <c r="AF396" i="1"/>
  <c r="AE396" i="1" s="1"/>
  <c r="AF418" i="1"/>
  <c r="AE418" i="1" s="1"/>
  <c r="AF91" i="1"/>
  <c r="AE91" i="1" s="1"/>
  <c r="AF162" i="1"/>
  <c r="AE162" i="1" s="1"/>
  <c r="AF314" i="1"/>
  <c r="AE314" i="1" s="1"/>
  <c r="AF621" i="1"/>
  <c r="AE621" i="1" s="1"/>
  <c r="AF410" i="1"/>
  <c r="AE410" i="1" s="1"/>
  <c r="AF165" i="1"/>
  <c r="AE165" i="1" s="1"/>
  <c r="AF117" i="1"/>
  <c r="AE117" i="1" s="1"/>
  <c r="AF398" i="1"/>
  <c r="AE398" i="1" s="1"/>
  <c r="AF555" i="1"/>
  <c r="AE555" i="1" s="1"/>
  <c r="AF238" i="1"/>
  <c r="AE238" i="1" s="1"/>
  <c r="AF62" i="1"/>
  <c r="AE62" i="1" s="1"/>
  <c r="AF49" i="1"/>
  <c r="AE49" i="1" s="1"/>
  <c r="AF186" i="1"/>
  <c r="AE186" i="1" s="1"/>
  <c r="AF61" i="1"/>
  <c r="AE61" i="1" s="1"/>
  <c r="AF481" i="1"/>
  <c r="AE481" i="1" s="1"/>
  <c r="AF357" i="1"/>
  <c r="AE357" i="1" s="1"/>
  <c r="AF112" i="1"/>
  <c r="AE112" i="1" s="1"/>
  <c r="AF561" i="1"/>
  <c r="AE561" i="1" s="1"/>
  <c r="AF614" i="1"/>
  <c r="AE614" i="1" s="1"/>
  <c r="AF207" i="1"/>
  <c r="AE207" i="1" s="1"/>
  <c r="AF524" i="1"/>
  <c r="AE524" i="1" s="1"/>
  <c r="AF9" i="1"/>
  <c r="AE9" i="1" s="1"/>
  <c r="AF358" i="1"/>
  <c r="AE358" i="1" s="1"/>
  <c r="AF2" i="1"/>
  <c r="AE2" i="1" s="1"/>
  <c r="AF251" i="1"/>
  <c r="AE251" i="1" s="1"/>
  <c r="AF485" i="1"/>
  <c r="AE485" i="1" s="1"/>
  <c r="AF628" i="1"/>
  <c r="AE628" i="1" s="1"/>
  <c r="AF128" i="1"/>
  <c r="AE128" i="1" s="1"/>
  <c r="AF288" i="1"/>
  <c r="AE288" i="1" s="1"/>
  <c r="AF469" i="1"/>
  <c r="AE469" i="1" s="1"/>
  <c r="AF83" i="1"/>
  <c r="AE83" i="1" s="1"/>
  <c r="AF424" i="1"/>
  <c r="AE424" i="1" s="1"/>
  <c r="AF297" i="1"/>
  <c r="AE297" i="1" s="1"/>
  <c r="AF135" i="1"/>
  <c r="AE135" i="1" s="1"/>
  <c r="AF490" i="1"/>
  <c r="AE490" i="1" s="1"/>
  <c r="AF198" i="1"/>
  <c r="AE198" i="1" s="1"/>
  <c r="AF255" i="1"/>
  <c r="AE255" i="1" s="1"/>
  <c r="AF259" i="1"/>
  <c r="AE259" i="1" s="1"/>
  <c r="AF236" i="1"/>
  <c r="AE236" i="1" s="1"/>
  <c r="AF562" i="1"/>
  <c r="AE562" i="1" s="1"/>
  <c r="AF535" i="1"/>
  <c r="AE535" i="1" s="1"/>
  <c r="AF53" i="1"/>
  <c r="AE53" i="1" s="1"/>
  <c r="AF554" i="1"/>
  <c r="AE554" i="1" s="1"/>
  <c r="AF48" i="1"/>
  <c r="AE48" i="1" s="1"/>
  <c r="AF145" i="1"/>
  <c r="AE145" i="1" s="1"/>
  <c r="AF316" i="1"/>
  <c r="AE316" i="1" s="1"/>
  <c r="AF537" i="1"/>
  <c r="AE537" i="1" s="1"/>
  <c r="AF221" i="1"/>
  <c r="AE221" i="1" s="1"/>
  <c r="AF298" i="1"/>
  <c r="AE298" i="1" s="1"/>
  <c r="AF525" i="1"/>
  <c r="AE525" i="1" s="1"/>
  <c r="AF191" i="1"/>
  <c r="AE191" i="1" s="1"/>
  <c r="AF589" i="1"/>
  <c r="AE589" i="1" s="1"/>
  <c r="AF592" i="1"/>
  <c r="AE592" i="1" s="1"/>
  <c r="AF170" i="1"/>
  <c r="AE170" i="1" s="1"/>
  <c r="AF240" i="1"/>
  <c r="AE240" i="1" s="1"/>
  <c r="AF325" i="1"/>
  <c r="AE325" i="1" s="1"/>
  <c r="AF197" i="1"/>
  <c r="AE197" i="1" s="1"/>
  <c r="AF223" i="1"/>
  <c r="AE223" i="1" s="1"/>
  <c r="AF534" i="1"/>
  <c r="AE534" i="1" s="1"/>
  <c r="AF572" i="1"/>
  <c r="AE572" i="1" s="1"/>
  <c r="AF182" i="1"/>
  <c r="AE182" i="1" s="1"/>
  <c r="AF70" i="1"/>
  <c r="AE70" i="1" s="1"/>
  <c r="AF12" i="1"/>
  <c r="AE12" i="1" s="1"/>
  <c r="AF312" i="1"/>
  <c r="AE312" i="1" s="1"/>
  <c r="AF455" i="1"/>
  <c r="AE455" i="1" s="1"/>
  <c r="AF50" i="1"/>
  <c r="AE50" i="1" s="1"/>
  <c r="AF10" i="1"/>
  <c r="AE10" i="1" s="1"/>
  <c r="AC27" i="1"/>
  <c r="AI27" i="1" s="1"/>
  <c r="AC443" i="1"/>
  <c r="AI443" i="1" s="1"/>
  <c r="AC388" i="1"/>
  <c r="AI388" i="1" s="1"/>
  <c r="AC334" i="1"/>
  <c r="AI334" i="1" s="1"/>
  <c r="AC637" i="1"/>
  <c r="AI637" i="1" s="1"/>
  <c r="AC93" i="1"/>
  <c r="AI93" i="1" s="1"/>
  <c r="AC605" i="1"/>
  <c r="AI605" i="1" s="1"/>
  <c r="AC45" i="1"/>
  <c r="AI45" i="1" s="1"/>
  <c r="AC128" i="1"/>
  <c r="AI128" i="1" s="1"/>
  <c r="AC418" i="1"/>
  <c r="AI418" i="1" s="1"/>
  <c r="AC500" i="1"/>
  <c r="AI500" i="1" s="1"/>
  <c r="AC300" i="1"/>
  <c r="AI300" i="1" s="1"/>
  <c r="AC260" i="1"/>
  <c r="AI260" i="1" s="1"/>
  <c r="AC289" i="1"/>
  <c r="AI289" i="1" s="1"/>
  <c r="AC44" i="1"/>
  <c r="AI44" i="1" s="1"/>
  <c r="AC501" i="1"/>
  <c r="AI501" i="1" s="1"/>
  <c r="AC502" i="1"/>
  <c r="AI502" i="1" s="1"/>
  <c r="AC17" i="1"/>
  <c r="AI17" i="1" s="1"/>
  <c r="AC433" i="1"/>
  <c r="AI433" i="1" s="1"/>
  <c r="AC290" i="1"/>
  <c r="AI290" i="1" s="1"/>
  <c r="AC197" i="1"/>
  <c r="AI197" i="1" s="1"/>
  <c r="AC421" i="1"/>
  <c r="AI421" i="1" s="1"/>
  <c r="AC422" i="1"/>
  <c r="AI422" i="1" s="1"/>
  <c r="AC554" i="1"/>
  <c r="AI554" i="1" s="1"/>
  <c r="AC527" i="1"/>
  <c r="AI527" i="1" s="1"/>
  <c r="AC212" i="1"/>
  <c r="AI212" i="1" s="1"/>
  <c r="AC181" i="1"/>
  <c r="AI181" i="1" s="1"/>
  <c r="AC368" i="1"/>
  <c r="AI368" i="1" s="1"/>
  <c r="AC268" i="1"/>
  <c r="AI268" i="1" s="1"/>
  <c r="AC125" i="1"/>
  <c r="AI125" i="1" s="1"/>
  <c r="AC314" i="1"/>
  <c r="AI314" i="1" s="1"/>
  <c r="AC302" i="1"/>
  <c r="AI302" i="1" s="1"/>
  <c r="AC400" i="1"/>
  <c r="AI400" i="1" s="1"/>
  <c r="AC411" i="1"/>
  <c r="AI411" i="1" s="1"/>
  <c r="AC284" i="1"/>
  <c r="AI284" i="1" s="1"/>
  <c r="AC177" i="1"/>
  <c r="AI177" i="1" s="1"/>
  <c r="AC13" i="1"/>
  <c r="AI13" i="1" s="1"/>
  <c r="AC231" i="1"/>
  <c r="AI231" i="1" s="1"/>
  <c r="AC391" i="1"/>
  <c r="AI391" i="1" s="1"/>
  <c r="AC256" i="1"/>
  <c r="AI256" i="1" s="1"/>
  <c r="AC164" i="1"/>
  <c r="AI164" i="1" s="1"/>
  <c r="AC109" i="1"/>
  <c r="AI109" i="1" s="1"/>
  <c r="AC257" i="1"/>
  <c r="AI257" i="1" s="1"/>
  <c r="AC454" i="1"/>
  <c r="AI454" i="1" s="1"/>
  <c r="AC610" i="1"/>
  <c r="AI610" i="1" s="1"/>
  <c r="AC106" i="1"/>
  <c r="AI106" i="1" s="1"/>
  <c r="AC107" i="1"/>
  <c r="AI107" i="1" s="1"/>
  <c r="AC23" i="1"/>
  <c r="AI23" i="1" s="1"/>
  <c r="AC108" i="1"/>
  <c r="AI108" i="1" s="1"/>
  <c r="AC237" i="1"/>
  <c r="AI237" i="1" s="1"/>
  <c r="AC292" i="1"/>
  <c r="AI292" i="1" s="1"/>
  <c r="AC394" i="1"/>
  <c r="AI394" i="1" s="1"/>
  <c r="AC437" i="1"/>
  <c r="AI437" i="1" s="1"/>
  <c r="AC648" i="1"/>
  <c r="AI648" i="1" s="1"/>
  <c r="AC647" i="1"/>
  <c r="AI647" i="1" s="1"/>
  <c r="AC631" i="1"/>
  <c r="AI631" i="1" s="1"/>
  <c r="AC585" i="1"/>
  <c r="AI585" i="1" s="1"/>
  <c r="AC467" i="1"/>
  <c r="AI467" i="1" s="1"/>
  <c r="AC455" i="1"/>
  <c r="AI455" i="1" s="1"/>
  <c r="AC346" i="1"/>
  <c r="AI346" i="1" s="1"/>
  <c r="AC337" i="1"/>
  <c r="AI337" i="1" s="1"/>
  <c r="AC336" i="1"/>
  <c r="AI336" i="1" s="1"/>
  <c r="AC322" i="1"/>
  <c r="AI322" i="1" s="1"/>
  <c r="AC317" i="1"/>
  <c r="AI317" i="1" s="1"/>
  <c r="AC53" i="1"/>
  <c r="AI53" i="1" s="1"/>
  <c r="AC26" i="1"/>
  <c r="AI26" i="1" s="1"/>
  <c r="AC146" i="1"/>
  <c r="AI146" i="1" s="1"/>
  <c r="AC609" i="1"/>
  <c r="AI609" i="1" s="1"/>
  <c r="AC594" i="1"/>
  <c r="AI594" i="1" s="1"/>
  <c r="AC540" i="1"/>
  <c r="AI540" i="1" s="1"/>
  <c r="AC446" i="1"/>
  <c r="AI446" i="1" s="1"/>
  <c r="AC416" i="1"/>
  <c r="AI416" i="1" s="1"/>
  <c r="AC139" i="1"/>
  <c r="AI139" i="1" s="1"/>
  <c r="AC51" i="1"/>
  <c r="AI51" i="1" s="1"/>
  <c r="AC373" i="1"/>
  <c r="AI373" i="1" s="1"/>
  <c r="AC304" i="1"/>
  <c r="AI304" i="1" s="1"/>
  <c r="AC530" i="1"/>
  <c r="AI530" i="1" s="1"/>
  <c r="AC464" i="1"/>
  <c r="AI464" i="1" s="1"/>
  <c r="AC536" i="1"/>
  <c r="AI536" i="1" s="1"/>
  <c r="AC267" i="1"/>
  <c r="AI267" i="1" s="1"/>
  <c r="AC157" i="1"/>
  <c r="AI157" i="1" s="1"/>
  <c r="AC471" i="1"/>
  <c r="AI471" i="1" s="1"/>
  <c r="AC472" i="1"/>
  <c r="AI472" i="1" s="1"/>
  <c r="AC170" i="1"/>
  <c r="AI170" i="1" s="1"/>
  <c r="AC549" i="1"/>
  <c r="AI549" i="1" s="1"/>
  <c r="AC468" i="1"/>
  <c r="AI468" i="1" s="1"/>
  <c r="AC469" i="1"/>
  <c r="AI469" i="1" s="1"/>
  <c r="AC470" i="1"/>
  <c r="AI470" i="1" s="1"/>
  <c r="AC102" i="1"/>
  <c r="AI102" i="1" s="1"/>
  <c r="AC489" i="1"/>
  <c r="AI489" i="1" s="1"/>
  <c r="AC219" i="1"/>
  <c r="AI219" i="1" s="1"/>
  <c r="AC490" i="1"/>
  <c r="AI490" i="1" s="1"/>
  <c r="AC363" i="1"/>
  <c r="AI363" i="1" s="1"/>
  <c r="AC654" i="1"/>
  <c r="AI654" i="1" s="1"/>
  <c r="AC595" i="1"/>
  <c r="AI595" i="1" s="1"/>
  <c r="AC597" i="1"/>
  <c r="AI597" i="1" s="1"/>
  <c r="AC599" i="1"/>
  <c r="AI599" i="1" s="1"/>
  <c r="AC507" i="1"/>
  <c r="AI507" i="1" s="1"/>
  <c r="AC528" i="1"/>
  <c r="AI528" i="1" s="1"/>
  <c r="AC25" i="1"/>
  <c r="AI25" i="1" s="1"/>
  <c r="AC30" i="1"/>
  <c r="AI30" i="1" s="1"/>
  <c r="AC613" i="1"/>
  <c r="AI613" i="1" s="1"/>
  <c r="AC299" i="1"/>
  <c r="AI299" i="1" s="1"/>
  <c r="AC210" i="1"/>
  <c r="AI210" i="1" s="1"/>
  <c r="AC399" i="1"/>
  <c r="AI399" i="1" s="1"/>
  <c r="AC21" i="1"/>
  <c r="AI21" i="1" s="1"/>
  <c r="AC447" i="1"/>
  <c r="AI447" i="1" s="1"/>
  <c r="AC587" i="1"/>
  <c r="AI587" i="1" s="1"/>
  <c r="AC321" i="1"/>
  <c r="AI321" i="1" s="1"/>
  <c r="AC623" i="1"/>
  <c r="AI623" i="1" s="1"/>
  <c r="AC383" i="1"/>
  <c r="AI383" i="1" s="1"/>
  <c r="AC379" i="1"/>
  <c r="AI379" i="1" s="1"/>
  <c r="AC341" i="1"/>
  <c r="AI341" i="1" s="1"/>
  <c r="AC413" i="1"/>
  <c r="AI413" i="1" s="1"/>
  <c r="AC572" i="1"/>
  <c r="AI572" i="1" s="1"/>
  <c r="AC88" i="1"/>
  <c r="AI88" i="1" s="1"/>
  <c r="AC75" i="1"/>
  <c r="AI75" i="1" s="1"/>
  <c r="AC417" i="1"/>
  <c r="AI417" i="1" s="1"/>
  <c r="AC225" i="1"/>
  <c r="AI225" i="1" s="1"/>
  <c r="AC223" i="1"/>
  <c r="AI223" i="1" s="1"/>
  <c r="AC221" i="1"/>
  <c r="AI221" i="1" s="1"/>
  <c r="AC222" i="1"/>
  <c r="AI222" i="1" s="1"/>
  <c r="AC404" i="1"/>
  <c r="AI404" i="1" s="1"/>
  <c r="AC305" i="1"/>
  <c r="AI305" i="1" s="1"/>
  <c r="AC385" i="1"/>
  <c r="AI385" i="1" s="1"/>
  <c r="AC194" i="1"/>
  <c r="AI194" i="1" s="1"/>
  <c r="AC178" i="1"/>
  <c r="AI178" i="1" s="1"/>
  <c r="AC5" i="1"/>
  <c r="AI5" i="1" s="1"/>
  <c r="AC200" i="1"/>
  <c r="AI200" i="1" s="1"/>
  <c r="AC276" i="1"/>
  <c r="AI276" i="1" s="1"/>
  <c r="AC308" i="1"/>
  <c r="AI308" i="1" s="1"/>
  <c r="AC112" i="1"/>
  <c r="AI112" i="1" s="1"/>
  <c r="AC150" i="1"/>
  <c r="AI150" i="1" s="1"/>
  <c r="AC407" i="1"/>
  <c r="AI407" i="1" s="1"/>
  <c r="AC466" i="1"/>
  <c r="AI466" i="1" s="1"/>
  <c r="AC626" i="1"/>
  <c r="AI626" i="1" s="1"/>
  <c r="AC15" i="1"/>
  <c r="AI15" i="1" s="1"/>
  <c r="AC190" i="1"/>
  <c r="AI190" i="1" s="1"/>
  <c r="AC405" i="1"/>
  <c r="AI405" i="1" s="1"/>
  <c r="AC224" i="1"/>
  <c r="AI224" i="1" s="1"/>
  <c r="AC406" i="1"/>
  <c r="AI406" i="1" s="1"/>
  <c r="AC120" i="1"/>
  <c r="AI120" i="1" s="1"/>
  <c r="AC39" i="1"/>
  <c r="AI39" i="1" s="1"/>
  <c r="AC91" i="1"/>
  <c r="AI91" i="1" s="1"/>
  <c r="AC517" i="1"/>
  <c r="AI517" i="1" s="1"/>
  <c r="AC85" i="1"/>
  <c r="AI85" i="1" s="1"/>
  <c r="AC625" i="1"/>
  <c r="AI625" i="1" s="1"/>
  <c r="AC205" i="1"/>
  <c r="AI205" i="1" s="1"/>
  <c r="AC73" i="1"/>
  <c r="AI73" i="1" s="1"/>
  <c r="AC69" i="1"/>
  <c r="AI69" i="1" s="1"/>
  <c r="AC583" i="1"/>
  <c r="AI583" i="1" s="1"/>
  <c r="AC387" i="1"/>
  <c r="AI387" i="1" s="1"/>
  <c r="AC110" i="1"/>
  <c r="AI110" i="1" s="1"/>
  <c r="AC616" i="1"/>
  <c r="AI616" i="1" s="1"/>
  <c r="AC629" i="1"/>
  <c r="AI629" i="1" s="1"/>
  <c r="AC28" i="1"/>
  <c r="AI28" i="1" s="1"/>
  <c r="AC97" i="1"/>
  <c r="AI97" i="1" s="1"/>
  <c r="AC111" i="1"/>
  <c r="AI111" i="1" s="1"/>
  <c r="AC293" i="1"/>
  <c r="AI293" i="1" s="1"/>
  <c r="AC553" i="1"/>
  <c r="AI553" i="1" s="1"/>
  <c r="AC114" i="1"/>
  <c r="AI114" i="1" s="1"/>
  <c r="AC567" i="1"/>
  <c r="AI567" i="1" s="1"/>
  <c r="AC133" i="1"/>
  <c r="AI133" i="1" s="1"/>
  <c r="AC424" i="1"/>
  <c r="AI424" i="1" s="1"/>
  <c r="AC161" i="1"/>
  <c r="AI161" i="1" s="1"/>
  <c r="AC641" i="1"/>
  <c r="AI641" i="1" s="1"/>
  <c r="AC627" i="1"/>
  <c r="AI627" i="1" s="1"/>
  <c r="AC253" i="1"/>
  <c r="AI253" i="1" s="1"/>
  <c r="AC408" i="1"/>
  <c r="AI408" i="1" s="1"/>
  <c r="AC144" i="1"/>
  <c r="AI144" i="1" s="1"/>
  <c r="AC556" i="1"/>
  <c r="AI556" i="1" s="1"/>
  <c r="AC557" i="1"/>
  <c r="AI557" i="1" s="1"/>
  <c r="AC415" i="1"/>
  <c r="AI415" i="1" s="1"/>
  <c r="AC49" i="1"/>
  <c r="AI49" i="1" s="1"/>
  <c r="AC574" i="1"/>
  <c r="AI574" i="1" s="1"/>
  <c r="AC68" i="1"/>
  <c r="AI68" i="1" s="1"/>
  <c r="AC10" i="1"/>
  <c r="AI10" i="1" s="1"/>
  <c r="AC153" i="1"/>
  <c r="AI153" i="1" s="1"/>
  <c r="AC89" i="1"/>
  <c r="AI89" i="1" s="1"/>
  <c r="AC376" i="1"/>
  <c r="AI376" i="1" s="1"/>
  <c r="AC296" i="1"/>
  <c r="AI296" i="1" s="1"/>
  <c r="AC162" i="1"/>
  <c r="AI162" i="1" s="1"/>
  <c r="AC488" i="1"/>
  <c r="AI488" i="1" s="1"/>
  <c r="AC298" i="1"/>
  <c r="AI298" i="1" s="1"/>
  <c r="AC525" i="1"/>
  <c r="AI525" i="1" s="1"/>
  <c r="AC487" i="1"/>
  <c r="AI487" i="1" s="1"/>
  <c r="AC342" i="1"/>
  <c r="AI342" i="1" s="1"/>
  <c r="AC325" i="1"/>
  <c r="AI325" i="1" s="1"/>
  <c r="AC277" i="1"/>
  <c r="AI277" i="1" s="1"/>
  <c r="AC593" i="1"/>
  <c r="AI593" i="1" s="1"/>
  <c r="AC98" i="1"/>
  <c r="AI98" i="1" s="1"/>
  <c r="AC513" i="1"/>
  <c r="AI513" i="1" s="1"/>
  <c r="AC208" i="1"/>
  <c r="AI208" i="1" s="1"/>
  <c r="AC462" i="1"/>
  <c r="AI462" i="1" s="1"/>
  <c r="AC630" i="1"/>
  <c r="AI630" i="1" s="1"/>
  <c r="AC143" i="1"/>
  <c r="AI143" i="1" s="1"/>
  <c r="AC249" i="1"/>
  <c r="AI249" i="1" s="1"/>
  <c r="AC248" i="1"/>
  <c r="AI248" i="1" s="1"/>
  <c r="AC386" i="1"/>
  <c r="AI386" i="1" s="1"/>
  <c r="AC155" i="1"/>
  <c r="AI155" i="1" s="1"/>
  <c r="AC216" i="1"/>
  <c r="AI216" i="1" s="1"/>
  <c r="AC453" i="1"/>
  <c r="AI453" i="1" s="1"/>
  <c r="AC499" i="1"/>
  <c r="AI499" i="1" s="1"/>
  <c r="AC571" i="1"/>
  <c r="AI571" i="1" s="1"/>
  <c r="AC380" i="1"/>
  <c r="AI380" i="1" s="1"/>
  <c r="AC589" i="1"/>
  <c r="AI589" i="1" s="1"/>
  <c r="AC535" i="1"/>
  <c r="AI535" i="1" s="1"/>
  <c r="AC167" i="1"/>
  <c r="AI167" i="1" s="1"/>
  <c r="AC154" i="1"/>
  <c r="AI154" i="1" s="1"/>
  <c r="AC441" i="1"/>
  <c r="AI441" i="1" s="1"/>
  <c r="AC356" i="1"/>
  <c r="AI356" i="1" s="1"/>
  <c r="AC295" i="1"/>
  <c r="AI295" i="1" s="1"/>
  <c r="AC179" i="1"/>
  <c r="AI179" i="1" s="1"/>
  <c r="AC294" i="1"/>
  <c r="AI294" i="1" s="1"/>
  <c r="AC442" i="1"/>
  <c r="AI442" i="1" s="1"/>
  <c r="AC226" i="1"/>
  <c r="AI226" i="1" s="1"/>
  <c r="AC555" i="1"/>
  <c r="AI555" i="1" s="1"/>
  <c r="AC509" i="1"/>
  <c r="AI509" i="1" s="1"/>
  <c r="AC534" i="1"/>
  <c r="AI534" i="1" s="1"/>
  <c r="AC113" i="1"/>
  <c r="AI113" i="1" s="1"/>
  <c r="AC523" i="1"/>
  <c r="AI523" i="1" s="1"/>
  <c r="AC67" i="1"/>
  <c r="AI67" i="1" s="1"/>
  <c r="AC7" i="1"/>
  <c r="AI7" i="1" s="1"/>
  <c r="AC239" i="1"/>
  <c r="AI239" i="1" s="1"/>
  <c r="AC33" i="1"/>
  <c r="AI33" i="1" s="1"/>
  <c r="AC323" i="1"/>
  <c r="AI323" i="1" s="1"/>
  <c r="AC492" i="1"/>
  <c r="AI492" i="1" s="1"/>
  <c r="AC286" i="1"/>
  <c r="AI286" i="1" s="1"/>
  <c r="AC303" i="1"/>
  <c r="AI303" i="1" s="1"/>
  <c r="AC228" i="1"/>
  <c r="AI228" i="1" s="1"/>
  <c r="AC195" i="1"/>
  <c r="AI195" i="1" s="1"/>
  <c r="AC563" i="1"/>
  <c r="AI563" i="1" s="1"/>
  <c r="AC570" i="1"/>
  <c r="AI570" i="1" s="1"/>
  <c r="AC184" i="1"/>
  <c r="AI184" i="1" s="1"/>
  <c r="AC297" i="1"/>
  <c r="AI297" i="1" s="1"/>
  <c r="AC584" i="1"/>
  <c r="AI584" i="1" s="1"/>
  <c r="AC370" i="1"/>
  <c r="AI370" i="1" s="1"/>
  <c r="AC358" i="1"/>
  <c r="AI358" i="1" s="1"/>
  <c r="AC384" i="1"/>
  <c r="AI384" i="1" s="1"/>
  <c r="AC217" i="1"/>
  <c r="AI217" i="1" s="1"/>
  <c r="AC459" i="1"/>
  <c r="AI459" i="1" s="1"/>
  <c r="AC566" i="1"/>
  <c r="AI566" i="1" s="1"/>
  <c r="AC43" i="1"/>
  <c r="AI43" i="1" s="1"/>
  <c r="AC116" i="1"/>
  <c r="AI116" i="1" s="1"/>
  <c r="AC196" i="1"/>
  <c r="AI196" i="1" s="1"/>
  <c r="AC361" i="1"/>
  <c r="AI361" i="1" s="1"/>
  <c r="AC362" i="1"/>
  <c r="AI362" i="1" s="1"/>
  <c r="AC159" i="1"/>
  <c r="AI159" i="1" s="1"/>
  <c r="AC282" i="1"/>
  <c r="AI282" i="1" s="1"/>
  <c r="AC207" i="1"/>
  <c r="AI207" i="1" s="1"/>
  <c r="AC238" i="1"/>
  <c r="AI238" i="1" s="1"/>
  <c r="AC32" i="1"/>
  <c r="AI32" i="1" s="1"/>
  <c r="AC145" i="1"/>
  <c r="AI145" i="1" s="1"/>
  <c r="AC329" i="1"/>
  <c r="AI329" i="1" s="1"/>
  <c r="AC132" i="1"/>
  <c r="AI132" i="1" s="1"/>
  <c r="AC560" i="1"/>
  <c r="AI560" i="1" s="1"/>
  <c r="AC503" i="1"/>
  <c r="AI503" i="1" s="1"/>
  <c r="AC265" i="1"/>
  <c r="AI265" i="1" s="1"/>
  <c r="AC312" i="1"/>
  <c r="AI312" i="1" s="1"/>
  <c r="AC486" i="1"/>
  <c r="AI486" i="1" s="1"/>
  <c r="AC562" i="1"/>
  <c r="AI562" i="1" s="1"/>
  <c r="AC349" i="1"/>
  <c r="AI349" i="1" s="1"/>
  <c r="AC191" i="1"/>
  <c r="AI191" i="1" s="1"/>
  <c r="AC316" i="1"/>
  <c r="AI316" i="1" s="1"/>
  <c r="AC333" i="1"/>
  <c r="AI333" i="1" s="1"/>
  <c r="AC339" i="1"/>
  <c r="AI339" i="1" s="1"/>
  <c r="AC364" i="1"/>
  <c r="AI364" i="1" s="1"/>
  <c r="AC425" i="1"/>
  <c r="AI425" i="1" s="1"/>
  <c r="AC559" i="1"/>
  <c r="AI559" i="1" s="1"/>
  <c r="AC551" i="1"/>
  <c r="AI551" i="1" s="1"/>
  <c r="AC569" i="1"/>
  <c r="AI569" i="1" s="1"/>
  <c r="AC38" i="1"/>
  <c r="AI38" i="1" s="1"/>
  <c r="AC624" i="1"/>
  <c r="AI624" i="1" s="1"/>
  <c r="AC438" i="1"/>
  <c r="AI438" i="1" s="1"/>
  <c r="AC149" i="1"/>
  <c r="AI149" i="1" s="1"/>
  <c r="AC427" i="1"/>
  <c r="AI427" i="1" s="1"/>
  <c r="AC118" i="1"/>
  <c r="AI118" i="1" s="1"/>
  <c r="AC152" i="1"/>
  <c r="AI152" i="1" s="1"/>
  <c r="AC392" i="1"/>
  <c r="AI392" i="1" s="1"/>
  <c r="AC615" i="1"/>
  <c r="AI615" i="1" s="1"/>
  <c r="AC66" i="1"/>
  <c r="AI66" i="1" s="1"/>
  <c r="AC62" i="1"/>
  <c r="AI62" i="1" s="1"/>
  <c r="AC95" i="1"/>
  <c r="AI95" i="1" s="1"/>
  <c r="AC351" i="1"/>
  <c r="AI351" i="1" s="1"/>
  <c r="AC582" i="1"/>
  <c r="AI582" i="1" s="1"/>
  <c r="AC367" i="1"/>
  <c r="AI367" i="1" s="1"/>
  <c r="AC243" i="1"/>
  <c r="AI243" i="1" s="1"/>
  <c r="AC369" i="1"/>
  <c r="AI369" i="1" s="1"/>
  <c r="AC461" i="1"/>
  <c r="AI461" i="1" s="1"/>
  <c r="AC620" i="1"/>
  <c r="AI620" i="1" s="1"/>
  <c r="AC121" i="1"/>
  <c r="AI121" i="1" s="1"/>
  <c r="AC465" i="1"/>
  <c r="AI465" i="1" s="1"/>
  <c r="AC136" i="1"/>
  <c r="AI136" i="1" s="1"/>
  <c r="AC182" i="1"/>
  <c r="AI182" i="1" s="1"/>
  <c r="AC174" i="1"/>
  <c r="AI174" i="1" s="1"/>
  <c r="AC60" i="1"/>
  <c r="AI60" i="1" s="1"/>
  <c r="AC236" i="1"/>
  <c r="AI236" i="1" s="1"/>
  <c r="AC372" i="1"/>
  <c r="AI372" i="1" s="1"/>
  <c r="AC176" i="1"/>
  <c r="AI176" i="1" s="1"/>
  <c r="AC24" i="1"/>
  <c r="AI24" i="1" s="1"/>
  <c r="AC244" i="1"/>
  <c r="AI244" i="1" s="1"/>
  <c r="AC19" i="1"/>
  <c r="AI19" i="1" s="1"/>
  <c r="AC79" i="1"/>
  <c r="AI79" i="1" s="1"/>
  <c r="AC250" i="1"/>
  <c r="AI250" i="1" s="1"/>
  <c r="AC353" i="1"/>
  <c r="AI353" i="1" s="1"/>
  <c r="AC81" i="1"/>
  <c r="AI81" i="1" s="1"/>
  <c r="AC254" i="1"/>
  <c r="AI254" i="1" s="1"/>
  <c r="AC354" i="1"/>
  <c r="AI354" i="1" s="1"/>
  <c r="AC48" i="1"/>
  <c r="AI48" i="1" s="1"/>
  <c r="AC63" i="1"/>
  <c r="AI63" i="1" s="1"/>
  <c r="AC619" i="1"/>
  <c r="AI619" i="1" s="1"/>
  <c r="AC347" i="1"/>
  <c r="AI347" i="1" s="1"/>
  <c r="AC397" i="1"/>
  <c r="AI397" i="1" s="1"/>
  <c r="AC463" i="1"/>
  <c r="AI463" i="1" s="1"/>
  <c r="AC6" i="1"/>
  <c r="AI6" i="1" s="1"/>
  <c r="AC185" i="1"/>
  <c r="AI185" i="1" s="1"/>
  <c r="AC206" i="1"/>
  <c r="AI206" i="1" s="1"/>
  <c r="AC435" i="1"/>
  <c r="AI435" i="1" s="1"/>
  <c r="AC396" i="1"/>
  <c r="AI396" i="1" s="1"/>
  <c r="AC64" i="1"/>
  <c r="AI64" i="1" s="1"/>
  <c r="AC604" i="1"/>
  <c r="AI604" i="1" s="1"/>
  <c r="AC522" i="1"/>
  <c r="AI522" i="1" s="1"/>
  <c r="AC203" i="1"/>
  <c r="AI203" i="1" s="1"/>
  <c r="AC371" i="1"/>
  <c r="AI371" i="1" s="1"/>
  <c r="AC516" i="1"/>
  <c r="AI516" i="1" s="1"/>
  <c r="AC448" i="1"/>
  <c r="AI448" i="1" s="1"/>
  <c r="AC374" i="1"/>
  <c r="AI374" i="1" s="1"/>
  <c r="AC375" i="1"/>
  <c r="AI375" i="1" s="1"/>
  <c r="AC124" i="1"/>
  <c r="AI124" i="1" s="1"/>
  <c r="AC515" i="1"/>
  <c r="AI515" i="1" s="1"/>
  <c r="AC324" i="1"/>
  <c r="AI324" i="1" s="1"/>
  <c r="AC533" i="1"/>
  <c r="AI533" i="1" s="1"/>
  <c r="AC601" i="1"/>
  <c r="AI601" i="1" s="1"/>
  <c r="AC449" i="1"/>
  <c r="AI449" i="1" s="1"/>
  <c r="AC529" i="1"/>
  <c r="AI529" i="1" s="1"/>
  <c r="AC168" i="1"/>
  <c r="AI168" i="1" s="1"/>
  <c r="AC646" i="1"/>
  <c r="AI646" i="1" s="1"/>
  <c r="AC117" i="1"/>
  <c r="AI117" i="1" s="1"/>
  <c r="AC434" i="1"/>
  <c r="AI434" i="1" s="1"/>
  <c r="AC377" i="1"/>
  <c r="AI377" i="1" s="1"/>
  <c r="AC246" i="1"/>
  <c r="AI246" i="1" s="1"/>
  <c r="AC473" i="1"/>
  <c r="AI473" i="1" s="1"/>
  <c r="AC393" i="1"/>
  <c r="AI393" i="1" s="1"/>
  <c r="AC474" i="1"/>
  <c r="AI474" i="1" s="1"/>
  <c r="AC78" i="1"/>
  <c r="AI78" i="1" s="1"/>
  <c r="AC432" i="1"/>
  <c r="AI432" i="1" s="1"/>
  <c r="AC544" i="1"/>
  <c r="AI544" i="1" s="1"/>
  <c r="AC105" i="1"/>
  <c r="AI105" i="1" s="1"/>
  <c r="AC50" i="1"/>
  <c r="AI50" i="1" s="1"/>
  <c r="AC74" i="1"/>
  <c r="AI74" i="1" s="1"/>
  <c r="AC651" i="1"/>
  <c r="AI651" i="1" s="1"/>
  <c r="AC652" i="1"/>
  <c r="AI652" i="1" s="1"/>
  <c r="AC561" i="1"/>
  <c r="AI561" i="1" s="1"/>
  <c r="AC83" i="1"/>
  <c r="AI83" i="1" s="1"/>
  <c r="AC259" i="1"/>
  <c r="AI259" i="1" s="1"/>
  <c r="AC29" i="1"/>
  <c r="AI29" i="1" s="1"/>
  <c r="AC218" i="1"/>
  <c r="AI218" i="1" s="1"/>
  <c r="AC160" i="1"/>
  <c r="AI160" i="1" s="1"/>
  <c r="AC34" i="1"/>
  <c r="AI34" i="1" s="1"/>
  <c r="AC450" i="1"/>
  <c r="AI450" i="1" s="1"/>
  <c r="AC480" i="1"/>
  <c r="AI480" i="1" s="1"/>
  <c r="AC172" i="1"/>
  <c r="AI172" i="1" s="1"/>
  <c r="AC186" i="1"/>
  <c r="AI186" i="1" s="1"/>
  <c r="AC338" i="1"/>
  <c r="AI338" i="1" s="1"/>
  <c r="AC331" i="1"/>
  <c r="AI331" i="1" s="1"/>
  <c r="AC2" i="1"/>
  <c r="AI2" i="1" s="1"/>
  <c r="AC65" i="1"/>
  <c r="AI65" i="1" s="1"/>
  <c r="AC148" i="1"/>
  <c r="AI148" i="1" s="1"/>
  <c r="AC524" i="1"/>
  <c r="AI524" i="1" s="1"/>
  <c r="AC344" i="1"/>
  <c r="AI344" i="1" s="1"/>
  <c r="AC458" i="1"/>
  <c r="AI458" i="1" s="1"/>
  <c r="AC90" i="1"/>
  <c r="AI90" i="1" s="1"/>
  <c r="AC366" i="1"/>
  <c r="AI366" i="1" s="1"/>
  <c r="AC12" i="1"/>
  <c r="AI12" i="1" s="1"/>
  <c r="AC318" i="1"/>
  <c r="AI318" i="1" s="1"/>
  <c r="AC169" i="1"/>
  <c r="AI169" i="1" s="1"/>
  <c r="AC485" i="1"/>
  <c r="AI485" i="1" s="1"/>
  <c r="AC92" i="1"/>
  <c r="AI92" i="1" s="1"/>
  <c r="AC636" i="1"/>
  <c r="AI636" i="1" s="1"/>
  <c r="AC269" i="1"/>
  <c r="AI269" i="1" s="1"/>
  <c r="AC401" i="1"/>
  <c r="AI401" i="1" s="1"/>
  <c r="AC514" i="1"/>
  <c r="AI514" i="1" s="1"/>
  <c r="AC201" i="1"/>
  <c r="AI201" i="1" s="1"/>
  <c r="AC192" i="1"/>
  <c r="AI192" i="1" s="1"/>
  <c r="AC156" i="1"/>
  <c r="AI156" i="1" s="1"/>
  <c r="AC460" i="1"/>
  <c r="AI460" i="1" s="1"/>
  <c r="AC650" i="1"/>
  <c r="AI650" i="1" s="1"/>
  <c r="AC84" i="1"/>
  <c r="AI84" i="1" s="1"/>
  <c r="AC340" i="1"/>
  <c r="AI340" i="1" s="1"/>
  <c r="AC3" i="1"/>
  <c r="AI3" i="1" s="1"/>
  <c r="AC439" i="1"/>
  <c r="AI439" i="1" s="1"/>
  <c r="AC96" i="1"/>
  <c r="AI96" i="1" s="1"/>
  <c r="AC135" i="1"/>
  <c r="AI135" i="1" s="1"/>
  <c r="AC158" i="1"/>
  <c r="AI158" i="1" s="1"/>
  <c r="AC147" i="1"/>
  <c r="AI147" i="1" s="1"/>
  <c r="AC180" i="1"/>
  <c r="AI180" i="1" s="1"/>
  <c r="AC504" i="1"/>
  <c r="AI504" i="1" s="1"/>
  <c r="AC138" i="1"/>
  <c r="AI138" i="1" s="1"/>
  <c r="AC309" i="1"/>
  <c r="AI309" i="1" s="1"/>
  <c r="AC506" i="1"/>
  <c r="AI506" i="1" s="1"/>
  <c r="AC360" i="1"/>
  <c r="AI360" i="1" s="1"/>
  <c r="AC310" i="1"/>
  <c r="AI310" i="1" s="1"/>
  <c r="AC614" i="1"/>
  <c r="AI614" i="1" s="1"/>
  <c r="AC348" i="1"/>
  <c r="AI348" i="1" s="1"/>
  <c r="AC240" i="1"/>
  <c r="AI240" i="1" s="1"/>
  <c r="AC382" i="1"/>
  <c r="AI382" i="1" s="1"/>
  <c r="AC140" i="1"/>
  <c r="AI140" i="1" s="1"/>
  <c r="AC545" i="1"/>
  <c r="AI545" i="1" s="1"/>
  <c r="AC590" i="1"/>
  <c r="AI590" i="1" s="1"/>
  <c r="AC204" i="1"/>
  <c r="AI204" i="1" s="1"/>
  <c r="AC546" i="1"/>
  <c r="AI546" i="1" s="1"/>
  <c r="AC130" i="1"/>
  <c r="AI130" i="1" s="1"/>
  <c r="AC607" i="1"/>
  <c r="AI607" i="1" s="1"/>
  <c r="AC94" i="1"/>
  <c r="AI94" i="1" s="1"/>
  <c r="AC497" i="1"/>
  <c r="AI497" i="1" s="1"/>
  <c r="AC430" i="1"/>
  <c r="AI430" i="1" s="1"/>
  <c r="AC429" i="1"/>
  <c r="AI429" i="1" s="1"/>
  <c r="AC241" i="1"/>
  <c r="AI241" i="1" s="1"/>
  <c r="AC285" i="1"/>
  <c r="AI285" i="1" s="1"/>
  <c r="AC357" i="1"/>
  <c r="AI357" i="1" s="1"/>
  <c r="AC55" i="1"/>
  <c r="AI55" i="1" s="1"/>
  <c r="AC494" i="1"/>
  <c r="AI494" i="1" s="1"/>
  <c r="AC493" i="1"/>
  <c r="AI493" i="1" s="1"/>
  <c r="AC598" i="1"/>
  <c r="AI598" i="1" s="1"/>
  <c r="AC103" i="1"/>
  <c r="AI103" i="1" s="1"/>
  <c r="AC119" i="1"/>
  <c r="AI119" i="1" s="1"/>
  <c r="AC183" i="1"/>
  <c r="AI183" i="1" s="1"/>
  <c r="AC390" i="1"/>
  <c r="AI390" i="1" s="1"/>
  <c r="AC320" i="1"/>
  <c r="AI320" i="1" s="1"/>
  <c r="AC508" i="1"/>
  <c r="AI508" i="1" s="1"/>
  <c r="AC229" i="1"/>
  <c r="AI229" i="1" s="1"/>
  <c r="AC122" i="1"/>
  <c r="AI122" i="1" s="1"/>
  <c r="AC20" i="1"/>
  <c r="AI20" i="1" s="1"/>
  <c r="AC444" i="1"/>
  <c r="AI444" i="1" s="1"/>
  <c r="AC591" i="1"/>
  <c r="AI591" i="1" s="1"/>
  <c r="AC592" i="1"/>
  <c r="AI592" i="1" s="1"/>
  <c r="AC588" i="1"/>
  <c r="AI588" i="1" s="1"/>
  <c r="AC381" i="1"/>
  <c r="AI381" i="1" s="1"/>
  <c r="AC611" i="1"/>
  <c r="AI611" i="1" s="1"/>
  <c r="AC252" i="1"/>
  <c r="AI252" i="1" s="1"/>
  <c r="AC9" i="1"/>
  <c r="AI9" i="1" s="1"/>
  <c r="AC242" i="1"/>
  <c r="AI242" i="1" s="1"/>
  <c r="AC35" i="1"/>
  <c r="AI35" i="1" s="1"/>
  <c r="AC420" i="1"/>
  <c r="AI420" i="1" s="1"/>
  <c r="AC445" i="1"/>
  <c r="AI445" i="1" s="1"/>
  <c r="AC37" i="1"/>
  <c r="AI37" i="1" s="1"/>
  <c r="AC355" i="1"/>
  <c r="AI355" i="1" s="1"/>
  <c r="AC618" i="1"/>
  <c r="AI618" i="1" s="1"/>
  <c r="AC127" i="1"/>
  <c r="AI127" i="1" s="1"/>
  <c r="AC412" i="1"/>
  <c r="AI412" i="1" s="1"/>
  <c r="AC41" i="1"/>
  <c r="AI41" i="1" s="1"/>
  <c r="AC350" i="1"/>
  <c r="AI350" i="1" s="1"/>
  <c r="AC46" i="1"/>
  <c r="AI46" i="1" s="1"/>
  <c r="AC283" i="1"/>
  <c r="AI283" i="1" s="1"/>
  <c r="AC475" i="1"/>
  <c r="AI475" i="1" s="1"/>
  <c r="AC548" i="1"/>
  <c r="AI548" i="1" s="1"/>
  <c r="AC345" i="1"/>
  <c r="AI345" i="1" s="1"/>
  <c r="AC326" i="1"/>
  <c r="AI326" i="1" s="1"/>
  <c r="AC54" i="1"/>
  <c r="AI54" i="1" s="1"/>
  <c r="AC327" i="1"/>
  <c r="AI327" i="1" s="1"/>
  <c r="AC288" i="1"/>
  <c r="AI288" i="1" s="1"/>
  <c r="AC431" i="1"/>
  <c r="AI431" i="1" s="1"/>
  <c r="AC165" i="1"/>
  <c r="AI165" i="1" s="1"/>
  <c r="AC233" i="1"/>
  <c r="AI233" i="1" s="1"/>
  <c r="AC59" i="1"/>
  <c r="AI59" i="1" s="1"/>
  <c r="AC86" i="1"/>
  <c r="AI86" i="1" s="1"/>
  <c r="AC481" i="1"/>
  <c r="AI481" i="1" s="1"/>
  <c r="AC635" i="1"/>
  <c r="AI635" i="1" s="1"/>
  <c r="AC632" i="1"/>
  <c r="AI632" i="1" s="1"/>
  <c r="AC633" i="1"/>
  <c r="AI633" i="1" s="1"/>
  <c r="AC198" i="1"/>
  <c r="AI198" i="1" s="1"/>
  <c r="AC482" i="1"/>
  <c r="AI482" i="1" s="1"/>
  <c r="AC639" i="1"/>
  <c r="AI639" i="1" s="1"/>
  <c r="AC87" i="1"/>
  <c r="AI87" i="1" s="1"/>
  <c r="AC484" i="1"/>
  <c r="AI484" i="1" s="1"/>
  <c r="AC56" i="1"/>
  <c r="AI56" i="1" s="1"/>
  <c r="AC451" i="1"/>
  <c r="AI451" i="1" s="1"/>
  <c r="AC58" i="1"/>
  <c r="AI58" i="1" s="1"/>
  <c r="AC495" i="1"/>
  <c r="AI495" i="1" s="1"/>
  <c r="AC126" i="1"/>
  <c r="AI126" i="1" s="1"/>
  <c r="AC270" i="1"/>
  <c r="AI270" i="1" s="1"/>
  <c r="AC330" i="1"/>
  <c r="AI330" i="1" s="1"/>
  <c r="AC617" i="1"/>
  <c r="AI617" i="1" s="1"/>
  <c r="AC521" i="1"/>
  <c r="AI521" i="1" s="1"/>
  <c r="AC291" i="1"/>
  <c r="AI291" i="1" s="1"/>
  <c r="AC419" i="1"/>
  <c r="AI419" i="1" s="1"/>
  <c r="AC565" i="1"/>
  <c r="AI565" i="1" s="1"/>
  <c r="AC52" i="1"/>
  <c r="AI52" i="1" s="1"/>
  <c r="AC414" i="1"/>
  <c r="AI414" i="1" s="1"/>
  <c r="AC510" i="1"/>
  <c r="AI510" i="1" s="1"/>
  <c r="AC457" i="1"/>
  <c r="AI457" i="1" s="1"/>
  <c r="AC398" i="1"/>
  <c r="AI398" i="1" s="1"/>
  <c r="AC281" i="1"/>
  <c r="AI281" i="1" s="1"/>
  <c r="AC280" i="1"/>
  <c r="AI280" i="1" s="1"/>
  <c r="AC410" i="1"/>
  <c r="AI410" i="1" s="1"/>
  <c r="AC134" i="1"/>
  <c r="AI134" i="1" s="1"/>
  <c r="Z52" i="1"/>
  <c r="Y249" i="1" l="1"/>
  <c r="Z45" i="1"/>
  <c r="Y132" i="1"/>
  <c r="Z153" i="1"/>
  <c r="Y173" i="1"/>
  <c r="Y248" i="1"/>
  <c r="Y277" i="1"/>
  <c r="Z322" i="1"/>
  <c r="Y386" i="1"/>
  <c r="Z429" i="1"/>
  <c r="Y493" i="1"/>
  <c r="Y516" i="1"/>
  <c r="Y616" i="1"/>
  <c r="Z546" i="1"/>
  <c r="Y240" i="1"/>
  <c r="Y92" i="1"/>
  <c r="Y464" i="1"/>
  <c r="Z497" i="1"/>
  <c r="Z548" i="1"/>
  <c r="Z646" i="1"/>
  <c r="Z155" i="1"/>
  <c r="Z178" i="1"/>
  <c r="Z201" i="1"/>
  <c r="Y284" i="1"/>
  <c r="Y413" i="1"/>
  <c r="Y433" i="1"/>
  <c r="Y467" i="1"/>
  <c r="Z499" i="1"/>
  <c r="Y523" i="1"/>
  <c r="Z549" i="1"/>
  <c r="Y620" i="1"/>
  <c r="Z309" i="1"/>
  <c r="Z494" i="1"/>
  <c r="Z388" i="1"/>
  <c r="Y32" i="1"/>
  <c r="Y229" i="1"/>
  <c r="Y156" i="1"/>
  <c r="Z81" i="1"/>
  <c r="Z639" i="1"/>
  <c r="Z179" i="1"/>
  <c r="Y468" i="1"/>
  <c r="Z33" i="1"/>
  <c r="Z139" i="1"/>
  <c r="Z180" i="1"/>
  <c r="Y257" i="1"/>
  <c r="Y304" i="1"/>
  <c r="Z348" i="1"/>
  <c r="Y182" i="1"/>
  <c r="Z453" i="1"/>
  <c r="Y525" i="1"/>
  <c r="Y625" i="1"/>
  <c r="Y648" i="1"/>
  <c r="Z67" i="1"/>
  <c r="Z618" i="1"/>
  <c r="Y135" i="1"/>
  <c r="Y70" i="1"/>
  <c r="Z143" i="1"/>
  <c r="Z350" i="1"/>
  <c r="Z554" i="1"/>
  <c r="Y623" i="1"/>
  <c r="Z282" i="1"/>
  <c r="Z203" i="1"/>
  <c r="Y74" i="1"/>
  <c r="Y288" i="1"/>
  <c r="Y102" i="1"/>
  <c r="Y183" i="1"/>
  <c r="Y236" i="1"/>
  <c r="Y308" i="1"/>
  <c r="Z375" i="1"/>
  <c r="Y417" i="1"/>
  <c r="Y438" i="1"/>
  <c r="Y474" i="1"/>
  <c r="Y529" i="1"/>
  <c r="Z583" i="1"/>
  <c r="Y626" i="1"/>
  <c r="Y651" i="1"/>
  <c r="Y482" i="1"/>
  <c r="Y366" i="1"/>
  <c r="Y157" i="1"/>
  <c r="Z136" i="1"/>
  <c r="Z501" i="1"/>
  <c r="Y233" i="1"/>
  <c r="Y17" i="1"/>
  <c r="Z260" i="1"/>
  <c r="Z353" i="1"/>
  <c r="Z609" i="1"/>
  <c r="Y435" i="1"/>
  <c r="Y472" i="1"/>
  <c r="Z364" i="1"/>
  <c r="Y250" i="1"/>
  <c r="Z390" i="1"/>
  <c r="Z551" i="1"/>
  <c r="Y98" i="1"/>
  <c r="Z35" i="1"/>
  <c r="Y290" i="1"/>
  <c r="Z265" i="1"/>
  <c r="Y399" i="1"/>
  <c r="Y485" i="1"/>
  <c r="Y508" i="1"/>
  <c r="Y585" i="1"/>
  <c r="Z133" i="1"/>
  <c r="Y325" i="1"/>
  <c r="Y10" i="1"/>
  <c r="Y117" i="1"/>
  <c r="Z303" i="1"/>
  <c r="Y205" i="1"/>
  <c r="Y650" i="1"/>
  <c r="Y145" i="1"/>
  <c r="Y507" i="1"/>
  <c r="Z59" i="1"/>
  <c r="Y105" i="1"/>
  <c r="Z377" i="1"/>
  <c r="Y20" i="1"/>
  <c r="Z38" i="1"/>
  <c r="Y125" i="1"/>
  <c r="Y186" i="1"/>
  <c r="Z239" i="1"/>
  <c r="Y400" i="1"/>
  <c r="Z420" i="1"/>
  <c r="Z458" i="1"/>
  <c r="Z486" i="1"/>
  <c r="Y509" i="1"/>
  <c r="Z533" i="1"/>
  <c r="Y560" i="1"/>
  <c r="Y587" i="1"/>
  <c r="Y630" i="1"/>
  <c r="Y492" i="1"/>
  <c r="Y323" i="1"/>
  <c r="Y113" i="1"/>
  <c r="Y324" i="1"/>
  <c r="Y412" i="1"/>
  <c r="Z601" i="1"/>
  <c r="Y181" i="1"/>
  <c r="Y78" i="1"/>
  <c r="Y184" i="1"/>
  <c r="Z310" i="1"/>
  <c r="Y418" i="1"/>
  <c r="Y212" i="1"/>
  <c r="Y268" i="1"/>
  <c r="Z293" i="1"/>
  <c r="Z316" i="1"/>
  <c r="Y337" i="1"/>
  <c r="Z357" i="1"/>
  <c r="Z443" i="1"/>
  <c r="Y481" i="1"/>
  <c r="Y561" i="1"/>
  <c r="Y631" i="1"/>
  <c r="Y174" i="1"/>
  <c r="Z593" i="1"/>
  <c r="Z6" i="1"/>
  <c r="Y448" i="1"/>
  <c r="Y432" i="1"/>
  <c r="Y330" i="1"/>
  <c r="Z404" i="1"/>
  <c r="Y444" i="1"/>
  <c r="Z535" i="1"/>
  <c r="Y589" i="1"/>
  <c r="Y30" i="1"/>
  <c r="Z177" i="1"/>
  <c r="Z9" i="1"/>
  <c r="Y451" i="1"/>
  <c r="Z480" i="1"/>
  <c r="Y454" i="1"/>
  <c r="Y58" i="1"/>
  <c r="Y455" i="1"/>
  <c r="Z241" i="1"/>
  <c r="Y108" i="1"/>
  <c r="Y216" i="1"/>
  <c r="Z460" i="1"/>
  <c r="Y89" i="1"/>
  <c r="Y109" i="1"/>
  <c r="Z128" i="1"/>
  <c r="Y150" i="1"/>
  <c r="Z170" i="1"/>
  <c r="Y318" i="1"/>
  <c r="Y360" i="1"/>
  <c r="Y384" i="1"/>
  <c r="Y445" i="1"/>
  <c r="Y461" i="1"/>
  <c r="Z514" i="1"/>
  <c r="Y536" i="1"/>
  <c r="Z590" i="1"/>
  <c r="Z614" i="1"/>
  <c r="Y633" i="1"/>
  <c r="Z321" i="1"/>
  <c r="Y387" i="1"/>
  <c r="Y116" i="1"/>
  <c r="Y53" i="1"/>
  <c r="Y285" i="1"/>
  <c r="Y524" i="1"/>
  <c r="Z161" i="1"/>
  <c r="Z237" i="1"/>
  <c r="Z439" i="1"/>
  <c r="Y39" i="1"/>
  <c r="Y126" i="1"/>
  <c r="Y2" i="1"/>
  <c r="Y87" i="1"/>
  <c r="Y191" i="1"/>
  <c r="Z110" i="1"/>
  <c r="Y130" i="1"/>
  <c r="Z296" i="1"/>
  <c r="Y320" i="1"/>
  <c r="Z385" i="1"/>
  <c r="Y427" i="1"/>
  <c r="Z446" i="1"/>
  <c r="Y635" i="1"/>
  <c r="AB469" i="1"/>
  <c r="AH469" i="1" s="1"/>
  <c r="AB527" i="1"/>
  <c r="AH527" i="1" s="1"/>
  <c r="AB48" i="1"/>
  <c r="AH48" i="1" s="1"/>
  <c r="AB470" i="1"/>
  <c r="AH470" i="1" s="1"/>
  <c r="AB597" i="1"/>
  <c r="AH597" i="1" s="1"/>
  <c r="AB35" i="1"/>
  <c r="AH35" i="1" s="1"/>
  <c r="AB415" i="1"/>
  <c r="AH415" i="1" s="1"/>
  <c r="AB435" i="1"/>
  <c r="AH435" i="1" s="1"/>
  <c r="AB472" i="1"/>
  <c r="AH472" i="1" s="1"/>
  <c r="AB641" i="1"/>
  <c r="AH641" i="1" s="1"/>
  <c r="AB548" i="1"/>
  <c r="AH548" i="1" s="1"/>
  <c r="AB553" i="1"/>
  <c r="AH553" i="1" s="1"/>
  <c r="AB372" i="1"/>
  <c r="AH372" i="1" s="1"/>
  <c r="AB396" i="1"/>
  <c r="AH396" i="1" s="1"/>
  <c r="AB598" i="1"/>
  <c r="AH598" i="1" s="1"/>
  <c r="AB375" i="1"/>
  <c r="AH375" i="1" s="1"/>
  <c r="AB143" i="1"/>
  <c r="AH143" i="1" s="1"/>
  <c r="AB529" i="1"/>
  <c r="AH529" i="1" s="1"/>
  <c r="AB651" i="1"/>
  <c r="AH651" i="1" s="1"/>
  <c r="AB393" i="1"/>
  <c r="AH393" i="1" s="1"/>
  <c r="AB607" i="1"/>
  <c r="AH607" i="1" s="1"/>
  <c r="AB438" i="1"/>
  <c r="AH438" i="1" s="1"/>
  <c r="AB449" i="1"/>
  <c r="AH449" i="1" s="1"/>
  <c r="AB379" i="1"/>
  <c r="AH379" i="1" s="1"/>
  <c r="AB382" i="1"/>
  <c r="AH382" i="1" s="1"/>
  <c r="AB488" i="1"/>
  <c r="AH488" i="1" s="1"/>
  <c r="AB254" i="1"/>
  <c r="AH254" i="1" s="1"/>
  <c r="AB280" i="1"/>
  <c r="AH280" i="1" s="1"/>
  <c r="AB510" i="1"/>
  <c r="AH510" i="1" s="1"/>
  <c r="AB348" i="1"/>
  <c r="AH348" i="1" s="1"/>
  <c r="AB349" i="1"/>
  <c r="AH349" i="1" s="1"/>
  <c r="AB224" i="1"/>
  <c r="AH224" i="1" s="1"/>
  <c r="AB219" i="1"/>
  <c r="AH219" i="1" s="1"/>
  <c r="AB198" i="1"/>
  <c r="AH198" i="1" s="1"/>
  <c r="AB240" i="1"/>
  <c r="AH240" i="1" s="1"/>
  <c r="Y652" i="1"/>
  <c r="AB490" i="1"/>
  <c r="AH490" i="1" s="1"/>
  <c r="AB383" i="1"/>
  <c r="AH383" i="1" s="1"/>
  <c r="AB473" i="1"/>
  <c r="AH473" i="1" s="1"/>
  <c r="AB484" i="1"/>
  <c r="AH484" i="1" s="1"/>
  <c r="AB309" i="1"/>
  <c r="AH309" i="1" s="1"/>
  <c r="AB370" i="1"/>
  <c r="AH370" i="1" s="1"/>
  <c r="Y309" i="1"/>
  <c r="AB140" i="1"/>
  <c r="AH140" i="1" s="1"/>
  <c r="AB156" i="1"/>
  <c r="AH156" i="1" s="1"/>
  <c r="AB161" i="1"/>
  <c r="AH161" i="1" s="1"/>
  <c r="AB326" i="1"/>
  <c r="AH326" i="1" s="1"/>
  <c r="AB412" i="1"/>
  <c r="AH412" i="1" s="1"/>
  <c r="AB55" i="1"/>
  <c r="AH55" i="1" s="1"/>
  <c r="AB562" i="1"/>
  <c r="AH562" i="1" s="1"/>
  <c r="AB626" i="1"/>
  <c r="AH626" i="1" s="1"/>
  <c r="AB88" i="1"/>
  <c r="AH88" i="1" s="1"/>
  <c r="AB599" i="1"/>
  <c r="AH599" i="1" s="1"/>
  <c r="AB49" i="1"/>
  <c r="AH49" i="1" s="1"/>
  <c r="Z198" i="1"/>
  <c r="AB95" i="1"/>
  <c r="AH95" i="1" s="1"/>
  <c r="AB364" i="1"/>
  <c r="AH364" i="1" s="1"/>
  <c r="AB324" i="1"/>
  <c r="AH324" i="1" s="1"/>
  <c r="AB127" i="1"/>
  <c r="AH127" i="1" s="1"/>
  <c r="AB330" i="1"/>
  <c r="AH330" i="1" s="1"/>
  <c r="AB119" i="1"/>
  <c r="AH119" i="1" s="1"/>
  <c r="AB159" i="1"/>
  <c r="AH159" i="1" s="1"/>
  <c r="AB503" i="1"/>
  <c r="AH503" i="1" s="1"/>
  <c r="AB495" i="1"/>
  <c r="AH495" i="1" s="1"/>
  <c r="AB121" i="1"/>
  <c r="AH121" i="1" s="1"/>
  <c r="AB218" i="1"/>
  <c r="AH218" i="1" s="1"/>
  <c r="AB394" i="1"/>
  <c r="AH394" i="1" s="1"/>
  <c r="AB206" i="1"/>
  <c r="AH206" i="1" s="1"/>
  <c r="AB458" i="1"/>
  <c r="AH458" i="1" s="1"/>
  <c r="AB244" i="1"/>
  <c r="AH244" i="1" s="1"/>
  <c r="AB557" i="1"/>
  <c r="AH557" i="1" s="1"/>
  <c r="AB623" i="1"/>
  <c r="AH623" i="1" s="1"/>
  <c r="Y198" i="1"/>
  <c r="AB339" i="1"/>
  <c r="AH339" i="1" s="1"/>
  <c r="AB410" i="1"/>
  <c r="AH410" i="1" s="1"/>
  <c r="AB345" i="1"/>
  <c r="AH345" i="1" s="1"/>
  <c r="AB474" i="1"/>
  <c r="AH474" i="1" s="1"/>
  <c r="AB447" i="1"/>
  <c r="AH447" i="1" s="1"/>
  <c r="AB180" i="1"/>
  <c r="AH180" i="1" s="1"/>
  <c r="AB613" i="1"/>
  <c r="AH613" i="1" s="1"/>
  <c r="AB555" i="1"/>
  <c r="AH555" i="1" s="1"/>
  <c r="AB500" i="1"/>
  <c r="AH500" i="1" s="1"/>
  <c r="AB482" i="1"/>
  <c r="AH482" i="1" s="1"/>
  <c r="AB78" i="1"/>
  <c r="AH78" i="1" s="1"/>
  <c r="AB267" i="1"/>
  <c r="AH267" i="1" s="1"/>
  <c r="AB186" i="1"/>
  <c r="AH186" i="1" s="1"/>
  <c r="AB589" i="1"/>
  <c r="AH589" i="1" s="1"/>
  <c r="AB399" i="1"/>
  <c r="AH399" i="1" s="1"/>
  <c r="AB167" i="1"/>
  <c r="AH167" i="1" s="1"/>
  <c r="AB96" i="1"/>
  <c r="AH96" i="1" s="1"/>
  <c r="AB17" i="1"/>
  <c r="AH17" i="1" s="1"/>
  <c r="AB521" i="1"/>
  <c r="AH521" i="1" s="1"/>
  <c r="AB413" i="1"/>
  <c r="AH413" i="1" s="1"/>
  <c r="AB341" i="1"/>
  <c r="AH341" i="1" s="1"/>
  <c r="AB200" i="1"/>
  <c r="AH200" i="1" s="1"/>
  <c r="AB265" i="1"/>
  <c r="AH265" i="1" s="1"/>
  <c r="AB611" i="1"/>
  <c r="AH611" i="1" s="1"/>
  <c r="AB89" i="1"/>
  <c r="AH89" i="1" s="1"/>
  <c r="AB28" i="1"/>
  <c r="AH28" i="1" s="1"/>
  <c r="AB462" i="1"/>
  <c r="AH462" i="1" s="1"/>
  <c r="AB609" i="1"/>
  <c r="AH609" i="1" s="1"/>
  <c r="AB177" i="1"/>
  <c r="AH177" i="1" s="1"/>
  <c r="AB145" i="1"/>
  <c r="AH145" i="1" s="1"/>
  <c r="AB535" i="1"/>
  <c r="AH535" i="1" s="1"/>
  <c r="AB277" i="1"/>
  <c r="AH277" i="1" s="1"/>
  <c r="AB367" i="1"/>
  <c r="AH367" i="1" s="1"/>
  <c r="AB241" i="1"/>
  <c r="AH241" i="1" s="1"/>
  <c r="AB631" i="1"/>
  <c r="AH631" i="1" s="1"/>
  <c r="AB357" i="1"/>
  <c r="AH357" i="1" s="1"/>
  <c r="AB44" i="1"/>
  <c r="AH44" i="1" s="1"/>
  <c r="AB457" i="1"/>
  <c r="AH457" i="1" s="1"/>
  <c r="AB113" i="1"/>
  <c r="AH113" i="1" s="1"/>
  <c r="AB534" i="1"/>
  <c r="AH534" i="1" s="1"/>
  <c r="AB366" i="1"/>
  <c r="AH366" i="1" s="1"/>
  <c r="AB5" i="1"/>
  <c r="AH5" i="1" s="1"/>
  <c r="AB584" i="1"/>
  <c r="AH584" i="1" s="1"/>
  <c r="AB62" i="1"/>
  <c r="AH62" i="1" s="1"/>
  <c r="AB333" i="1"/>
  <c r="AH333" i="1" s="1"/>
  <c r="AB9" i="1"/>
  <c r="AH9" i="1" s="1"/>
  <c r="AB587" i="1"/>
  <c r="AH587" i="1" s="1"/>
  <c r="AB380" i="1"/>
  <c r="AH380" i="1" s="1"/>
  <c r="AB487" i="1"/>
  <c r="AH487" i="1" s="1"/>
  <c r="AB26" i="1"/>
  <c r="AH26" i="1" s="1"/>
  <c r="AB237" i="1"/>
  <c r="AH237" i="1" s="1"/>
  <c r="AB411" i="1"/>
  <c r="AH411" i="1" s="1"/>
  <c r="AB513" i="1"/>
  <c r="AH513" i="1" s="1"/>
  <c r="AB509" i="1"/>
  <c r="AH509" i="1" s="1"/>
  <c r="AB507" i="1"/>
  <c r="AH507" i="1" s="1"/>
  <c r="AB178" i="1"/>
  <c r="AH178" i="1" s="1"/>
  <c r="AB460" i="1"/>
  <c r="AH460" i="1" s="1"/>
  <c r="AB184" i="1"/>
  <c r="AH184" i="1" s="1"/>
  <c r="AB530" i="1"/>
  <c r="AH530" i="1" s="1"/>
  <c r="AB6" i="1"/>
  <c r="AH6" i="1" s="1"/>
  <c r="AB58" i="1"/>
  <c r="AH58" i="1" s="1"/>
  <c r="AB147" i="1"/>
  <c r="AH147" i="1" s="1"/>
  <c r="AB523" i="1"/>
  <c r="AH523" i="1" s="1"/>
  <c r="AB340" i="1"/>
  <c r="AH340" i="1" s="1"/>
  <c r="AB12" i="1"/>
  <c r="AH12" i="1" s="1"/>
  <c r="AB53" i="1"/>
  <c r="AH53" i="1" s="1"/>
  <c r="AB108" i="1"/>
  <c r="AH108" i="1" s="1"/>
  <c r="AB400" i="1"/>
  <c r="AH400" i="1" s="1"/>
  <c r="AB98" i="1"/>
  <c r="AH98" i="1" s="1"/>
  <c r="AB194" i="1"/>
  <c r="AH194" i="1" s="1"/>
  <c r="AB222" i="1"/>
  <c r="AH222" i="1" s="1"/>
  <c r="AB297" i="1"/>
  <c r="AH297" i="1" s="1"/>
  <c r="AB363" i="1"/>
  <c r="AH363" i="1" s="1"/>
  <c r="Z49" i="1"/>
  <c r="AB427" i="1"/>
  <c r="AH427" i="1" s="1"/>
  <c r="AB191" i="1"/>
  <c r="AH191" i="1" s="1"/>
  <c r="AB514" i="1"/>
  <c r="AH514" i="1" s="1"/>
  <c r="AB165" i="1"/>
  <c r="AH165" i="1" s="1"/>
  <c r="AB355" i="1"/>
  <c r="AH355" i="1" s="1"/>
  <c r="AB122" i="1"/>
  <c r="AH122" i="1" s="1"/>
  <c r="AB442" i="1"/>
  <c r="AH442" i="1" s="1"/>
  <c r="AB441" i="1"/>
  <c r="AH441" i="1" s="1"/>
  <c r="AB24" i="1"/>
  <c r="AH24" i="1" s="1"/>
  <c r="AB386" i="1"/>
  <c r="AH386" i="1" s="1"/>
  <c r="AB172" i="1"/>
  <c r="AH172" i="1" s="1"/>
  <c r="AB158" i="1"/>
  <c r="AH158" i="1" s="1"/>
  <c r="AB485" i="1"/>
  <c r="AH485" i="1" s="1"/>
  <c r="AB414" i="1"/>
  <c r="AH414" i="1" s="1"/>
  <c r="AB325" i="1"/>
  <c r="AH325" i="1" s="1"/>
  <c r="AB317" i="1"/>
  <c r="AH317" i="1" s="1"/>
  <c r="AB23" i="1"/>
  <c r="AH23" i="1" s="1"/>
  <c r="AB302" i="1"/>
  <c r="AH302" i="1" s="1"/>
  <c r="AB203" i="1"/>
  <c r="AH203" i="1" s="1"/>
  <c r="AB183" i="1"/>
  <c r="AH183" i="1" s="1"/>
  <c r="AB68" i="1"/>
  <c r="AH68" i="1" s="1"/>
  <c r="AB358" i="1"/>
  <c r="AH358" i="1" s="1"/>
  <c r="AB385" i="1"/>
  <c r="AH385" i="1" s="1"/>
  <c r="AB201" i="1"/>
  <c r="AH201" i="1" s="1"/>
  <c r="AB524" i="1"/>
  <c r="AH524" i="1" s="1"/>
  <c r="Z244" i="1"/>
  <c r="AB149" i="1"/>
  <c r="AH149" i="1" s="1"/>
  <c r="AB486" i="1"/>
  <c r="AH486" i="1" s="1"/>
  <c r="AB105" i="1"/>
  <c r="AH105" i="1" s="1"/>
  <c r="AB475" i="1"/>
  <c r="AH475" i="1" s="1"/>
  <c r="AB515" i="1"/>
  <c r="AH515" i="1" s="1"/>
  <c r="AB282" i="1"/>
  <c r="AH282" i="1" s="1"/>
  <c r="AB588" i="1"/>
  <c r="AH588" i="1" s="1"/>
  <c r="AB296" i="1"/>
  <c r="AH296" i="1" s="1"/>
  <c r="AB197" i="1"/>
  <c r="AH197" i="1" s="1"/>
  <c r="AB448" i="1"/>
  <c r="AH448" i="1" s="1"/>
  <c r="AB347" i="1"/>
  <c r="AH347" i="1" s="1"/>
  <c r="AB52" i="1"/>
  <c r="AH52" i="1" s="1"/>
  <c r="AB157" i="1"/>
  <c r="AH157" i="1" s="1"/>
  <c r="AB322" i="1"/>
  <c r="AH322" i="1" s="1"/>
  <c r="AB107" i="1"/>
  <c r="AH107" i="1" s="1"/>
  <c r="AB314" i="1"/>
  <c r="AH314" i="1" s="1"/>
  <c r="AB571" i="1"/>
  <c r="AH571" i="1" s="1"/>
  <c r="AB45" i="1"/>
  <c r="AH45" i="1" s="1"/>
  <c r="AB173" i="1"/>
  <c r="AH173" i="1" s="1"/>
  <c r="AB90" i="1"/>
  <c r="AH90" i="1" s="1"/>
  <c r="AB221" i="1"/>
  <c r="AH221" i="1" s="1"/>
  <c r="AB236" i="1"/>
  <c r="AH236" i="1" s="1"/>
  <c r="Y244" i="1"/>
  <c r="Z140" i="1"/>
  <c r="Z363" i="1"/>
  <c r="AB66" i="1"/>
  <c r="AH66" i="1" s="1"/>
  <c r="AB93" i="1"/>
  <c r="AH93" i="1" s="1"/>
  <c r="AB499" i="1"/>
  <c r="AH499" i="1" s="1"/>
  <c r="AB283" i="1"/>
  <c r="AH283" i="1" s="1"/>
  <c r="AB493" i="1"/>
  <c r="AH493" i="1" s="1"/>
  <c r="AB590" i="1"/>
  <c r="AH590" i="1" s="1"/>
  <c r="AB154" i="1"/>
  <c r="AH154" i="1" s="1"/>
  <c r="AB374" i="1"/>
  <c r="AH374" i="1" s="1"/>
  <c r="AB281" i="1"/>
  <c r="AH281" i="1" s="1"/>
  <c r="AB384" i="1"/>
  <c r="AH384" i="1" s="1"/>
  <c r="AB450" i="1"/>
  <c r="AH450" i="1" s="1"/>
  <c r="AB408" i="1"/>
  <c r="AH408" i="1" s="1"/>
  <c r="AB293" i="1"/>
  <c r="AH293" i="1" s="1"/>
  <c r="AB75" i="1"/>
  <c r="AH75" i="1" s="1"/>
  <c r="AB102" i="1"/>
  <c r="AH102" i="1" s="1"/>
  <c r="AB336" i="1"/>
  <c r="AH336" i="1" s="1"/>
  <c r="AB106" i="1"/>
  <c r="AH106" i="1" s="1"/>
  <c r="AB125" i="1"/>
  <c r="AH125" i="1" s="1"/>
  <c r="AB289" i="1"/>
  <c r="AH289" i="1" s="1"/>
  <c r="AB522" i="1"/>
  <c r="AH522" i="1" s="1"/>
  <c r="AB303" i="1"/>
  <c r="AH303" i="1" s="1"/>
  <c r="AB342" i="1"/>
  <c r="AH342" i="1" s="1"/>
  <c r="AB398" i="1"/>
  <c r="AH398" i="1" s="1"/>
  <c r="AB633" i="1"/>
  <c r="AH633" i="1" s="1"/>
  <c r="AB305" i="1"/>
  <c r="AH305" i="1" s="1"/>
  <c r="AB250" i="1"/>
  <c r="AH250" i="1" s="1"/>
  <c r="AB60" i="1"/>
  <c r="AH60" i="1" s="1"/>
  <c r="AB492" i="1"/>
  <c r="AH492" i="1" s="1"/>
  <c r="AB422" i="1"/>
  <c r="AH422" i="1" s="1"/>
  <c r="AB502" i="1"/>
  <c r="AH502" i="1" s="1"/>
  <c r="Y140" i="1"/>
  <c r="Y363" i="1"/>
  <c r="AB615" i="1"/>
  <c r="AH615" i="1" s="1"/>
  <c r="AB401" i="1"/>
  <c r="AH401" i="1" s="1"/>
  <c r="AB46" i="1"/>
  <c r="AH46" i="1" s="1"/>
  <c r="AB494" i="1"/>
  <c r="AH494" i="1" s="1"/>
  <c r="AB444" i="1"/>
  <c r="AH444" i="1" s="1"/>
  <c r="AB312" i="1"/>
  <c r="AH312" i="1" s="1"/>
  <c r="AB170" i="1"/>
  <c r="AH170" i="1" s="1"/>
  <c r="AB20" i="1"/>
  <c r="AH20" i="1" s="1"/>
  <c r="AB248" i="1"/>
  <c r="AH248" i="1" s="1"/>
  <c r="AB67" i="1"/>
  <c r="AH67" i="1" s="1"/>
  <c r="AB310" i="1"/>
  <c r="AH310" i="1" s="1"/>
  <c r="AB43" i="1"/>
  <c r="AH43" i="1" s="1"/>
  <c r="AB135" i="1"/>
  <c r="AH135" i="1" s="1"/>
  <c r="AB439" i="1"/>
  <c r="AH439" i="1" s="1"/>
  <c r="AB84" i="1"/>
  <c r="AH84" i="1" s="1"/>
  <c r="AB86" i="1"/>
  <c r="AH86" i="1" s="1"/>
  <c r="AB337" i="1"/>
  <c r="AH337" i="1" s="1"/>
  <c r="AB610" i="1"/>
  <c r="AH610" i="1" s="1"/>
  <c r="AB268" i="1"/>
  <c r="AH268" i="1" s="1"/>
  <c r="AB387" i="1"/>
  <c r="AH387" i="1" s="1"/>
  <c r="AB260" i="1"/>
  <c r="AH260" i="1" s="1"/>
  <c r="AB620" i="1"/>
  <c r="AH620" i="1" s="1"/>
  <c r="AB517" i="1"/>
  <c r="AH517" i="1" s="1"/>
  <c r="AB561" i="1"/>
  <c r="AH561" i="1" s="1"/>
  <c r="AB632" i="1"/>
  <c r="AH632" i="1" s="1"/>
  <c r="AB601" i="1"/>
  <c r="AH601" i="1" s="1"/>
  <c r="AB421" i="1"/>
  <c r="AH421" i="1" s="1"/>
  <c r="AB174" i="1"/>
  <c r="AH174" i="1" s="1"/>
  <c r="AB120" i="1"/>
  <c r="AH120" i="1" s="1"/>
  <c r="AB406" i="1"/>
  <c r="AH406" i="1" s="1"/>
  <c r="AB405" i="1"/>
  <c r="AH405" i="1" s="1"/>
  <c r="Z500" i="1"/>
  <c r="AB238" i="1"/>
  <c r="AH238" i="1" s="1"/>
  <c r="AB388" i="1"/>
  <c r="AH388" i="1" s="1"/>
  <c r="AB544" i="1"/>
  <c r="AH544" i="1" s="1"/>
  <c r="AB37" i="1"/>
  <c r="AH37" i="1" s="1"/>
  <c r="AB204" i="1"/>
  <c r="AH204" i="1" s="1"/>
  <c r="AB130" i="1"/>
  <c r="AH130" i="1" s="1"/>
  <c r="AB304" i="1"/>
  <c r="AH304" i="1" s="1"/>
  <c r="AB176" i="1"/>
  <c r="AH176" i="1" s="1"/>
  <c r="AB249" i="1"/>
  <c r="AH249" i="1" s="1"/>
  <c r="AB636" i="1"/>
  <c r="AH636" i="1" s="1"/>
  <c r="AB463" i="1"/>
  <c r="AH463" i="1" s="1"/>
  <c r="AB516" i="1"/>
  <c r="AH516" i="1" s="1"/>
  <c r="AB371" i="1"/>
  <c r="AH371" i="1" s="1"/>
  <c r="AB629" i="1"/>
  <c r="AH629" i="1" s="1"/>
  <c r="AB10" i="1"/>
  <c r="AH10" i="1" s="1"/>
  <c r="AB346" i="1"/>
  <c r="AH346" i="1" s="1"/>
  <c r="AB454" i="1"/>
  <c r="AH454" i="1" s="1"/>
  <c r="AB368" i="1"/>
  <c r="AH368" i="1" s="1"/>
  <c r="AB583" i="1"/>
  <c r="AH583" i="1" s="1"/>
  <c r="AB650" i="1"/>
  <c r="AH650" i="1" s="1"/>
  <c r="AB593" i="1"/>
  <c r="AH593" i="1" s="1"/>
  <c r="AB506" i="1"/>
  <c r="AH506" i="1" s="1"/>
  <c r="AB39" i="1"/>
  <c r="AH39" i="1" s="1"/>
  <c r="AB635" i="1"/>
  <c r="AH635" i="1" s="1"/>
  <c r="AB404" i="1"/>
  <c r="AH404" i="1" s="1"/>
  <c r="AB217" i="1"/>
  <c r="AH217" i="1" s="1"/>
  <c r="AB182" i="1"/>
  <c r="AH182" i="1" s="1"/>
  <c r="Z599" i="1"/>
  <c r="Z641" i="1"/>
  <c r="AB624" i="1"/>
  <c r="AH624" i="1" s="1"/>
  <c r="AB327" i="1"/>
  <c r="AH327" i="1" s="1"/>
  <c r="AB207" i="1"/>
  <c r="AH207" i="1" s="1"/>
  <c r="AB431" i="1"/>
  <c r="AH431" i="1" s="1"/>
  <c r="AB103" i="1"/>
  <c r="AH103" i="1" s="1"/>
  <c r="AB270" i="1"/>
  <c r="AH270" i="1" s="1"/>
  <c r="AB124" i="1"/>
  <c r="AH124" i="1" s="1"/>
  <c r="AB453" i="1"/>
  <c r="AH453" i="1" s="1"/>
  <c r="AB246" i="1"/>
  <c r="AH246" i="1" s="1"/>
  <c r="AB377" i="1"/>
  <c r="AH377" i="1" s="1"/>
  <c r="AB417" i="1"/>
  <c r="AH417" i="1" s="1"/>
  <c r="AB567" i="1"/>
  <c r="AH567" i="1" s="1"/>
  <c r="AB627" i="1"/>
  <c r="AH627" i="1" s="1"/>
  <c r="AB616" i="1"/>
  <c r="AH616" i="1" s="1"/>
  <c r="AB110" i="1"/>
  <c r="AH110" i="1" s="1"/>
  <c r="AB373" i="1"/>
  <c r="AH373" i="1" s="1"/>
  <c r="AB455" i="1"/>
  <c r="AH455" i="1" s="1"/>
  <c r="AB257" i="1"/>
  <c r="AH257" i="1" s="1"/>
  <c r="AB181" i="1"/>
  <c r="AH181" i="1" s="1"/>
  <c r="AB69" i="1"/>
  <c r="AH69" i="1" s="1"/>
  <c r="AB604" i="1"/>
  <c r="AH604" i="1" s="1"/>
  <c r="AB639" i="1"/>
  <c r="AH639" i="1" s="1"/>
  <c r="AB19" i="1"/>
  <c r="AH19" i="1" s="1"/>
  <c r="AB288" i="1"/>
  <c r="AH288" i="1" s="1"/>
  <c r="AB471" i="1"/>
  <c r="AH471" i="1" s="1"/>
  <c r="AB582" i="1"/>
  <c r="AH582" i="1" s="1"/>
  <c r="AB148" i="1"/>
  <c r="AH148" i="1" s="1"/>
  <c r="AB369" i="1"/>
  <c r="AH369" i="1" s="1"/>
  <c r="AB321" i="1"/>
  <c r="AH321" i="1" s="1"/>
  <c r="Z48" i="1"/>
  <c r="Y599" i="1"/>
  <c r="AB38" i="1"/>
  <c r="AH38" i="1" s="1"/>
  <c r="AB637" i="1"/>
  <c r="AH637" i="1" s="1"/>
  <c r="AB617" i="1"/>
  <c r="AH617" i="1" s="1"/>
  <c r="AB350" i="1"/>
  <c r="AH350" i="1" s="1"/>
  <c r="AB432" i="1"/>
  <c r="AH432" i="1" s="1"/>
  <c r="AB497" i="1"/>
  <c r="AH497" i="1" s="1"/>
  <c r="AB285" i="1"/>
  <c r="AH285" i="1" s="1"/>
  <c r="AB33" i="1"/>
  <c r="AH33" i="1" s="1"/>
  <c r="AB128" i="1"/>
  <c r="AH128" i="1" s="1"/>
  <c r="AB560" i="1"/>
  <c r="AH560" i="1" s="1"/>
  <c r="AB381" i="1"/>
  <c r="AH381" i="1" s="1"/>
  <c r="AB397" i="1"/>
  <c r="AH397" i="1" s="1"/>
  <c r="AB169" i="1"/>
  <c r="AH169" i="1" s="1"/>
  <c r="AB451" i="1"/>
  <c r="AH451" i="1" s="1"/>
  <c r="AB433" i="1"/>
  <c r="AH433" i="1" s="1"/>
  <c r="AB34" i="1"/>
  <c r="AH34" i="1" s="1"/>
  <c r="AB51" i="1"/>
  <c r="AH51" i="1" s="1"/>
  <c r="AB467" i="1"/>
  <c r="AH467" i="1" s="1"/>
  <c r="AB109" i="1"/>
  <c r="AH109" i="1" s="1"/>
  <c r="AB212" i="1"/>
  <c r="AH212" i="1" s="1"/>
  <c r="AB73" i="1"/>
  <c r="AH73" i="1" s="1"/>
  <c r="AB300" i="1"/>
  <c r="AH300" i="1" s="1"/>
  <c r="AB654" i="1"/>
  <c r="AH654" i="1" s="1"/>
  <c r="AB50" i="1"/>
  <c r="AH50" i="1" s="1"/>
  <c r="AB459" i="1"/>
  <c r="AH459" i="1" s="1"/>
  <c r="AB481" i="1"/>
  <c r="AH481" i="1" s="1"/>
  <c r="AB418" i="1"/>
  <c r="AH418" i="1" s="1"/>
  <c r="AB595" i="1"/>
  <c r="AH595" i="1" s="1"/>
  <c r="AB65" i="1"/>
  <c r="AH65" i="1" s="1"/>
  <c r="Y48" i="1"/>
  <c r="Z557" i="1"/>
  <c r="AB569" i="1"/>
  <c r="AH569" i="1" s="1"/>
  <c r="AB533" i="1"/>
  <c r="AH533" i="1" s="1"/>
  <c r="AB54" i="1"/>
  <c r="AH54" i="1" s="1"/>
  <c r="AB323" i="1"/>
  <c r="AH323" i="1" s="1"/>
  <c r="AB320" i="1"/>
  <c r="AH320" i="1" s="1"/>
  <c r="AB390" i="1"/>
  <c r="AH390" i="1" s="1"/>
  <c r="AB545" i="1"/>
  <c r="AH545" i="1" s="1"/>
  <c r="AB144" i="1"/>
  <c r="AH144" i="1" s="1"/>
  <c r="AB216" i="1"/>
  <c r="AH216" i="1" s="1"/>
  <c r="AB132" i="1"/>
  <c r="AH132" i="1" s="1"/>
  <c r="AB92" i="1"/>
  <c r="AH92" i="1" s="1"/>
  <c r="AB424" i="1"/>
  <c r="AH424" i="1" s="1"/>
  <c r="AB114" i="1"/>
  <c r="AH114" i="1" s="1"/>
  <c r="AB3" i="1"/>
  <c r="AH3" i="1" s="1"/>
  <c r="AB139" i="1"/>
  <c r="AH139" i="1" s="1"/>
  <c r="AB585" i="1"/>
  <c r="AH585" i="1" s="1"/>
  <c r="AB164" i="1"/>
  <c r="AH164" i="1" s="1"/>
  <c r="AB565" i="1"/>
  <c r="AH565" i="1" s="1"/>
  <c r="AB205" i="1"/>
  <c r="AH205" i="1" s="1"/>
  <c r="AB356" i="1"/>
  <c r="AH356" i="1" s="1"/>
  <c r="AB566" i="1"/>
  <c r="AH566" i="1" s="1"/>
  <c r="AB574" i="1"/>
  <c r="AH574" i="1" s="1"/>
  <c r="AB70" i="1"/>
  <c r="AH70" i="1" s="1"/>
  <c r="AB501" i="1"/>
  <c r="AH501" i="1" s="1"/>
  <c r="AB556" i="1"/>
  <c r="AH556" i="1" s="1"/>
  <c r="Y557" i="1"/>
  <c r="AB551" i="1"/>
  <c r="AH551" i="1" s="1"/>
  <c r="AB334" i="1"/>
  <c r="AH334" i="1" s="1"/>
  <c r="AB592" i="1"/>
  <c r="AH592" i="1" s="1"/>
  <c r="AB41" i="1"/>
  <c r="AH41" i="1" s="1"/>
  <c r="AB445" i="1"/>
  <c r="AH445" i="1" s="1"/>
  <c r="AB546" i="1"/>
  <c r="AH546" i="1" s="1"/>
  <c r="AB239" i="1"/>
  <c r="AH239" i="1" s="1"/>
  <c r="AB126" i="1"/>
  <c r="AH126" i="1" s="1"/>
  <c r="AB94" i="1"/>
  <c r="AH94" i="1" s="1"/>
  <c r="AB318" i="1"/>
  <c r="AH318" i="1" s="1"/>
  <c r="AB630" i="1"/>
  <c r="AH630" i="1" s="1"/>
  <c r="AB570" i="1"/>
  <c r="AH570" i="1" s="1"/>
  <c r="AB25" i="1"/>
  <c r="AH25" i="1" s="1"/>
  <c r="AB91" i="1"/>
  <c r="AH91" i="1" s="1"/>
  <c r="AB190" i="1"/>
  <c r="AH190" i="1" s="1"/>
  <c r="AB489" i="1"/>
  <c r="AH489" i="1" s="1"/>
  <c r="AB652" i="1"/>
  <c r="AH652" i="1" s="1"/>
  <c r="AB559" i="1"/>
  <c r="AH559" i="1" s="1"/>
  <c r="AB185" i="1"/>
  <c r="AH185" i="1" s="1"/>
  <c r="AB591" i="1"/>
  <c r="AH591" i="1" s="1"/>
  <c r="AB331" i="1"/>
  <c r="AH331" i="1" s="1"/>
  <c r="AB420" i="1"/>
  <c r="AH420" i="1" s="1"/>
  <c r="AB242" i="1"/>
  <c r="AH242" i="1" s="1"/>
  <c r="AB32" i="1"/>
  <c r="AH32" i="1" s="1"/>
  <c r="AB252" i="1"/>
  <c r="AH252" i="1" s="1"/>
  <c r="AB21" i="1"/>
  <c r="AH21" i="1" s="1"/>
  <c r="AB480" i="1"/>
  <c r="AH480" i="1" s="1"/>
  <c r="AB525" i="1"/>
  <c r="AH525" i="1" s="1"/>
  <c r="AB111" i="1"/>
  <c r="AH111" i="1" s="1"/>
  <c r="AB329" i="1"/>
  <c r="AH329" i="1" s="1"/>
  <c r="AB625" i="1"/>
  <c r="AH625" i="1" s="1"/>
  <c r="AB83" i="1"/>
  <c r="AH83" i="1" s="1"/>
  <c r="AB276" i="1"/>
  <c r="AH276" i="1" s="1"/>
  <c r="AB351" i="1"/>
  <c r="AH351" i="1" s="1"/>
  <c r="Y81" i="1"/>
  <c r="AB425" i="1"/>
  <c r="AH425" i="1" s="1"/>
  <c r="AB138" i="1"/>
  <c r="AH138" i="1" s="1"/>
  <c r="AB338" i="1"/>
  <c r="AH338" i="1" s="1"/>
  <c r="AB464" i="1"/>
  <c r="AH464" i="1" s="1"/>
  <c r="AB74" i="1"/>
  <c r="AH74" i="1" s="1"/>
  <c r="AB269" i="1"/>
  <c r="AH269" i="1" s="1"/>
  <c r="AB7" i="1"/>
  <c r="AH7" i="1" s="1"/>
  <c r="AB290" i="1"/>
  <c r="AH290" i="1" s="1"/>
  <c r="AB97" i="1"/>
  <c r="AH97" i="1" s="1"/>
  <c r="AB208" i="1"/>
  <c r="AH208" i="1" s="1"/>
  <c r="AB291" i="1"/>
  <c r="AH291" i="1" s="1"/>
  <c r="AB85" i="1"/>
  <c r="AH85" i="1" s="1"/>
  <c r="AB536" i="1"/>
  <c r="AH536" i="1" s="1"/>
  <c r="AB243" i="1"/>
  <c r="AH243" i="1" s="1"/>
  <c r="AB79" i="1"/>
  <c r="AH79" i="1" s="1"/>
  <c r="AB443" i="1"/>
  <c r="AH443" i="1" s="1"/>
  <c r="AB56" i="1"/>
  <c r="AH56" i="1" s="1"/>
  <c r="AB614" i="1"/>
  <c r="AH614" i="1" s="1"/>
  <c r="AB619" i="1"/>
  <c r="AH619" i="1" s="1"/>
  <c r="AB316" i="1"/>
  <c r="AH316" i="1" s="1"/>
  <c r="AB563" i="1"/>
  <c r="AH563" i="1" s="1"/>
  <c r="AB226" i="1"/>
  <c r="AH226" i="1" s="1"/>
  <c r="AB155" i="1"/>
  <c r="AH155" i="1" s="1"/>
  <c r="AB298" i="1"/>
  <c r="AH298" i="1" s="1"/>
  <c r="AB15" i="1"/>
  <c r="AH15" i="1" s="1"/>
  <c r="AB27" i="1"/>
  <c r="AH27" i="1" s="1"/>
  <c r="AB59" i="1"/>
  <c r="AH59" i="1" s="1"/>
  <c r="AB160" i="1"/>
  <c r="AH160" i="1" s="1"/>
  <c r="AB63" i="1"/>
  <c r="AH63" i="1" s="1"/>
  <c r="AB392" i="1"/>
  <c r="AH392" i="1" s="1"/>
  <c r="AB362" i="1"/>
  <c r="AH362" i="1" s="1"/>
  <c r="AB195" i="1"/>
  <c r="AH195" i="1" s="1"/>
  <c r="AB253" i="1"/>
  <c r="AH253" i="1" s="1"/>
  <c r="AB223" i="1"/>
  <c r="AH223" i="1" s="1"/>
  <c r="AB210" i="1"/>
  <c r="AH210" i="1" s="1"/>
  <c r="AB416" i="1"/>
  <c r="AH416" i="1" s="1"/>
  <c r="AB256" i="1"/>
  <c r="AH256" i="1" s="1"/>
  <c r="AB554" i="1"/>
  <c r="AH554" i="1" s="1"/>
  <c r="AB87" i="1"/>
  <c r="AH87" i="1" s="1"/>
  <c r="AB233" i="1"/>
  <c r="AH233" i="1" s="1"/>
  <c r="AB618" i="1"/>
  <c r="AH618" i="1" s="1"/>
  <c r="AB429" i="1"/>
  <c r="AH429" i="1" s="1"/>
  <c r="AB360" i="1"/>
  <c r="AH360" i="1" s="1"/>
  <c r="AB344" i="1"/>
  <c r="AH344" i="1" s="1"/>
  <c r="AB152" i="1"/>
  <c r="AH152" i="1" s="1"/>
  <c r="AB361" i="1"/>
  <c r="AH361" i="1" s="1"/>
  <c r="AB228" i="1"/>
  <c r="AH228" i="1" s="1"/>
  <c r="AB294" i="1"/>
  <c r="AH294" i="1" s="1"/>
  <c r="AB162" i="1"/>
  <c r="AH162" i="1" s="1"/>
  <c r="AB466" i="1"/>
  <c r="AH466" i="1" s="1"/>
  <c r="AB225" i="1"/>
  <c r="AH225" i="1" s="1"/>
  <c r="AB299" i="1"/>
  <c r="AH299" i="1" s="1"/>
  <c r="AB446" i="1"/>
  <c r="AH446" i="1" s="1"/>
  <c r="AB647" i="1"/>
  <c r="AH647" i="1" s="1"/>
  <c r="AB391" i="1"/>
  <c r="AH391" i="1" s="1"/>
  <c r="AB605" i="1"/>
  <c r="AH605" i="1" s="1"/>
  <c r="AB430" i="1"/>
  <c r="AH430" i="1" s="1"/>
  <c r="AB29" i="1"/>
  <c r="AH29" i="1" s="1"/>
  <c r="AB354" i="1"/>
  <c r="AH354" i="1" s="1"/>
  <c r="AB136" i="1"/>
  <c r="AH136" i="1" s="1"/>
  <c r="AB118" i="1"/>
  <c r="AH118" i="1" s="1"/>
  <c r="AB196" i="1"/>
  <c r="AH196" i="1" s="1"/>
  <c r="AB179" i="1"/>
  <c r="AH179" i="1" s="1"/>
  <c r="AB407" i="1"/>
  <c r="AH407" i="1" s="1"/>
  <c r="AB468" i="1"/>
  <c r="AH468" i="1" s="1"/>
  <c r="AB540" i="1"/>
  <c r="AH540" i="1" s="1"/>
  <c r="AB648" i="1"/>
  <c r="AH648" i="1" s="1"/>
  <c r="AB231" i="1"/>
  <c r="AH231" i="1" s="1"/>
  <c r="AB229" i="1"/>
  <c r="AH229" i="1" s="1"/>
  <c r="AB192" i="1"/>
  <c r="AH192" i="1" s="1"/>
  <c r="AB259" i="1"/>
  <c r="AH259" i="1" s="1"/>
  <c r="AB434" i="1"/>
  <c r="AH434" i="1" s="1"/>
  <c r="AB465" i="1"/>
  <c r="AH465" i="1" s="1"/>
  <c r="AB116" i="1"/>
  <c r="AH116" i="1" s="1"/>
  <c r="AB286" i="1"/>
  <c r="AH286" i="1" s="1"/>
  <c r="AB295" i="1"/>
  <c r="AH295" i="1" s="1"/>
  <c r="AB376" i="1"/>
  <c r="AH376" i="1" s="1"/>
  <c r="AB150" i="1"/>
  <c r="AH150" i="1" s="1"/>
  <c r="AB30" i="1"/>
  <c r="AH30" i="1" s="1"/>
  <c r="AB549" i="1"/>
  <c r="AH549" i="1" s="1"/>
  <c r="AB594" i="1"/>
  <c r="AH594" i="1" s="1"/>
  <c r="AB437" i="1"/>
  <c r="AH437" i="1" s="1"/>
  <c r="AB13" i="1"/>
  <c r="AH13" i="1" s="1"/>
  <c r="AB508" i="1"/>
  <c r="AH508" i="1" s="1"/>
  <c r="AB117" i="1"/>
  <c r="AH117" i="1" s="1"/>
  <c r="AB81" i="1"/>
  <c r="AH81" i="1" s="1"/>
  <c r="AB112" i="1"/>
  <c r="AH112" i="1" s="1"/>
  <c r="Y321" i="1"/>
  <c r="AB134" i="1"/>
  <c r="AH134" i="1" s="1"/>
  <c r="AB419" i="1"/>
  <c r="AH419" i="1" s="1"/>
  <c r="AB504" i="1"/>
  <c r="AH504" i="1" s="1"/>
  <c r="AB2" i="1"/>
  <c r="AH2" i="1" s="1"/>
  <c r="AB646" i="1"/>
  <c r="AH646" i="1" s="1"/>
  <c r="AB353" i="1"/>
  <c r="AH353" i="1" s="1"/>
  <c r="AB153" i="1"/>
  <c r="AH153" i="1" s="1"/>
  <c r="AB133" i="1"/>
  <c r="AH133" i="1" s="1"/>
  <c r="AB308" i="1"/>
  <c r="AH308" i="1" s="1"/>
  <c r="AB572" i="1"/>
  <c r="AH572" i="1" s="1"/>
  <c r="AB528" i="1"/>
  <c r="AH528" i="1" s="1"/>
  <c r="AB146" i="1"/>
  <c r="AH146" i="1" s="1"/>
  <c r="AB292" i="1"/>
  <c r="AH292" i="1" s="1"/>
  <c r="AB284" i="1"/>
  <c r="AH284" i="1" s="1"/>
  <c r="Z383" i="1"/>
  <c r="AB168" i="1"/>
  <c r="AH168" i="1" s="1"/>
  <c r="AB64" i="1"/>
  <c r="AH64" i="1" s="1"/>
  <c r="AB461" i="1"/>
  <c r="AH461" i="1" s="1"/>
  <c r="Z280" i="1"/>
  <c r="Y49" i="1"/>
  <c r="Z88" i="1"/>
  <c r="Y349" i="1"/>
  <c r="Z623" i="1"/>
  <c r="Y88" i="1"/>
  <c r="Z472" i="1"/>
  <c r="Z652" i="1"/>
  <c r="Z349" i="1"/>
  <c r="Z379" i="1"/>
  <c r="Z597" i="1"/>
  <c r="Z120" i="1"/>
  <c r="Y379" i="1"/>
  <c r="Y597" i="1"/>
  <c r="Y120" i="1"/>
  <c r="Z449" i="1"/>
  <c r="Z354" i="1"/>
  <c r="Z502" i="1"/>
  <c r="Y280" i="1"/>
  <c r="Y449" i="1"/>
  <c r="Z470" i="1"/>
  <c r="Y354" i="1"/>
  <c r="Y502" i="1"/>
  <c r="Y470" i="1"/>
  <c r="Z527" i="1"/>
  <c r="Y383" i="1"/>
  <c r="Z219" i="1"/>
  <c r="Z369" i="1"/>
  <c r="Y527" i="1"/>
  <c r="Z254" i="1"/>
  <c r="Z405" i="1"/>
  <c r="Y219" i="1"/>
  <c r="Y369" i="1"/>
  <c r="Z422" i="1"/>
  <c r="Y254" i="1"/>
  <c r="Y405" i="1"/>
  <c r="Y422" i="1"/>
  <c r="Z370" i="1"/>
  <c r="Z469" i="1"/>
  <c r="Y500" i="1"/>
  <c r="Z490" i="1"/>
  <c r="Y370" i="1"/>
  <c r="Z382" i="1"/>
  <c r="Y469" i="1"/>
  <c r="Z488" i="1"/>
  <c r="Y490" i="1"/>
  <c r="Z224" i="1"/>
  <c r="Y382" i="1"/>
  <c r="Z492" i="1"/>
  <c r="Y488" i="1"/>
  <c r="Z406" i="1"/>
  <c r="Y224" i="1"/>
  <c r="Z156" i="1"/>
  <c r="Y641" i="1"/>
  <c r="Z435" i="1"/>
  <c r="Z482" i="1"/>
  <c r="Y406" i="1"/>
  <c r="Z240" i="1"/>
  <c r="Z338" i="1"/>
  <c r="Y484" i="1"/>
  <c r="Z484" i="1"/>
  <c r="Z528" i="1"/>
  <c r="Y582" i="1"/>
  <c r="Y601" i="1"/>
  <c r="Y624" i="1"/>
  <c r="Z624" i="1"/>
  <c r="Z372" i="1"/>
  <c r="Y604" i="1"/>
  <c r="Z604" i="1"/>
  <c r="Y296" i="1"/>
  <c r="Y583" i="1"/>
  <c r="Y338" i="1"/>
  <c r="Y375" i="1"/>
  <c r="Y495" i="1"/>
  <c r="Z79" i="1"/>
  <c r="Y555" i="1"/>
  <c r="Y556" i="1"/>
  <c r="Z529" i="1"/>
  <c r="Z555" i="1"/>
  <c r="Z556" i="1"/>
  <c r="Y356" i="1"/>
  <c r="Z356" i="1"/>
  <c r="Z508" i="1"/>
  <c r="Y79" i="1"/>
  <c r="Z318" i="1"/>
  <c r="Y252" i="1"/>
  <c r="Z392" i="1"/>
  <c r="Z398" i="1"/>
  <c r="Y392" i="1"/>
  <c r="Y398" i="1"/>
  <c r="Y559" i="1"/>
  <c r="Z431" i="1"/>
  <c r="Y646" i="1"/>
  <c r="Y372" i="1"/>
  <c r="Y431" i="1"/>
  <c r="Z487" i="1"/>
  <c r="Y447" i="1"/>
  <c r="Y463" i="1"/>
  <c r="Z447" i="1"/>
  <c r="Y487" i="1"/>
  <c r="Z620" i="1"/>
  <c r="Z463" i="1"/>
  <c r="Y270" i="1"/>
  <c r="Z371" i="1"/>
  <c r="Y574" i="1"/>
  <c r="Z507" i="1"/>
  <c r="Z281" i="1"/>
  <c r="Z582" i="1"/>
  <c r="Z252" i="1"/>
  <c r="Y62" i="1"/>
  <c r="Z60" i="1"/>
  <c r="Y499" i="1"/>
  <c r="Z632" i="1"/>
  <c r="Z635" i="1"/>
  <c r="Y569" i="1"/>
  <c r="Z559" i="1"/>
  <c r="Z585" i="1"/>
  <c r="Y146" i="1"/>
  <c r="Y607" i="1"/>
  <c r="Z376" i="1"/>
  <c r="Z648" i="1"/>
  <c r="Y283" i="1"/>
  <c r="Z415" i="1"/>
  <c r="Y460" i="1"/>
  <c r="Y293" i="1"/>
  <c r="Z248" i="1"/>
  <c r="Z427" i="1"/>
  <c r="Y314" i="1"/>
  <c r="Z270" i="1"/>
  <c r="Y353" i="1"/>
  <c r="Y371" i="1"/>
  <c r="Z314" i="1"/>
  <c r="Z410" i="1"/>
  <c r="Z445" i="1"/>
  <c r="Y388" i="1"/>
  <c r="Y357" i="1"/>
  <c r="Y253" i="1"/>
  <c r="Z432" i="1"/>
  <c r="Z393" i="1"/>
  <c r="Z205" i="1"/>
  <c r="Y376" i="1"/>
  <c r="Y281" i="1"/>
  <c r="Y393" i="1"/>
  <c r="Z448" i="1"/>
  <c r="Z85" i="1"/>
  <c r="Y63" i="1"/>
  <c r="Z297" i="1"/>
  <c r="Y85" i="1"/>
  <c r="Z320" i="1"/>
  <c r="Z464" i="1"/>
  <c r="Z183" i="1"/>
  <c r="Y106" i="1"/>
  <c r="Y297" i="1"/>
  <c r="Y124" i="1"/>
  <c r="Z339" i="1"/>
  <c r="Z124" i="1"/>
  <c r="Z63" i="1"/>
  <c r="Z145" i="1"/>
  <c r="Y162" i="1"/>
  <c r="Z106" i="1"/>
  <c r="Z253" i="1"/>
  <c r="Z229" i="1"/>
  <c r="Z162" i="1"/>
  <c r="Y339" i="1"/>
  <c r="Z413" i="1"/>
  <c r="Z283" i="1"/>
  <c r="Z360" i="1"/>
  <c r="Z466" i="1"/>
  <c r="Y147" i="1"/>
  <c r="Y466" i="1"/>
  <c r="Z28" i="1"/>
  <c r="Y165" i="1"/>
  <c r="Z233" i="1"/>
  <c r="Y415" i="1"/>
  <c r="Y299" i="1"/>
  <c r="Z65" i="1"/>
  <c r="Y6" i="1"/>
  <c r="Y185" i="1"/>
  <c r="Y396" i="1"/>
  <c r="Y322" i="1"/>
  <c r="Z108" i="1"/>
  <c r="Z299" i="1"/>
  <c r="Y28" i="1"/>
  <c r="Y207" i="1"/>
  <c r="Z126" i="1"/>
  <c r="Z396" i="1"/>
  <c r="Z147" i="1"/>
  <c r="Z165" i="1"/>
  <c r="Y65" i="1"/>
  <c r="Y341" i="1"/>
  <c r="Y434" i="1"/>
  <c r="Z185" i="1"/>
  <c r="Z434" i="1"/>
  <c r="Z207" i="1"/>
  <c r="Z341" i="1"/>
  <c r="Z344" i="1"/>
  <c r="Z485" i="1"/>
  <c r="Z221" i="1"/>
  <c r="Y594" i="1"/>
  <c r="Z594" i="1"/>
  <c r="Z74" i="1"/>
  <c r="Y329" i="1"/>
  <c r="Z55" i="1"/>
  <c r="Z569" i="1"/>
  <c r="Z616" i="1"/>
  <c r="Z523" i="1"/>
  <c r="Y501" i="1"/>
  <c r="Z421" i="1"/>
  <c r="Z116" i="1"/>
  <c r="Z135" i="1"/>
  <c r="Y548" i="1"/>
  <c r="Z174" i="1"/>
  <c r="Z186" i="1"/>
  <c r="Z441" i="1"/>
  <c r="Y421" i="1"/>
  <c r="Z367" i="1"/>
  <c r="Z455" i="1"/>
  <c r="Z308" i="1"/>
  <c r="Y289" i="1"/>
  <c r="Y367" i="1"/>
  <c r="Y348" i="1"/>
  <c r="Y441" i="1"/>
  <c r="Z384" i="1"/>
  <c r="Y55" i="1"/>
  <c r="Z289" i="1"/>
  <c r="Z329" i="1"/>
  <c r="Y221" i="1"/>
  <c r="Y242" i="1"/>
  <c r="Z504" i="1"/>
  <c r="Y553" i="1"/>
  <c r="Y619" i="1"/>
  <c r="Z619" i="1"/>
  <c r="Y23" i="1"/>
  <c r="Z102" i="1"/>
  <c r="Y41" i="1"/>
  <c r="Y639" i="1"/>
  <c r="Z553" i="1"/>
  <c r="Y572" i="1"/>
  <c r="Y60" i="1"/>
  <c r="Y179" i="1"/>
  <c r="Z572" i="1"/>
  <c r="Z23" i="1"/>
  <c r="Y201" i="1"/>
  <c r="Y504" i="1"/>
  <c r="Y598" i="1"/>
  <c r="Z41" i="1"/>
  <c r="Z598" i="1"/>
  <c r="Z2" i="1"/>
  <c r="Z399" i="1"/>
  <c r="Z630" i="1"/>
  <c r="Z451" i="1"/>
  <c r="Y654" i="1"/>
  <c r="Z563" i="1"/>
  <c r="Z324" i="1"/>
  <c r="Z380" i="1"/>
  <c r="Z257" i="1"/>
  <c r="Z468" i="1"/>
  <c r="Z112" i="1"/>
  <c r="Y148" i="1"/>
  <c r="Y528" i="1"/>
  <c r="Z7" i="1"/>
  <c r="Z109" i="1"/>
  <c r="Z560" i="1"/>
  <c r="Z626" i="1"/>
  <c r="Y170" i="1"/>
  <c r="Y609" i="1"/>
  <c r="Y554" i="1"/>
  <c r="Z342" i="1"/>
  <c r="Z493" i="1"/>
  <c r="Y127" i="1"/>
  <c r="Z574" i="1"/>
  <c r="Z587" i="1"/>
  <c r="Z148" i="1"/>
  <c r="Z506" i="1"/>
  <c r="Z650" i="1"/>
  <c r="Z416" i="1"/>
  <c r="Z66" i="1"/>
  <c r="Y12" i="1"/>
  <c r="Y7" i="1"/>
  <c r="Z513" i="1"/>
  <c r="Z30" i="1"/>
  <c r="Y208" i="1"/>
  <c r="Y506" i="1"/>
  <c r="Z89" i="1"/>
  <c r="Z208" i="1"/>
  <c r="Z125" i="1"/>
  <c r="Z206" i="1"/>
  <c r="Y5" i="1"/>
  <c r="Y196" i="1"/>
  <c r="Y377" i="1"/>
  <c r="Z5" i="1"/>
  <c r="Z64" i="1"/>
  <c r="Z130" i="1"/>
  <c r="Z394" i="1"/>
  <c r="Z465" i="1"/>
  <c r="Y64" i="1"/>
  <c r="Z212" i="1"/>
  <c r="Y66" i="1"/>
  <c r="Y206" i="1"/>
  <c r="Y282" i="1"/>
  <c r="Y340" i="1"/>
  <c r="Z68" i="1"/>
  <c r="Z298" i="1"/>
  <c r="Z150" i="1"/>
  <c r="Z358" i="1"/>
  <c r="Z400" i="1"/>
  <c r="Z489" i="1"/>
  <c r="Y394" i="1"/>
  <c r="Z164" i="1"/>
  <c r="Y164" i="1"/>
  <c r="Z17" i="1"/>
  <c r="Z91" i="1"/>
  <c r="Z236" i="1"/>
  <c r="Z534" i="1"/>
  <c r="Z414" i="1"/>
  <c r="Z167" i="1"/>
  <c r="Z433" i="1"/>
  <c r="Y91" i="1"/>
  <c r="Y167" i="1"/>
  <c r="Y414" i="1"/>
  <c r="Z127" i="1"/>
  <c r="Z169" i="1"/>
  <c r="Z196" i="1"/>
  <c r="Y231" i="1"/>
  <c r="Y298" i="1"/>
  <c r="Y358" i="1"/>
  <c r="Z146" i="1"/>
  <c r="Z87" i="1"/>
  <c r="Z107" i="1"/>
  <c r="Y425" i="1"/>
  <c r="Y465" i="1"/>
  <c r="Y605" i="1"/>
  <c r="Z231" i="1"/>
  <c r="Z32" i="1"/>
  <c r="Y51" i="1"/>
  <c r="Y107" i="1"/>
  <c r="Z184" i="1"/>
  <c r="Z340" i="1"/>
  <c r="Z191" i="1"/>
  <c r="Y86" i="1"/>
  <c r="Y489" i="1"/>
  <c r="Y95" i="1"/>
  <c r="Z26" i="1"/>
  <c r="Y45" i="1"/>
  <c r="Z3" i="1"/>
  <c r="Y3" i="1"/>
  <c r="Y265" i="1"/>
  <c r="Z242" i="1"/>
  <c r="Z418" i="1"/>
  <c r="Y112" i="1"/>
  <c r="Y286" i="1"/>
  <c r="Y152" i="1"/>
  <c r="Z192" i="1"/>
  <c r="Z325" i="1"/>
  <c r="Y381" i="1"/>
  <c r="Z152" i="1"/>
  <c r="Y69" i="1"/>
  <c r="Y437" i="1"/>
  <c r="Z132" i="1"/>
  <c r="Z286" i="1"/>
  <c r="Y345" i="1"/>
  <c r="Z437" i="1"/>
  <c r="Y33" i="1"/>
  <c r="Y239" i="1"/>
  <c r="Z69" i="1"/>
  <c r="Z12" i="1"/>
  <c r="Z381" i="1"/>
  <c r="Y192" i="1"/>
  <c r="Y303" i="1"/>
  <c r="Z216" i="1"/>
  <c r="Z92" i="1"/>
  <c r="Y312" i="1"/>
  <c r="Y453" i="1"/>
  <c r="Y480" i="1"/>
  <c r="Y52" i="1"/>
  <c r="Z345" i="1"/>
  <c r="Z159" i="1"/>
  <c r="Y380" i="1"/>
  <c r="Z95" i="1"/>
  <c r="Y344" i="1"/>
  <c r="Y513" i="1"/>
  <c r="Y361" i="1"/>
  <c r="Z111" i="1"/>
  <c r="Z417" i="1"/>
  <c r="Y302" i="1"/>
  <c r="Y362" i="1"/>
  <c r="Y155" i="1"/>
  <c r="Z302" i="1"/>
  <c r="Y111" i="1"/>
  <c r="Z190" i="1"/>
  <c r="Z607" i="1"/>
  <c r="Y68" i="1"/>
  <c r="Y169" i="1"/>
  <c r="Z362" i="1"/>
  <c r="Z51" i="1"/>
  <c r="Y533" i="1"/>
  <c r="Y534" i="1"/>
  <c r="Z510" i="1"/>
  <c r="Z629" i="1"/>
  <c r="Y510" i="1"/>
  <c r="Z10" i="1"/>
  <c r="Z285" i="1"/>
  <c r="Y50" i="1"/>
  <c r="Y540" i="1"/>
  <c r="Y590" i="1"/>
  <c r="Z516" i="1"/>
  <c r="Z540" i="1"/>
  <c r="Y563" i="1"/>
  <c r="Z654" i="1"/>
  <c r="Y218" i="1"/>
  <c r="Z218" i="1"/>
  <c r="Z495" i="1"/>
  <c r="Z407" i="1"/>
  <c r="Z78" i="1"/>
  <c r="Y59" i="1"/>
  <c r="Z589" i="1"/>
  <c r="Z562" i="1"/>
  <c r="Z94" i="1"/>
  <c r="Z29" i="1"/>
  <c r="Z90" i="1"/>
  <c r="Z256" i="1"/>
  <c r="Z397" i="1"/>
  <c r="Y9" i="1"/>
  <c r="Y168" i="1"/>
  <c r="Y404" i="1"/>
  <c r="Z300" i="1"/>
  <c r="Y647" i="1"/>
  <c r="Z450" i="1"/>
  <c r="Y128" i="1"/>
  <c r="Y256" i="1"/>
  <c r="Z361" i="1"/>
  <c r="Z50" i="1"/>
  <c r="Z149" i="1"/>
  <c r="Z625" i="1"/>
  <c r="Y300" i="1"/>
  <c r="Y450" i="1"/>
  <c r="Y416" i="1"/>
  <c r="Y260" i="1"/>
  <c r="Y342" i="1"/>
  <c r="Y90" i="1"/>
  <c r="Z210" i="1"/>
  <c r="Z284" i="1"/>
  <c r="Y584" i="1"/>
  <c r="Y530" i="1"/>
  <c r="Y134" i="1"/>
  <c r="Y210" i="1"/>
  <c r="Z323" i="1"/>
  <c r="Y29" i="1"/>
  <c r="Z168" i="1"/>
  <c r="Z530" i="1"/>
  <c r="Z467" i="1"/>
  <c r="Y67" i="1"/>
  <c r="Y149" i="1"/>
  <c r="Y190" i="1"/>
  <c r="Z647" i="1"/>
  <c r="Y110" i="1"/>
  <c r="Z584" i="1"/>
  <c r="Z605" i="1"/>
  <c r="Y237" i="1"/>
  <c r="Z509" i="1"/>
  <c r="Z182" i="1"/>
  <c r="Y73" i="1"/>
  <c r="Y397" i="1"/>
  <c r="Z334" i="1"/>
  <c r="Z195" i="1"/>
  <c r="Z536" i="1"/>
  <c r="Y154" i="1"/>
  <c r="Y471" i="1"/>
  <c r="Z366" i="1"/>
  <c r="Y114" i="1"/>
  <c r="Y305" i="1"/>
  <c r="Y515" i="1"/>
  <c r="Z471" i="1"/>
  <c r="Z154" i="1"/>
  <c r="Y15" i="1"/>
  <c r="Y54" i="1"/>
  <c r="Y347" i="1"/>
  <c r="Y629" i="1"/>
  <c r="Z134" i="1"/>
  <c r="Z347" i="1"/>
  <c r="Y195" i="1"/>
  <c r="Y327" i="1"/>
  <c r="Y439" i="1"/>
  <c r="Z288" i="1"/>
  <c r="Z13" i="1"/>
  <c r="Z305" i="1"/>
  <c r="Y420" i="1"/>
  <c r="Z15" i="1"/>
  <c r="Y241" i="1"/>
  <c r="Z327" i="1"/>
  <c r="Z114" i="1"/>
  <c r="Z611" i="1"/>
  <c r="Y611" i="1"/>
  <c r="Z173" i="1"/>
  <c r="Z217" i="1"/>
  <c r="Z651" i="1"/>
  <c r="Y94" i="1"/>
  <c r="Z454" i="1"/>
  <c r="Z73" i="1"/>
  <c r="Y562" i="1"/>
  <c r="Z54" i="1"/>
  <c r="Z515" i="1"/>
  <c r="Y35" i="1"/>
  <c r="Y535" i="1"/>
  <c r="Y610" i="1"/>
  <c r="Y259" i="1"/>
  <c r="Y588" i="1"/>
  <c r="Y627" i="1"/>
  <c r="Z336" i="1"/>
  <c r="Z337" i="1"/>
  <c r="Z481" i="1"/>
  <c r="Y316" i="1"/>
  <c r="Z524" i="1"/>
  <c r="Z525" i="1"/>
  <c r="Z277" i="1"/>
  <c r="Y144" i="1"/>
  <c r="Y429" i="1"/>
  <c r="Y430" i="1"/>
  <c r="Y93" i="1"/>
  <c r="Z226" i="1"/>
  <c r="Z144" i="1"/>
  <c r="Y84" i="1"/>
  <c r="Y226" i="1"/>
  <c r="Z225" i="1"/>
  <c r="Y373" i="1"/>
  <c r="Y374" i="1"/>
  <c r="Y503" i="1"/>
  <c r="Z181" i="1"/>
  <c r="Z294" i="1"/>
  <c r="Z355" i="1"/>
  <c r="Z391" i="1"/>
  <c r="Z461" i="1"/>
  <c r="Z62" i="1"/>
  <c r="Y25" i="1"/>
  <c r="Y390" i="1"/>
  <c r="Z617" i="1"/>
  <c r="Z295" i="1"/>
  <c r="Z462" i="1"/>
  <c r="Z595" i="1"/>
  <c r="Z373" i="1"/>
  <c r="Y83" i="1"/>
  <c r="Y139" i="1"/>
  <c r="Y223" i="1"/>
  <c r="Y391" i="1"/>
  <c r="Y615" i="1"/>
  <c r="Y617" i="1"/>
  <c r="Y446" i="1"/>
  <c r="Z39" i="1"/>
  <c r="Z223" i="1"/>
  <c r="Z276" i="1"/>
  <c r="Z333" i="1"/>
  <c r="Z522" i="1"/>
  <c r="Z98" i="1"/>
  <c r="Y143" i="1"/>
  <c r="Y225" i="1"/>
  <c r="Y593" i="1"/>
  <c r="Y618" i="1"/>
  <c r="Z44" i="1"/>
  <c r="Z84" i="1"/>
  <c r="Z119" i="1"/>
  <c r="Y203" i="1"/>
  <c r="Y475" i="1"/>
  <c r="Y317" i="1"/>
  <c r="Z121" i="1"/>
  <c r="Z200" i="1"/>
  <c r="Z374" i="1"/>
  <c r="Z570" i="1"/>
  <c r="Z571" i="1"/>
  <c r="Z430" i="1"/>
  <c r="Y119" i="1"/>
  <c r="Y178" i="1"/>
  <c r="Y204" i="1"/>
  <c r="Y294" i="1"/>
  <c r="Y351" i="1"/>
  <c r="Y570" i="1"/>
  <c r="Z567" i="1"/>
  <c r="Z636" i="1"/>
  <c r="Z83" i="1"/>
  <c r="Z122" i="1"/>
  <c r="Z475" i="1"/>
  <c r="Z105" i="1"/>
  <c r="Y121" i="1"/>
  <c r="Y269" i="1"/>
  <c r="Y295" i="1"/>
  <c r="Y459" i="1"/>
  <c r="Y571" i="1"/>
  <c r="Y636" i="1"/>
  <c r="Y200" i="1"/>
  <c r="Z503" i="1"/>
  <c r="Z615" i="1"/>
  <c r="Y122" i="1"/>
  <c r="Y180" i="1"/>
  <c r="Y486" i="1"/>
  <c r="Y546" i="1"/>
  <c r="Y161" i="1"/>
  <c r="Z412" i="1"/>
  <c r="Z21" i="1"/>
  <c r="Z204" i="1"/>
  <c r="Z312" i="1"/>
  <c r="Z408" i="1"/>
  <c r="Y43" i="1"/>
  <c r="Y276" i="1"/>
  <c r="Y355" i="1"/>
  <c r="Y24" i="1"/>
  <c r="Z158" i="1"/>
  <c r="Y292" i="1"/>
  <c r="Y595" i="1"/>
  <c r="Z86" i="1"/>
  <c r="Z246" i="1"/>
  <c r="Z411" i="1"/>
  <c r="Y44" i="1"/>
  <c r="Y158" i="1"/>
  <c r="Y408" i="1"/>
  <c r="Y462" i="1"/>
  <c r="Y549" i="1"/>
  <c r="Z633" i="1"/>
  <c r="Z160" i="1"/>
  <c r="Z269" i="1"/>
  <c r="Z459" i="1"/>
  <c r="Y103" i="1"/>
  <c r="Y160" i="1"/>
  <c r="Y246" i="1"/>
  <c r="Y333" i="1"/>
  <c r="Y411" i="1"/>
  <c r="Y522" i="1"/>
  <c r="Y551" i="1"/>
  <c r="Z637" i="1"/>
  <c r="Z24" i="1"/>
  <c r="Z444" i="1"/>
  <c r="Z387" i="1"/>
  <c r="Z25" i="1"/>
  <c r="Z103" i="1"/>
  <c r="Z249" i="1"/>
  <c r="Y21" i="1"/>
  <c r="Y336" i="1"/>
  <c r="Y637" i="1"/>
  <c r="Z43" i="1"/>
  <c r="Z250" i="1"/>
  <c r="Z292" i="1"/>
  <c r="Z351" i="1"/>
  <c r="Z425" i="1"/>
  <c r="Z474" i="1"/>
  <c r="Z566" i="1"/>
  <c r="Y136" i="1"/>
  <c r="Y632" i="1"/>
  <c r="Y614" i="1"/>
  <c r="Y38" i="1"/>
  <c r="Y331" i="1"/>
  <c r="Y592" i="1"/>
  <c r="Z20" i="1"/>
  <c r="Z118" i="1"/>
  <c r="Z157" i="1"/>
  <c r="Y458" i="1"/>
  <c r="Z58" i="1"/>
  <c r="Z222" i="1"/>
  <c r="Z268" i="1"/>
  <c r="Z386" i="1"/>
  <c r="Z424" i="1"/>
  <c r="Z545" i="1"/>
  <c r="Y222" i="1"/>
  <c r="Y407" i="1"/>
  <c r="Y566" i="1"/>
  <c r="Y118" i="1"/>
  <c r="Y545" i="1"/>
  <c r="Z331" i="1"/>
  <c r="Z592" i="1"/>
  <c r="Y97" i="1"/>
  <c r="Y310" i="1"/>
  <c r="Z97" i="1"/>
  <c r="Y177" i="1"/>
  <c r="Z291" i="1"/>
  <c r="Y424" i="1"/>
  <c r="W2" i="1"/>
  <c r="X2" i="1" s="1"/>
  <c r="Z317" i="1"/>
  <c r="Z96" i="1"/>
  <c r="Y96" i="1"/>
  <c r="Y473" i="1"/>
  <c r="Y591" i="1"/>
  <c r="Z473" i="1"/>
  <c r="Z75" i="1"/>
  <c r="Z37" i="1"/>
  <c r="Z46" i="1"/>
  <c r="Y159" i="1"/>
  <c r="Y613" i="1"/>
  <c r="Z368" i="1"/>
  <c r="Z627" i="1"/>
  <c r="Z228" i="1"/>
  <c r="Z290" i="1"/>
  <c r="Z544" i="1"/>
  <c r="Z304" i="1"/>
  <c r="Z588" i="1"/>
  <c r="Y34" i="1"/>
  <c r="Y56" i="1"/>
  <c r="Y514" i="1"/>
  <c r="Z19" i="1"/>
  <c r="Z194" i="1"/>
  <c r="Z259" i="1"/>
  <c r="Z438" i="1"/>
  <c r="Y172" i="1"/>
  <c r="Y401" i="1"/>
  <c r="Y544" i="1"/>
  <c r="Y267" i="1"/>
  <c r="Z442" i="1"/>
  <c r="Z610" i="1"/>
  <c r="Z631" i="1"/>
  <c r="Y13" i="1"/>
  <c r="Y194" i="1"/>
  <c r="Y217" i="1"/>
  <c r="Y364" i="1"/>
  <c r="Y46" i="1"/>
  <c r="Z172" i="1"/>
  <c r="Z197" i="1"/>
  <c r="Z346" i="1"/>
  <c r="Z401" i="1"/>
  <c r="Y37" i="1"/>
  <c r="Y243" i="1"/>
  <c r="Y494" i="1"/>
  <c r="Y517" i="1"/>
  <c r="Z53" i="1"/>
  <c r="Z138" i="1"/>
  <c r="Y153" i="1"/>
  <c r="Z267" i="1"/>
  <c r="Z419" i="1"/>
  <c r="Y238" i="1"/>
  <c r="Z113" i="1"/>
  <c r="Z591" i="1"/>
  <c r="Z613" i="1"/>
  <c r="Z70" i="1"/>
  <c r="Y19" i="1"/>
  <c r="Y176" i="1"/>
  <c r="Y197" i="1"/>
  <c r="Y228" i="1"/>
  <c r="Y346" i="1"/>
  <c r="Y368" i="1"/>
  <c r="Y385" i="1"/>
  <c r="Z565" i="1"/>
  <c r="Y419" i="1"/>
  <c r="Z56" i="1"/>
  <c r="Z176" i="1"/>
  <c r="Z326" i="1"/>
  <c r="Z517" i="1"/>
  <c r="Y497" i="1"/>
  <c r="Y565" i="1"/>
  <c r="Y133" i="1"/>
  <c r="Z27" i="1"/>
  <c r="Z238" i="1"/>
  <c r="Z117" i="1"/>
  <c r="Z330" i="1"/>
  <c r="Y326" i="1"/>
  <c r="Y27" i="1"/>
  <c r="Y521" i="1"/>
  <c r="Y138" i="1"/>
  <c r="Z34" i="1"/>
  <c r="Z243" i="1"/>
  <c r="Y291" i="1"/>
  <c r="Z93" i="1"/>
  <c r="Y442" i="1"/>
  <c r="Y75" i="1"/>
  <c r="Z561" i="1"/>
  <c r="Y410" i="1"/>
  <c r="Y334" i="1"/>
  <c r="Y26" i="1"/>
  <c r="Z457" i="1"/>
  <c r="Y443" i="1"/>
  <c r="Y457" i="1"/>
  <c r="Y350" i="1"/>
  <c r="Y567" i="1"/>
  <c r="Z521" i="1"/>
</calcChain>
</file>

<file path=xl/sharedStrings.xml><?xml version="1.0" encoding="utf-8"?>
<sst xmlns="http://schemas.openxmlformats.org/spreadsheetml/2006/main" count="4765" uniqueCount="3031">
  <si>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</si>
  <si>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</si>
  <si>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</si>
  <si>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</si>
  <si>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</si>
  <si>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</si>
  <si>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</si>
  <si>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</si>
  <si>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</si>
  <si>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</si>
  <si>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</si>
  <si>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</si>
  <si>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</si>
  <si>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</si>
  <si>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</si>
  <si>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</si>
  <si>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</si>
  <si>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</si>
  <si>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</si>
  <si>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</si>
  <si>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</si>
  <si>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Vendor</t>
  </si>
  <si>
    <t>1oz Net Wt (oz)</t>
  </si>
  <si>
    <t>1oz
Net Wt (grams)</t>
  </si>
  <si>
    <t>16oz Net Wt (oz)</t>
  </si>
  <si>
    <t>16oz Net Wt (grams)</t>
  </si>
  <si>
    <t>2oz 
Barcodes</t>
  </si>
  <si>
    <t>3oz 
Net Wt (oz)</t>
  </si>
  <si>
    <t>3oz 
Net Wt (grams)</t>
  </si>
  <si>
    <t>3oz 
Barcodes</t>
  </si>
  <si>
    <t>10oz 
Net Wt (oz)</t>
  </si>
  <si>
    <t>10oz 
Net Wt (grams)</t>
  </si>
  <si>
    <t>10oz 
Barcodes</t>
  </si>
  <si>
    <t>6oz 
Net Wt (oz)</t>
  </si>
  <si>
    <t>6oz 
Net Wt (grams)</t>
  </si>
  <si>
    <t>6oz 
Barcodes</t>
  </si>
  <si>
    <t>NOTES</t>
  </si>
  <si>
    <t>Ingredients w/o Disclaimer</t>
  </si>
  <si>
    <t>Disclaimer</t>
  </si>
  <si>
    <t>1-SKU</t>
  </si>
  <si>
    <t>1st Spice Placeholder Test</t>
  </si>
  <si>
    <t>1st Spice
Placeholder Test</t>
  </si>
  <si>
    <t>1st Spice Placeholder Test Ingredients:
…With great ingredients, comes great responsibility…
• Packed in a facility and/or equipment that produces products containing peanuts, tree nuts, soybean, milk, dairy, eggs, fish, shellfish, wheat, sesame. •</t>
  </si>
  <si>
    <t>• Chad's Placeholder</t>
  </si>
  <si>
    <t>Packed in a facility and/or equipment that produces products containing peanuts, tree nuts, soybean, milk, dairy, eggs, fish, shellfish, wheat, sesame.</t>
  </si>
  <si>
    <t>AL-001</t>
  </si>
  <si>
    <t>Cinnamon Spice Infuser</t>
  </si>
  <si>
    <t>Cinnamon
Spice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</si>
  <si>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</si>
  <si>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x</t>
  </si>
  <si>
    <t>rokz</t>
  </si>
  <si>
    <t>AL-002</t>
  </si>
  <si>
    <t>Blueberry Fields Infuser</t>
  </si>
  <si>
    <t>Blueberry Fields
Infuser</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</si>
  <si>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</si>
  <si>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AL-003</t>
  </si>
  <si>
    <t>Cranberry Breeze Infuser</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</si>
  <si>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</si>
  <si>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AL-004</t>
  </si>
  <si>
    <t>Espresso Bean Infuser</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</si>
  <si>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</si>
  <si>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AL-005</t>
  </si>
  <si>
    <t>Dragon Fire Infuser</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</si>
  <si>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</si>
  <si>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AL-006</t>
  </si>
  <si>
    <t>Bloodthirsty Mary Infuser</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</si>
  <si>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</si>
  <si>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AL-007</t>
  </si>
  <si>
    <t>Gin &amp; Tonic Cocktail Infuser</t>
  </si>
  <si>
    <t>Gin &amp; Tonic
Cocktail Infuser</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</si>
  <si>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</si>
  <si>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AL-008</t>
  </si>
  <si>
    <t>So Gingerly Infuser</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</si>
  <si>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</si>
  <si>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AL-009</t>
  </si>
  <si>
    <t>Hop &amp; Vine Party Time Infuser</t>
  </si>
  <si>
    <t>Hop &amp; Vine
Party Time Infuser</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</si>
  <si>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</si>
  <si>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AL-010</t>
  </si>
  <si>
    <t>Make Mine Margarita Infuser</t>
  </si>
  <si>
    <t>Make Mine
Margarita Infuser</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</si>
  <si>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</si>
  <si>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AL-011</t>
  </si>
  <si>
    <t>Tropical Hibiscus Infuser</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</si>
  <si>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</si>
  <si>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AL-012</t>
  </si>
  <si>
    <t>Relax Mode Mojito Infuser</t>
  </si>
  <si>
    <t>Relax Mode
Mojito Infuser</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</si>
  <si>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</si>
  <si>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BD-001</t>
  </si>
  <si>
    <t>Bruschetta Bread Dip</t>
  </si>
  <si>
    <t>Bruschetta
Bread Dip</t>
  </si>
  <si>
    <t>Spices Inc</t>
  </si>
  <si>
    <t>BD-002</t>
  </si>
  <si>
    <t>Garlic Bread Dip</t>
  </si>
  <si>
    <t>Garlic
Bread Dip</t>
  </si>
  <si>
    <t>Garlic Bread Dip Ingredients:
garlic, salt, parsley, oregano, spices
• Packed in a facility and/or equipment that produces products containing peanuts, tree nuts, soybean, milk, dairy, eggs, fish, shellfish, wheat, sesame. •</t>
  </si>
  <si>
    <t>Pittsburgh Spice Co</t>
  </si>
  <si>
    <t>• Vendor Spice Name:
Garlic Bread Spread</t>
  </si>
  <si>
    <t>BD-003</t>
  </si>
  <si>
    <t>Garlic &amp; Tomato Bread Dip</t>
  </si>
  <si>
    <t>Garlic &amp; Tomato
Bread Dip</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</si>
  <si>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</si>
  <si>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BD-004</t>
  </si>
  <si>
    <t>Mediterranean Bread Dip</t>
  </si>
  <si>
    <t>Mediterranean
Bread Dip</t>
  </si>
  <si>
    <t>Mediterranean Bread Dip Ingredients:
salt, pepper, starch, garlic, monosodium, oregano, sugar, onion and parsley
• Packed in a facility and/or equipment that produces products containing peanuts, tree nuts, soybean, milk, dairy, eggs, fish, shellfish, wheat, sesame. •</t>
  </si>
  <si>
    <t>Webstaurant</t>
  </si>
  <si>
    <t>• Vendor Spice Name:
Regal Mediterranean</t>
  </si>
  <si>
    <t>BD-005</t>
  </si>
  <si>
    <t>Rosemary &amp; Garlic Bread Dip</t>
  </si>
  <si>
    <t>Rosemary &amp; Garlic
Bread Dip</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</si>
  <si>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</si>
  <si>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Pittsburg</t>
  </si>
  <si>
    <t>BD-006</t>
  </si>
  <si>
    <t>Sundried Tomato &amp; Basil Bread Dip</t>
  </si>
  <si>
    <t>Sundried
Tomato &amp; Basil
Bread Dip</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</si>
  <si>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</si>
  <si>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BD-007</t>
  </si>
  <si>
    <t>Tuscan Bread Dip</t>
  </si>
  <si>
    <t>Tuscan
Bread Dip</t>
  </si>
  <si>
    <t>Tuscan Bread Dip Ingredients:
salt, garlic, black pepper, onion, red pepper flakes, rosemary, basil, mediterranean oregano, and parsley
• Packed in a facility and/or equipment that produces products containing peanuts, tree nuts, soybean, milk, dairy, eggs, fish, shellfish, wheat, sesame. •</t>
  </si>
  <si>
    <t>• Vendor Spice Name:
Tuscany Bread Dip</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</si>
  <si>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</si>
  <si>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</si>
  <si>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</si>
  <si>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</si>
  <si>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Pepper Creek Farms</t>
  </si>
  <si>
    <t>• Vendor Spice Name:
Balsamic Tomato</t>
  </si>
  <si>
    <t>BD-009</t>
  </si>
  <si>
    <t>Garden Delight Bread Dip</t>
  </si>
  <si>
    <t>Garden Delight
Bread Dip</t>
  </si>
  <si>
    <t>Garden Delight Bread Dip Ingredients:
vegetable seasoning, onion, sea salt, garlic, tomato powder, and herbs
• Packed in a facility and/or equipment that produces products containing peanuts, tree nuts, soybean, milk, dairy, eggs, fish, shellfish, wheat, sesame. •</t>
  </si>
  <si>
    <t>Firehouse Pantry</t>
  </si>
  <si>
    <t>• Vendor Spice Name:
Zesty Garden</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</si>
  <si>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</si>
  <si>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</si>
  <si>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</si>
  <si>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</si>
  <si>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Vendor Spice Name:
Italian Pesto Bread Dip</t>
  </si>
  <si>
    <t>BD-011</t>
  </si>
  <si>
    <t>Greek Bread Dip</t>
  </si>
  <si>
    <t>Greek
Bread Dip</t>
  </si>
  <si>
    <t>Greek Bread Dip Ingredients:
dehydrated garlic, dehydrated onion, dehydrated bell pepper, spices, sesame seeds, lemon oil
• Packed in a facility and/or equipment that produces products containing peanuts, tree nuts, soybean, milk, dairy, eggs, fish, shellfish, wheat, sesame. •</t>
  </si>
  <si>
    <t>• Vendor Spice Name:
Greek Isle</t>
  </si>
  <si>
    <t>BD-012</t>
  </si>
  <si>
    <t>Garlic &amp; Parmesan Bread Dip</t>
  </si>
  <si>
    <t>Garlic &amp; Parmesan
Bread Dip</t>
  </si>
  <si>
    <t>• Vendor Spice Name:
Parmesan Garlic</t>
  </si>
  <si>
    <t>BD-013</t>
  </si>
  <si>
    <t>Flavors of Venice Bread Dip</t>
  </si>
  <si>
    <t>Flavors of Venice
Bread Dip</t>
  </si>
  <si>
    <t>Flavors of Venice Bread Dip Ingredients:
onion, garlic, oregano, anise seed, rosemary, bell pepper, basil
• Packed in a facility and/or equipment that produces products containing peanuts, tree nuts, soybean, milk, dairy, eggs, fish, shellfish, wheat, sesame. •</t>
  </si>
  <si>
    <t>Atlantic Spice Co</t>
  </si>
  <si>
    <t>• Vendor Spice Name:
Pizza Seasoning</t>
  </si>
  <si>
    <t>BD-014</t>
  </si>
  <si>
    <t>Garlic &amp; Thyme Bread Dip</t>
  </si>
  <si>
    <t>Garlic &amp; Thyme
Bread Dip</t>
  </si>
  <si>
    <t>Garlic &amp; Thyme Bread Dip Ingredients:
sea salt, spices, herbs, red and green bell peppers, oleoresin of paprika
• Packed in a facility and/or equipment that produces products containing peanuts, tree nuts, soybean, milk, dairy, eggs, fish, shellfish, wheat, sesame. •</t>
  </si>
  <si>
    <t>BD-015</t>
  </si>
  <si>
    <t>Farm Market Bread Dip</t>
  </si>
  <si>
    <t>Farm Market
Bread Dip</t>
  </si>
  <si>
    <t>Farm Market Bread Dip Ingredients:
sea salt, dehydrated garlic, spices, dehydrated red bell pepper, dehydrated lemon peel
• Packed in a facility and/or equipment that produces products containing peanuts, tree nuts, soybean, milk, dairy, eggs, fish, shellfish, wheat, sesame. •</t>
  </si>
  <si>
    <t>Red Goose Spice Co</t>
  </si>
  <si>
    <t>• Vendor Spice Name:
Mediterranean Spice Sea Salt </t>
  </si>
  <si>
    <t>BD-016</t>
  </si>
  <si>
    <t>Summer Garden Bread Dip</t>
  </si>
  <si>
    <t>Summer Garden
Bread Dip</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</si>
  <si>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</si>
  <si>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BD-017</t>
  </si>
  <si>
    <t>Moroccan Bread Dip</t>
  </si>
  <si>
    <t>Moroccan
Bread Dip</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</si>
  <si>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</si>
  <si>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Vendor Spice Name:
Middle Eastern Street Market Spice</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</si>
  <si>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</si>
  <si>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</si>
  <si>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</si>
  <si>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</si>
  <si>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BD-019</t>
  </si>
  <si>
    <t>Golden Greek Bread Dip</t>
  </si>
  <si>
    <t>Golden Greek
Bread Dip</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</si>
  <si>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</si>
  <si>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 Vendor Spice Name:
Classic Greek</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</si>
  <si>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</si>
  <si>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</si>
  <si>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</si>
  <si>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</si>
  <si>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Vendor Spice Name:
Mediterranean Market Spice</t>
  </si>
  <si>
    <t>BD-021</t>
  </si>
  <si>
    <t>Savory Garlic &amp; Herb Bread Dip</t>
  </si>
  <si>
    <t>Savory Garlic &amp; Herb
Bread Dip</t>
  </si>
  <si>
    <t>Savory Garlic &amp; Herb Bread Dip Ingredients:
garlic, onion, pepper, spices
• Packed in a facility and/or equipment that produces products containing peanuts, tree nuts, soybean, milk, dairy, eggs, fish, shellfish, wheat, sesame. •</t>
  </si>
  <si>
    <t>• Vendor Spice Name:
Regal Herb &amp; Garlic Blend</t>
  </si>
  <si>
    <t>BD-022</t>
  </si>
  <si>
    <t>Sicilian Herb Bread Dip</t>
  </si>
  <si>
    <t>Sicilian Herb
Bread Dip</t>
  </si>
  <si>
    <t>Sicilian Herb Bread Dip Ingredients:
marjoram, oregano, basil, savory, sage, and thyme
• Packed in a facility and/or equipment that produces products containing peanuts, tree nuts, soybean, milk, dairy, eggs, fish, shellfish, wheat, sesame. •</t>
  </si>
  <si>
    <t>• Vendor Spice Name:
Regal Pasta &amp; Herb</t>
  </si>
  <si>
    <t>BD-023</t>
  </si>
  <si>
    <t>Perfect Blend Italian Bread Dip</t>
  </si>
  <si>
    <t>Perfect Blend
Italian Bread Dip</t>
  </si>
  <si>
    <t>Perfect Blend Italian Bread Dip Ingredients:
oregano, marjoram, thyme, basil, rosemary, red peppers, sage
• Packed in a facility and/or equipment that produces products containing peanuts, tree nuts, soybean, milk, dairy, eggs, fish, shellfish, wheat, sesame. •</t>
  </si>
  <si>
    <t>• Vendor Spice Name:
Italian Seasoning Blend</t>
  </si>
  <si>
    <t>BD-024</t>
  </si>
  <si>
    <t>Rustic Herb Bread Dip</t>
  </si>
  <si>
    <t>Rustic Herb
Bread Dip</t>
  </si>
  <si>
    <t>Rustic Herb Bread Dip Ingredients:
salt, garlic, black pepper, onion, red pepper flakes, rosemary, basil, mediterranean oregano, and parsley
• Packed in a facility and/or equipment that produces products containing peanuts, tree nuts, soybean, milk, dairy, eggs, fish, shellfish, wheat, sesame. •</t>
  </si>
  <si>
    <t>Old Town Spice Shop</t>
  </si>
  <si>
    <t>• Original SKU: BD-007 - Tuscan Bread Dip</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</si>
  <si>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</si>
  <si>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</si>
  <si>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</si>
  <si>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</si>
  <si>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Vendor Spice Name:
Rustic Parmesan &amp; Herb</t>
  </si>
  <si>
    <t>BD-026</t>
  </si>
  <si>
    <t>Tuscan Tomato Bread Dip</t>
  </si>
  <si>
    <t>Tuscan Tomato
Bread Dip</t>
  </si>
  <si>
    <t>Tuscan Tomato Bread Dip Ingredients:
tomato, onion, salt, roasted garlic, oregano, parsley
• Packed in a facility and/or equipment that produces products containing peanuts, tree nuts, soybean, milk, dairy, eggs, fish, shellfish, wheat, sesame. •</t>
  </si>
  <si>
    <t>• Vendor Spice Name:
Tuscan Tomato Oil Dip</t>
  </si>
  <si>
    <t>BD-027</t>
  </si>
  <si>
    <t>Italian Classic Bread Dip</t>
  </si>
  <si>
    <t>Italian Classic
Bread Dip</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</si>
  <si>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</si>
  <si>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Vendor Spice Name:
Sicilian Bread Dip</t>
  </si>
  <si>
    <t>BD-028</t>
  </si>
  <si>
    <t>Zesty Italian Bread Dip</t>
  </si>
  <si>
    <t>Zesty Italian
Bread Dip</t>
  </si>
  <si>
    <t>Zesty Italian Bread Dip Ingredients:
dehydrated garlic, spices, orange peel, citric acid, corn oil
• Packed in a facility and/or equipment that produces products containing peanuts, tree nuts, soybean, milk, dairy, eggs, fish, shellfish, wheat, sesame. •</t>
  </si>
  <si>
    <t>• Vendor Spice Name:
Garlic &amp; Herb</t>
  </si>
  <si>
    <t>BD-029</t>
  </si>
  <si>
    <t>Olive &amp; Herb Bread Dip</t>
  </si>
  <si>
    <t>Olive &amp; Herb
Bread Dip</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</si>
  <si>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</si>
  <si>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BD-030</t>
  </si>
  <si>
    <t>Festival of Herbs Bread Dip</t>
  </si>
  <si>
    <t>Festival of Herbs
Bread Dip</t>
  </si>
  <si>
    <t>Festival of Herbs Bread Dip Ingredients:
dehydrated garlic, spices, lemon oil
• Packed in a facility and/or equipment that produces products containing peanuts, tree nuts, soybean, milk, dairy, eggs, fish, shellfish, wheat, sesame. •</t>
  </si>
  <si>
    <t>• Vendor Spice Name:
Garlic &amp; Rosemary </t>
  </si>
  <si>
    <t>BD-031</t>
  </si>
  <si>
    <t>Earth &amp; Garden Bread Dip</t>
  </si>
  <si>
    <t>Earth &amp; Garden
Bread Dip</t>
  </si>
  <si>
    <t>Earth &amp; Garden Bread Dip Ingredients:
rosemary, grains of paradise, sea salt, garlic
• Packed in a facility and/or equipment that produces products containing peanuts, tree nuts, soybean, milk, dairy, eggs, fish, shellfish, wheat, sesame. •</t>
  </si>
  <si>
    <t>BD-032</t>
  </si>
  <si>
    <t>A Taste of Europe Bread Dip</t>
  </si>
  <si>
    <t>A Taste of Europe
Bread Dip</t>
  </si>
  <si>
    <t>A Taste of Europe Bread Dip Ingredients:
citrus peel, salt, sumac, basil, red pepper
• Packed in a facility and/or equipment that produces products containing peanuts, tree nuts, soybean, milk, dairy, eggs, fish, shellfish, wheat, sesame. •</t>
  </si>
  <si>
    <t>• Vendor Spice Name:
Citrus Balance Oil Dip </t>
  </si>
  <si>
    <t>BD-033</t>
  </si>
  <si>
    <t>French Flair Bread Dip</t>
  </si>
  <si>
    <t>French Flair
Bread Dip</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</si>
  <si>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</si>
  <si>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 Vendor Spice Name:
Milan Bread Dip</t>
  </si>
  <si>
    <t>BD-034</t>
  </si>
  <si>
    <t>Flavors of Rome Bread Dip</t>
  </si>
  <si>
    <t>Flavors of Rome
Bread Dip</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</si>
  <si>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</si>
  <si>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BD-035</t>
  </si>
  <si>
    <t>Spicy Italian Bread Dip</t>
  </si>
  <si>
    <t>Spicy Italian
Bread Dip</t>
  </si>
  <si>
    <t>BD-036</t>
  </si>
  <si>
    <t>Herbal Country Bread Dip</t>
  </si>
  <si>
    <t>Herbal Country
Bread Dip</t>
  </si>
  <si>
    <t>Herbal Country Bread Dip Ingredients:
onion, garlic, parsley, basil, oregano, chili pepper &amp; fennel
• Packed in a facility and/or equipment that produces products containing peanuts, tree nuts, soybean, milk, dairy, eggs, fish, shellfish, wheat, sesame. •</t>
  </si>
  <si>
    <t>All Bulk Foods</t>
  </si>
  <si>
    <t>BD-037</t>
  </si>
  <si>
    <t>Italian Cuisine Bread Dip</t>
  </si>
  <si>
    <t>Italian Cuisine
Bread Dip</t>
  </si>
  <si>
    <t>Italian Cuisine Bread Dip Ingredients:
oregano, rosemary, thyme, basil, marjoram, sage
• Packed in a facility and/or equipment that produces products containing peanuts, tree nuts, soybean, milk, dairy, eggs, fish, shellfish, wheat, sesame. •</t>
  </si>
  <si>
    <t>• Vendor Spice Name:
Rustico</t>
  </si>
  <si>
    <t>BD-038</t>
  </si>
  <si>
    <t>Bold Onion &amp; Garlic Bread Dip</t>
  </si>
  <si>
    <t>Bold Onion &amp; Garlic
Bread Dip</t>
  </si>
  <si>
    <t>Bold Onion &amp; Garlic Bread Dip Ingredients:
salt, shallots, black pepper, parsley, coriander, dill weed, chives, garlic
• Packed in a facility and/or equipment that produces products containing peanuts, tree nuts, soybean, milk, dairy, eggs, fish, shellfish, wheat, sesame. •</t>
  </si>
  <si>
    <t>• Vendor Spice Name:
High Peaks Seasoning</t>
  </si>
  <si>
    <t>BD-039</t>
  </si>
  <si>
    <t>Salt Free European Bread Dip</t>
  </si>
  <si>
    <t>Salt Free European
Bread Dip</t>
  </si>
  <si>
    <t>• Vendor Spice Name:
Regal Salt Free Italian</t>
  </si>
  <si>
    <t>BS-001</t>
  </si>
  <si>
    <t>Dark Lager Beer Seasoning</t>
  </si>
  <si>
    <t>Dark Lager
Beer Seasoning</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</si>
  <si>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</si>
  <si>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 Vendor Spice Name:
Dunkel Hopped Up Seasoning</t>
  </si>
  <si>
    <t>BS-002</t>
  </si>
  <si>
    <t>German Brauhaus Beer Seasoning</t>
  </si>
  <si>
    <t>German Brauhaus
Beer Seasoning</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</si>
  <si>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</si>
  <si>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 Vendor Spice Name:
Rauchbier Hopped Up Seasoning</t>
  </si>
  <si>
    <t>BS-003</t>
  </si>
  <si>
    <t>Spicy Pale Ale Beer Seasoning</t>
  </si>
  <si>
    <t>Spicy Pale Ale
Beer Seasoning</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</si>
  <si>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</si>
  <si>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 Vendor Spice Name:
Hazy IPA Hopped Up Seasoning</t>
  </si>
  <si>
    <t>BS-004</t>
  </si>
  <si>
    <t>Irish Ale Beer Seasoning</t>
  </si>
  <si>
    <t>Irish Ale
Beer Seasoning</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</si>
  <si>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</si>
  <si>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 Vendor Spice Name:
Irish Red Hopped Up Seasoning</t>
  </si>
  <si>
    <t>BS-005</t>
  </si>
  <si>
    <t>Brew Master Marinade Beer Seasoning</t>
  </si>
  <si>
    <t>Brew Master Marinade
Beer Seasoning</t>
  </si>
  <si>
    <t>• Vendor Spice Name:
Backyard Brew</t>
  </si>
  <si>
    <t>BS-006</t>
  </si>
  <si>
    <t>Brew Salt Beer Seasoning</t>
  </si>
  <si>
    <t>Brew Salt
Beer Seasoning</t>
  </si>
  <si>
    <t>Brew Salt Beer Seasoning Ingredients:
salt, beer extract (grain, yeast, hops) 
• ALLERGY ALERT: contains wheat •
• Packed in a facility and/or equipment that produces products containing peanuts, tree nuts, soybean, milk, dairy, eggs, fish, shellfish, wheat, sesame. •</t>
  </si>
  <si>
    <t>• Vendor Spice Name:
Beer Salt</t>
  </si>
  <si>
    <t>BS-007</t>
  </si>
  <si>
    <t>American Brew Beer Seasoning</t>
  </si>
  <si>
    <t>American Brew
Beer Seasoning</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</si>
  <si>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</si>
  <si>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 Vendor Spice Name:
Beer Popcorn Seasoning</t>
  </si>
  <si>
    <t>CAH-001</t>
  </si>
  <si>
    <t>Himalayan Salt w/ Grater</t>
  </si>
  <si>
    <t>Himalayan Salt
w/ Grater</t>
  </si>
  <si>
    <t>Himalayan Salt Ingredients:
coarse pink himalayan sea salt 
• Packed in a facility and/or equipment that produces products containing peanuts, tree nuts, soybean, milk, dairy, eggs, fish, shellfish, wheat, sesame. •</t>
  </si>
  <si>
    <t>CAH-002</t>
  </si>
  <si>
    <t>Whole Nutmeg w/ Grater</t>
  </si>
  <si>
    <t>Whole Nutmeg
w/ Grater</t>
  </si>
  <si>
    <t>Whole Nutmeg Ingredients:
whole nutmeg
• Packed in a facility and/or equipment that produces products containing peanuts, tree nuts, soybean, milk, dairy, eggs, fish, shellfish, wheat, sesame. •</t>
  </si>
  <si>
    <t>NULL</t>
  </si>
  <si>
    <t>CAH-003</t>
  </si>
  <si>
    <t>Whole Cinnamon w/ Grater</t>
  </si>
  <si>
    <t>Whole Cinnamon
w/ Grater</t>
  </si>
  <si>
    <t>Whole Cinnamon Ingredients:
whole cinnamon stick
• Packed in a facility and/or equipment that produces products containing peanuts, tree nuts, soybean, milk, dairy, eggs, fish, shellfish, wheat, sesame. •</t>
  </si>
  <si>
    <t>CAH-004</t>
  </si>
  <si>
    <t>Whole Cinnamon/Nutmeg w/ Grater</t>
  </si>
  <si>
    <t>Whole Cinnamon/Nutmeg
w/ Grater</t>
  </si>
  <si>
    <t>Whole Cinnamon/Nutmeg Ingredients:
whole cinnamon sticks, whole nutmeg
• Packed in a facility and/or equipment that produces products containing peanuts, tree nuts, soybean, milk, dairy, eggs, fish, shellfish, wheat, sesame.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</si>
  <si>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</si>
  <si>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</si>
  <si>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</si>
  <si>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</si>
  <si>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</si>
  <si>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</si>
  <si>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</si>
  <si>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</si>
  <si>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CH-003</t>
  </si>
  <si>
    <t>Parmesan Cheese Powder</t>
  </si>
  <si>
    <t>Parmesan
Cheese Powder</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</si>
  <si>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</si>
  <si>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Hoosier Hill Co</t>
  </si>
  <si>
    <t>CH-004</t>
  </si>
  <si>
    <t>Romano Cheese Powder</t>
  </si>
  <si>
    <t>Romano
Cheese Powder</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</si>
  <si>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</si>
  <si>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</si>
  <si>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</si>
  <si>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</si>
  <si>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</si>
  <si>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CH-006</t>
  </si>
  <si>
    <t>Bleu Cheese Powder</t>
  </si>
  <si>
    <t>Bleu
Cheese Powder</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</si>
  <si>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</si>
  <si>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</si>
  <si>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</si>
  <si>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</si>
  <si>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</si>
  <si>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</si>
  <si>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</si>
  <si>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</si>
  <si>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</si>
  <si>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CNC-001</t>
  </si>
  <si>
    <t>Gloucester Citrus Sea Salt</t>
  </si>
  <si>
    <t>Gloucester Citrus
Sea Salt</t>
  </si>
  <si>
    <t>Gloucester Citrus Sea Salt Ingredients:
sea salt, orange, lemon, black pepper, smoked hickory salt, lime, ginger
• Packed in a facility and/or equipment that produces products containing peanuts, tree nuts, soybean, milk, dairy, eggs, fish, shellfish, wheat, sesame. •</t>
  </si>
  <si>
    <t>• Client: Cape Ann Olive Oil
• Original SKU: SS-023 - Florida Citrus Sea Salt</t>
  </si>
  <si>
    <t>CNC-002</t>
  </si>
  <si>
    <t>Rosemary &amp; Garlic Griller</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</si>
  <si>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</si>
  <si>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 Client: Deep South
• Original SKU: BD-005 - Rosemary &amp; Garlic Bread Dip</t>
  </si>
  <si>
    <t>CNC-003</t>
  </si>
  <si>
    <t>Garlic &amp; Herb Bread Dip &amp; Seasoning</t>
  </si>
  <si>
    <t>Garlic &amp; Herb 
Bread Dip &amp; Seasoning</t>
  </si>
  <si>
    <t>Garlic &amp; Herb Bread Dip &amp; Seasoning Ingredients:
garlic, onion, pepper, spices
• Packed in a facility and/or equipment that produces products containing peanuts, tree nuts, soybean, milk, dairy, eggs, fish, shellfish, wheat, sesame. •</t>
  </si>
  <si>
    <t>• Client: Olive Branch, The
• Original SKU: BD-021 - Savory Garlic &amp; Herb Bread Dip</t>
  </si>
  <si>
    <t>CNC-004</t>
  </si>
  <si>
    <t>Herbs de Provence Bread Dip &amp; Seasoning</t>
  </si>
  <si>
    <t>Herbs de Provence
Bread Dip &amp; Seasoning</t>
  </si>
  <si>
    <t>Herbs de Provence Bread Dip &amp; Seasoning Ingredients:
thyme, marjoram, rosemary, savory, fennel, lavender buds, corn oil
• Packed in a facility and/or equipment that produces products containing peanuts, tree nuts, soybean, milk, dairy, eggs, fish, shellfish, wheat, sesame. •</t>
  </si>
  <si>
    <t>• Client: Olive Branch, The
• Original SKU: SP-009 - Herbs de Provence with Lavender</t>
  </si>
  <si>
    <t>CNC-005</t>
  </si>
  <si>
    <t>Lagniappe Spice Blend</t>
  </si>
  <si>
    <t>Lagniappe
Spice Blend</t>
  </si>
  <si>
    <t>• Client: Deep South
• Original SKU: GS-011 - Louisiana Bayou</t>
  </si>
  <si>
    <t>CNC-006</t>
  </si>
  <si>
    <t>OBX Sunshine Sea Salt</t>
  </si>
  <si>
    <t>OBX Sunshine
Sea Salt</t>
  </si>
  <si>
    <t>OBX Sunshine Sea Salt Ingredients:
sea salt, orange, lemon, black pepper, smoked hickory salt, lime, ginger
• Packed in a facility and/or equipment that produces products containing peanuts, tree nuts, soybean, milk, dairy, eggs, fish, shellfish, wheat, sesame. •</t>
  </si>
  <si>
    <t>• Client: Ella's Olive Oil
• Original SKU: SS-023 - Florida Citrus Sea Salt</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</si>
  <si>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</si>
  <si>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</si>
  <si>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</si>
  <si>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</si>
  <si>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Olive Branch, The
• Original SKU: BD-025 - Parmesan &amp; Herb Bread Dip</t>
  </si>
  <si>
    <t>CNC-008</t>
  </si>
  <si>
    <t>Sicilian Herb Bread Dip &amp; Seasoning</t>
  </si>
  <si>
    <t>Sicilian Herb
Bread Dip &amp; Seasoning</t>
  </si>
  <si>
    <t>Sicilian Herb Bread Dip &amp; Seasoning Ingredients:
marjoram, oregano, basil, savory, sage, and thyme
• Packed in a facility and/or equipment that produces products containing peanuts, tree nuts, soybean, milk, dairy, eggs, fish, shellfish, wheat, sesame. •</t>
  </si>
  <si>
    <t>• Client: Olive Branch, The
• Original SKU: BD-022 - Sicilian Herb Bread Dip</t>
  </si>
  <si>
    <t>CNC-009</t>
  </si>
  <si>
    <t>Tuscan Herb Bread Dip &amp; Seasoning</t>
  </si>
  <si>
    <t>Tuscan Herb
Bread Dip &amp; Seasoning</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</si>
  <si>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</si>
  <si>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 Client: Olive Branch, The
• Original SKU: BD-007 - Tuscan Bread Dip</t>
  </si>
  <si>
    <t>CNC-010</t>
  </si>
  <si>
    <t>Wisconsin Cheddar Popcorn Seasoning</t>
  </si>
  <si>
    <t>Wisconsin Cheddar
Popcorn Seasoning</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</si>
  <si>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</si>
  <si>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Lake Geneva Olive Oil
• Original SKU: PS-008 - White Cheddar Popcorn Seasoning</t>
  </si>
  <si>
    <t>CNC-011</t>
  </si>
  <si>
    <t>Miners Taco</t>
  </si>
  <si>
    <t>Miners Taco Ingredients:
paprika, salt, onion, corn meal, garlic, flour, cocoa, citric acid, spices
• Packed in a facility and/or equipment that produces products containing peanuts, tree nuts, soybean, milk, dairy, eggs, fish, shellfish, wheat, sesame. •</t>
  </si>
  <si>
    <t>• Client: Olive &amp; Vinnies
• Original SKU: GS-032 - Zesty Taco</t>
  </si>
  <si>
    <t>CNC-012</t>
  </si>
  <si>
    <t>Voodoo Blend</t>
  </si>
  <si>
    <t>• Client: Olive &amp; Vinnies
• Original SKU: GS-011 - Louisiana Bayou</t>
  </si>
  <si>
    <t>CNC-013</t>
  </si>
  <si>
    <t>Birmingham Bam Bam Shrimp Seasoning</t>
  </si>
  <si>
    <t>Birmingham Bam Bam
Shrimp Seasoning</t>
  </si>
  <si>
    <t>• Client: Mountain Brook
• Original SKU: SF-010 - Bam-Bam Spicy Shrimp Seasoning</t>
  </si>
  <si>
    <t>CNC-014</t>
  </si>
  <si>
    <t>Crestline Crustacean Sensation Seafood Seasoning</t>
  </si>
  <si>
    <t>Crestline Crustacean Sensation
Seafood Seasoning</t>
  </si>
  <si>
    <t>Crestline Crustacean Sensation Seafood Seasoning Ingredients:
paprika, lemon, salt, spices
• Packed in a facility and/or equipment that produces products containing peanuts, tree nuts, soybean, milk, dairy, eggs, fish, shellfish, wheat, sesame. •</t>
  </si>
  <si>
    <t>• Client: Mountain Brook
• Original SKU: SF-001 - Crustacean Sensation</t>
  </si>
  <si>
    <t>CNC-015</t>
  </si>
  <si>
    <t>Mountain Brook Mesquite Grill Seasoning</t>
  </si>
  <si>
    <t>Mountain Brook
Mesquite Grill Seasoning</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</si>
  <si>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</si>
  <si>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 Client: Mountain Brook
• Original SKU: GS-006 - Mesquite Wood Grill Seasoning</t>
  </si>
  <si>
    <t>CNC-016</t>
  </si>
  <si>
    <t>Off the Hook Cajun Style Seasoning</t>
  </si>
  <si>
    <t>Off the Hook
Cajun Style Seasoning</t>
  </si>
  <si>
    <t>• Client: Sizzle Fish
• Original SKU: GS-011 - Louisiana Bayou</t>
  </si>
  <si>
    <t>CNC-017</t>
  </si>
  <si>
    <t>Fisherman's Catch "Private Blend" Blackened Seasoning</t>
  </si>
  <si>
    <t>Fisherman's Catch
"Private Blend"
Blackened Seasoning</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</si>
  <si>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</si>
  <si>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Sizzle Fish
• Original SKU: SF-019 - Blackened Seasoning</t>
  </si>
  <si>
    <t>CNC-018</t>
  </si>
  <si>
    <t>Bruschetta Seasoning</t>
  </si>
  <si>
    <t>• Client: Vines &amp; Branches
• Original SKU: BD-001 - Bruschetta Bread Dip</t>
  </si>
  <si>
    <t>CNC-019</t>
  </si>
  <si>
    <t>Garlic &amp; Tomato Seasoning</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</si>
  <si>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</si>
  <si>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Client: Vines &amp; Branches
• Original SKU: BD-003 - Garlic &amp; Tomato Bread Dip</t>
  </si>
  <si>
    <t>CNC-020</t>
  </si>
  <si>
    <t xml:space="preserve">Greek Seasoning </t>
  </si>
  <si>
    <t>Greek Seasoning  Ingredients:
dehydrated garlic, dehydrated onion, dehydrated bell pepper, spices, sesame seeds, lemon oil
• Packed in a facility and/or equipment that produces products containing peanuts, tree nuts, soybean, milk, dairy, eggs, fish, shellfish, wheat, sesame. •</t>
  </si>
  <si>
    <t>• Client: Vines &amp; Branches
• Original SKU: BD-011 - Greek Bread Dip</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</si>
  <si>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</si>
  <si>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</si>
  <si>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</si>
  <si>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Client: Vines &amp; Branches
• Original SKU: BD-020 - Mediterranean Garden Bread Dip</t>
  </si>
  <si>
    <t>CNC-022</t>
  </si>
  <si>
    <t>North Fork Heat Seasoning</t>
  </si>
  <si>
    <t>North Fork
Heat Seasoning</t>
  </si>
  <si>
    <t>• Client: Vines &amp; Branches
• Original SKU: GS-011 - Louisiana Bayou</t>
  </si>
  <si>
    <t>CNC-023</t>
  </si>
  <si>
    <t>Parmesan &amp; Herb Seasoning</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</si>
  <si>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</si>
  <si>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Vines &amp; Branches
• Original SKU: BD-025 - Parmesan &amp; Herb Bread Dip</t>
  </si>
  <si>
    <t>CNC-024</t>
  </si>
  <si>
    <t>Pesto &amp; Parmesan Seasoning</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</si>
  <si>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</si>
  <si>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Client: Vines &amp; Branches
• Original SKU: BD-010 - Pesto &amp; Cheese Bread Dip</t>
  </si>
  <si>
    <t>CNC-025</t>
  </si>
  <si>
    <t>Rosemary &amp; Garlic Seasoning</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</si>
  <si>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</si>
  <si>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 Client: Vines &amp; Branches
• Original SKU: BD-005 - Rosemary &amp; Garlic Bread Dip</t>
  </si>
  <si>
    <t>CNC-026</t>
  </si>
  <si>
    <t>Rustic Herb Seasoning</t>
  </si>
  <si>
    <t xml:space="preserve">Rustic Herb Seasoning </t>
  </si>
  <si>
    <t>Rustic Herb Seasoning Ingredients:
salt, red pepper, black pepper, oregano, rosemary, parsley, garlic, basil
• Packed in a facility and/or equipment that produces products containing peanuts, tree nuts, soybean, milk, dairy, eggs, fish, shellfish, wheat, sesame. •</t>
  </si>
  <si>
    <t>• Client: Vines &amp; Branches
• Original SKU: BD-024 - Rustic Herb Bread Dip</t>
  </si>
  <si>
    <t>CNC-027</t>
  </si>
  <si>
    <t>Salt Free Sea Side Seafood Seasoning</t>
  </si>
  <si>
    <t>Salt Free
Sea Side
Seafood Seasoning</t>
  </si>
  <si>
    <t>Salt Free Sea Side Seafood Seasoning Ingredients:
garlic, onion, paprika, pepper, oregano, parsley
• Packed in a facility and/or equipment that produces products containing peanuts, tree nuts, soybean, milk, dairy, eggs, fish, shellfish, wheat, sesame. •</t>
  </si>
  <si>
    <t>• Client: Vines &amp; Branches
• Original SKU: SF-022 - Sea Side Seafood Seasoning</t>
  </si>
  <si>
    <t>CNC-028</t>
  </si>
  <si>
    <t>Sundried Tomato &amp; Basil Seasoning</t>
  </si>
  <si>
    <t>Sundried
Tomato &amp; Basil
Seasoning</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</si>
  <si>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</si>
  <si>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Vines &amp; Branches
• Original SKU: BD-006 - Sun Dried Tomato &amp; Basil Bread Dip</t>
  </si>
  <si>
    <t>CNC-029</t>
  </si>
  <si>
    <t>Tuscan Seasoning</t>
  </si>
  <si>
    <t>Tuscan Seasoning Ingredients:
garlic, salt, black pepper, onion, pepper flakes, rosemary, basil, oregano, and parsley
• Packed in a facility and/or equipment that produces products containing peanuts, tree nuts, soybean, milk, dairy, eggs, fish, shellfish, wheat, sesame. •</t>
  </si>
  <si>
    <t>• Client: Vines &amp; Branches
• Original SKU: BD-007 - Tuscan Bread Dip</t>
  </si>
  <si>
    <t>CNC-030</t>
  </si>
  <si>
    <t>Citrus Sea Salt</t>
  </si>
  <si>
    <t>Citrus
Sea Salt</t>
  </si>
  <si>
    <t>Citrus Sea Salt Ingredients:
sea salt, orange, lemon, black pepper, smoked hickory salt, lime, ginger
• Packed in a facility and/or equipment that produces products containing peanuts, tree nuts, soybean, milk, dairy, eggs, fish, shellfish, wheat, sesame. •</t>
  </si>
  <si>
    <t>• Client: Vines &amp; Branches
• Original SKU: SS-023 - Florida Citrus Sea Salt</t>
  </si>
  <si>
    <t>CNC-031</t>
  </si>
  <si>
    <t>Italian Lemon Herb Dressing Mix</t>
  </si>
  <si>
    <t>Italian Lemon Herb
Dressing Mix</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</si>
  <si>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</si>
  <si>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 Client: Vines &amp; Branches
• Original SKU: SD-001 - Italian Salad Dressing Mix</t>
  </si>
  <si>
    <t>CNC-032</t>
  </si>
  <si>
    <t>Savory Garlic &amp; Herb Seasoning</t>
  </si>
  <si>
    <t>Savory Garlic &amp; Herb
Seasoning</t>
  </si>
  <si>
    <t>Savory Garlic &amp; Herb Seasoning Ingredients:
garlic, onion, pepper, spices
• Packed in a facility and/or equipment that produces products containing peanuts, tree nuts, soybean, milk, dairy, eggs, fish, shellfish, wheat, sesame. •</t>
  </si>
  <si>
    <t>• Client: Vines &amp; Branches
• Original SKU: BD-021 - Savory Garlic &amp; Herb Bread Dip</t>
  </si>
  <si>
    <t>CNC-033</t>
  </si>
  <si>
    <t>South African Rooibos Tea</t>
  </si>
  <si>
    <t>South African
Rooibos Tea</t>
  </si>
  <si>
    <t>South African Rooibos Tea Ingredients:
rooibos
• Packed in a facility and/or equipment that produces products containing peanuts, tree nuts, soybean, milk, dairy, eggs, fish, shellfish, wheat, sesame. •</t>
  </si>
  <si>
    <t>• Client: Vines &amp; Branches
• Original SKU: LT-033 - Rooibos Tea</t>
  </si>
  <si>
    <t>CNC-034</t>
  </si>
  <si>
    <t>Zesty Italian Bread Dip &amp; Seasoning</t>
  </si>
  <si>
    <t>Zesty Italian
Bread Dip &amp; Seasoning</t>
  </si>
  <si>
    <t>Zesty Italian Bread Dip &amp; Seasoning Ingredients:
dehydrated garlic, spices, orange peel, citric acid, corn oil
• Packed in a facility and/or equipment that produces products containing peanuts, tree nuts, soybean, milk, dairy, eggs, fish, shellfish, wheat, sesame. •</t>
  </si>
  <si>
    <t>• Client: Vines &amp; Branches
• Original SKU: BD-028 - Zesty Italian Bread Dip</t>
  </si>
  <si>
    <t>CNC-035</t>
  </si>
  <si>
    <t>Maria's Mojito Wine Slush</t>
  </si>
  <si>
    <t>Maria's Mojito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</si>
  <si>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</si>
  <si>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Olive Branch, The
• Original SKU: WS-005 - Mint Mojito Wine Slush</t>
  </si>
  <si>
    <t>CNC-037</t>
  </si>
  <si>
    <t>Sassy Seafood</t>
  </si>
  <si>
    <t>• Client: Vines &amp; Branches
• Original SKU: SF-020 - Sassy Salmon Seasoning</t>
  </si>
  <si>
    <t>CNC-038</t>
  </si>
  <si>
    <t>Moroccan Seasoning</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</si>
  <si>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</si>
  <si>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Client: Vines &amp; Branches
• Original SKU: BD-017 - Moroccan Bread Dip</t>
  </si>
  <si>
    <t>CNC-039</t>
  </si>
  <si>
    <t>Pure Spanish Saffron</t>
  </si>
  <si>
    <t>Pure Spanish Saffron Ingredients:
saffron
• Packed in a facility and/or equipment that produces products containing peanuts, tree nuts, soybean, milk, dairy, eggs, fish, shellfish, wheat, sesame. •</t>
  </si>
  <si>
    <t>• Client: Vines &amp; Branches
• Original SKU: SP-018 - Saffron</t>
  </si>
  <si>
    <t>CNC-040</t>
  </si>
  <si>
    <t>Chicago Steak Seasoning</t>
  </si>
  <si>
    <t>Chicago
Steak Seasoning</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</si>
  <si>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</si>
  <si>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 Client: HideAway Farms
• Original SKU: GS-014 - Canadian Steak Seasoning</t>
  </si>
  <si>
    <t>CNC-041</t>
  </si>
  <si>
    <t>Scottish Pub Mix</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</si>
  <si>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</si>
  <si>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Client: HideAway Farms
• Original SKU:
GS-036 - Irish Pub Seasoning</t>
  </si>
  <si>
    <t>CNC-042</t>
  </si>
  <si>
    <t>Greek Seasoning &amp; Bread Dip</t>
  </si>
  <si>
    <t>Greek Seasoning &amp; Bread Dip Ingredients:
salt, oregano, garlic, basil, onion, mint
• Packed in a facility and/or equipment that produces products containing peanuts, tree nuts, soybean, milk, dairy, eggs, fish, shellfish, wheat, sesame. •</t>
  </si>
  <si>
    <t>• Client: Soultana's
• Original SKU: SP-035 - Greek Seasoning</t>
  </si>
  <si>
    <t>CNC-043</t>
  </si>
  <si>
    <t>Billy Club Rub</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</si>
  <si>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</si>
  <si>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 Client: Olive Branch, The
• Original SKU: GS-012 - Blue Ribbon Pecan Rub</t>
  </si>
  <si>
    <t>CNC-044</t>
  </si>
  <si>
    <t>Plow Boy Rub</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</si>
  <si>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</si>
  <si>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 Client: Olive Branch, The
• Original SKU: GS-038 - Oregon Trail Bold Steak Seasoning</t>
  </si>
  <si>
    <t>CNC-045</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</si>
  <si>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</si>
  <si>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</si>
  <si>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</si>
  <si>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 Client: Olive Branch, The
• Original SKU: GS-053 - Grillin’ w/ Heat Seasoning</t>
  </si>
  <si>
    <t>CNC-046</t>
  </si>
  <si>
    <t>Gourmet Burger Seasoning</t>
  </si>
  <si>
    <t>Gourmet Burger Seasoning Ingredients:
salt, maltodextrin, garlic, natural flavors, spices, less than 2% of sunflower oil
• Packed in a facility and/or equipment that produces products containing peanuts, tree nuts, soybean, milk, dairy, eggs, fish, shellfish, wheat, sesame. •</t>
  </si>
  <si>
    <t>• Client: Kitchen Kettle
• Original SKU: GS-001 - Any Kind of Burger</t>
  </si>
  <si>
    <t>CNC-047</t>
  </si>
  <si>
    <t>Cajun Creole</t>
  </si>
  <si>
    <t>Cajun Creole Ingredients:
paprika, garlic, onion, spices, &lt;1% calcium stearate (anti caking)
• Packed in a facility and/or equipment that produces products containing peanuts, tree nuts, soybean, milk, dairy, eggs, fish, shellfish, wheat, sesame. •</t>
  </si>
  <si>
    <t>• Client: Oliver's Olive Oil
• Original: SKU: PZ-009 - Pepperoni Kick Pizza Seasoning</t>
  </si>
  <si>
    <t>CNC-048</t>
  </si>
  <si>
    <t>Bold Onion &amp; Garlic Seasoning</t>
  </si>
  <si>
    <t>Bold Onion &amp; 
Garlic Seasoning</t>
  </si>
  <si>
    <t>Bold Onion &amp; Garlic Seasoning Ingredients:
salt, shallots, black pepper, parsley, coriander, dill weed, chives, garlic
• Packed in a facility and/or equipment that produces products containing peanuts, tree nuts, soybean, milk, dairy, eggs, fish, shellfish, wheat, sesame. •</t>
  </si>
  <si>
    <t>• Client: Kitchen Kettle
• Original SKU: BD-038 - Bold Onion &amp; Garlic Bread Dip</t>
  </si>
  <si>
    <t>CNC-049</t>
  </si>
  <si>
    <t>Ranch Seasoning</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</si>
  <si>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</si>
  <si>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 Client: Kitchen Kettle
• Original SKU: PS-007 - Ranch Popcorn Seasoning</t>
  </si>
  <si>
    <t>CNC-050</t>
  </si>
  <si>
    <t>White Cheddar Seasoning</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</si>
  <si>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</si>
  <si>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Kitchen Kettle
• Original SKU: PS-008 - White Cheddar Popcorn Seasoning</t>
  </si>
  <si>
    <t>CNC-051</t>
  </si>
  <si>
    <t>Jalapeno Seasoning</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</si>
  <si>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</si>
  <si>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Client: Kitchen Kettle
• Original SKU: PS-015 - Hot Jalapeno Seasoning</t>
  </si>
  <si>
    <t>CNC-052</t>
  </si>
  <si>
    <t>Sour Cream &amp; Chive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</si>
  <si>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</si>
  <si>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</si>
  <si>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 Client: Kitchen Kettle
• Original SKU: PS-020 - Sour Cream &amp; Chive Popcorn Seasoning</t>
  </si>
  <si>
    <t>CNC-053</t>
  </si>
  <si>
    <t>Parmesan &amp; Garlic Seasoning</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</si>
  <si>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</si>
  <si>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Kitchen Kettle
• Original SKU: PS-028 - Parmesan Garlic Popcorn Seasoning</t>
  </si>
  <si>
    <t>CNC-054</t>
  </si>
  <si>
    <t>Pink Himalayan &amp; Ghost Chili Sea Salt</t>
  </si>
  <si>
    <t>Pink Himalayan 
&amp; Ghost Chili Sea Salt</t>
  </si>
  <si>
    <t>Pink Himalayan &amp; Ghost Chili Sea Salt Ingredients:
coarse pink Himalayan sea salt, ghost chili peppers
• Packed in a facility and/or equipment that produces products containing peanuts, tree nuts, soybean, milk, dairy, eggs, fish, shellfish, wheat, sesame. •</t>
  </si>
  <si>
    <t>• Client: Kitchen Kettle
• Original SKU: SS-045 - Pink Himalayan &amp; Ghost Chili Sea Salt (Coarse)</t>
  </si>
  <si>
    <t>CNC-055</t>
  </si>
  <si>
    <t>Applewood Sea Salt</t>
  </si>
  <si>
    <t>Applewood
Sea Salt</t>
  </si>
  <si>
    <t>Applewood Sea Salt Ingredients:
sea salt smoked over applewood fire
• Packed in a facility and/or equipment that produces products containing peanuts, tree nuts, soybean, milk, dairy, eggs, fish, shellfish, wheat, sesame. •</t>
  </si>
  <si>
    <t>• Client: Kitchen Kettle
• Original SKU: SS-011 - Smoked Applewood Sea Salt</t>
  </si>
  <si>
    <t>CNC-056</t>
  </si>
  <si>
    <t>• Client: Kitchen Kettle
• Original SKU: BD-007 - Tuscan Bread Dip</t>
  </si>
  <si>
    <t>CNC-057</t>
  </si>
  <si>
    <t>Salt Free Seaside Seafood</t>
  </si>
  <si>
    <t>Salt Free
Seaside Seafood</t>
  </si>
  <si>
    <t>Salt Free Seaside Seafood Ingredients:
garlic, onion, paprika, pepper, oregano, parsley
• Packed in a facility and/or equipment that produces products containing peanuts, tree nuts, soybean, milk, dairy, eggs, fish, shellfish, wheat, sesame. •</t>
  </si>
  <si>
    <t>• Client: Kitchen Kettle
• Original SKU: SF-022 - Sea Side Seafood Seasoning</t>
  </si>
  <si>
    <t>CNC-058</t>
  </si>
  <si>
    <t>Spicy Italian Seasoning</t>
  </si>
  <si>
    <t>• Client: Kitchen Kettle
• Original SKU: BD-035 - Spicy Italian Bread Dip</t>
  </si>
  <si>
    <t>CNC-059</t>
  </si>
  <si>
    <t>• Client: Kitchen Kettle
• Original SKU: BD-006 - Sun Dried Tomato &amp; Basil Bread Dip</t>
  </si>
  <si>
    <t>CNC-060</t>
  </si>
  <si>
    <t>Sweet Cherry Seasoning</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</si>
  <si>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</si>
  <si>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Client: Kitchen Kettle
• Original SKU: GS-027 - Sweet Cheery Rub</t>
  </si>
  <si>
    <t>CNC-061</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</si>
  <si>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</si>
  <si>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</si>
  <si>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</si>
  <si>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 Client: Kitchen Kettle
• Original SKU: SP-029 - Truffle Parmesan &amp; Black Garlic Seasoning</t>
  </si>
  <si>
    <t>CNC-062</t>
  </si>
  <si>
    <t>• Client: Kitchen Kettle
• Original SKU: BD-010 - Pesto &amp; Cheese Bread Dip</t>
  </si>
  <si>
    <t>CNC-063</t>
  </si>
  <si>
    <t>• Client: Kitchen Kettle
• Original SKU: BD-021 - Savory Garlic &amp; Herb Bread Dip</t>
  </si>
  <si>
    <t>CNC-064</t>
  </si>
  <si>
    <t>Virginia Pork Rub</t>
  </si>
  <si>
    <t>Virginia Pork Rub Ingredients:
chili powder, dehydrated garlic, spices, sea salt
• Packed in a facility and/or equipment that produces products containing peanuts, tree nuts, soybean, milk, dairy, eggs, fish, shellfish, wheat, sesame. •</t>
  </si>
  <si>
    <t>• Client: 3 Springs Farm
• Original SKU:GS-061 - Pennsylvania Pork Rub</t>
  </si>
  <si>
    <t>CNC-065</t>
  </si>
  <si>
    <t>Citrus Sneeze</t>
  </si>
  <si>
    <t>• Client: Olive &amp; Vinnies
• Original SKU: PP-006 - Lively Lemon Pepper</t>
  </si>
  <si>
    <t>CNC-066</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</si>
  <si>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</si>
  <si>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</si>
  <si>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</si>
  <si>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 Client: Something Wild Farms
• Original SKU: GS-038 - Oregon Trail Bold Steak Seasoning</t>
  </si>
  <si>
    <t>CNC-067</t>
  </si>
  <si>
    <t>Virginia Homestyle Heat</t>
  </si>
  <si>
    <t>Virginia
Homestyle Heat</t>
  </si>
  <si>
    <t>Spicers Mill</t>
  </si>
  <si>
    <t>• Client: Virginia Shop, The
• Original SKU: GS-011 - Louisiana Bayou</t>
  </si>
  <si>
    <t>CNC-068</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</si>
  <si>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</si>
  <si>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</si>
  <si>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</si>
  <si>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Sassy Olive, The
• Original SKU: PP-015 - 6 Pepper Blend</t>
  </si>
  <si>
    <t>CNC-069</t>
  </si>
  <si>
    <t>Bruschetta Rustic Dipping Herbs</t>
  </si>
  <si>
    <t>Bruschetta Rustic
Dipping Herbs</t>
  </si>
  <si>
    <t>• Client: Sassy Olive, The
• Original SKU: BD-001 - Bruschetta Bread Dip</t>
  </si>
  <si>
    <t>CNC-070</t>
  </si>
  <si>
    <t>Garlic Parmesan Dipping Herbs</t>
  </si>
  <si>
    <t>Garlic Parmesan
Dipping Herbs</t>
  </si>
  <si>
    <t>• Client: Sassy Olive, The
• Original SKU: BD-012 - Garlic &amp; Parmesan Bread Dip</t>
  </si>
  <si>
    <t>CNC-071</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</si>
  <si>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</si>
  <si>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</si>
  <si>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</si>
  <si>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 Client: Sassy Olive, The
• Original SKU: BD-011 - Greek Bread Dip</t>
  </si>
  <si>
    <t>CNC-072</t>
  </si>
  <si>
    <t>Classic Italian Blend</t>
  </si>
  <si>
    <t>Classic 
Italian Blend</t>
  </si>
  <si>
    <t>Classic Italian Blend Ingredients:
salt, garlic, black pepper, onion, red pepper flakes, rosemary, basil, mediterranean oregano, and parsley
• Packed in a facility and/or equipment that produces products containing peanuts, tree nuts, soybean, milk, dairy, eggs, fish, shellfish, wheat, sesame. •</t>
  </si>
  <si>
    <t>• Client: Sassy Olive, The
• Original SKU: BD-007 - Tuscan Bread Dip</t>
  </si>
  <si>
    <t>CNC-073</t>
  </si>
  <si>
    <t>Spicy Italian Dipping Herbs</t>
  </si>
  <si>
    <t>Spicy Italian
Dipping Herbs</t>
  </si>
  <si>
    <t>• Client: Sassy Olive, The
• Original SKU: BD-035 -Spicy Italian Bread Dip</t>
  </si>
  <si>
    <t>CNC-074</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</si>
  <si>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</si>
  <si>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</si>
  <si>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</si>
  <si>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</si>
  <si>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CNC-075</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</si>
  <si>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</si>
  <si>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</si>
  <si>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</si>
  <si>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 Client: Vines &amp; Branches
• Original SKU: BD-030 - Festival of Herbs Bread Dip</t>
  </si>
  <si>
    <t>CNC-076</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</si>
  <si>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</si>
  <si>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</si>
  <si>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</si>
  <si>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</si>
  <si>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CNC-077</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</si>
  <si>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</si>
  <si>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</si>
  <si>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</si>
  <si>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</si>
  <si>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CNC-078</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</si>
  <si>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</si>
  <si>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</si>
  <si>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</si>
  <si>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</si>
  <si>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CNC-079</t>
  </si>
  <si>
    <t>Highland Steak Rub</t>
  </si>
  <si>
    <t>Highland
Steak Rub</t>
  </si>
  <si>
    <t>Highland Steak Rub Ingredients:
salt, paprika, garlic, mustard, sugar, spices
• Packed in a facility and/or equipment that produces products containing peanuts, tree nuts, soybean, milk, dairy, eggs, fish, shellfish, wheat, sesame. •</t>
  </si>
  <si>
    <t>• Client: HideAway Farms
• Original SKU: GS-016 - Black Angus Steak Rub</t>
  </si>
  <si>
    <t>CNC-080</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</si>
  <si>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</si>
  <si>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</si>
  <si>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</si>
  <si>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 Client: Salem Witch Museum
• Original SKU: LT-049 -Black Bourbon Tea</t>
  </si>
  <si>
    <t>CNC-081</t>
  </si>
  <si>
    <t>Bewitching Green Tea</t>
  </si>
  <si>
    <t>Bewitching
Green Tea</t>
  </si>
  <si>
    <t>Bewitching Green Tea Ingredients:
green tea
• Packed in a facility and/or equipment that produces products containing peanuts, tree nuts, soybean, milk, dairy, eggs, fish, shellfish, wheat, sesame. •</t>
  </si>
  <si>
    <t>• Client: Salem Witch Museum
• Original SKU: LT-008 - Panfired Green Tea
• Customer request: The word "panfired" be removed from ingredients.</t>
  </si>
  <si>
    <t>CNC-082</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</si>
  <si>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</si>
  <si>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</si>
  <si>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</si>
  <si>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LT-027 - Orange Spice Tea</t>
  </si>
  <si>
    <t>CNC-083</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</si>
  <si>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</si>
  <si>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</si>
  <si>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</si>
  <si>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LT-044 - Turmeric Ginger Herbal Tea</t>
  </si>
  <si>
    <t>CNC-084</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</si>
  <si>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</si>
  <si>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</si>
  <si>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</si>
  <si>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 Client: Salem Witch Museum
• Original SKU: LT-024 - Chai Tea</t>
  </si>
  <si>
    <t>CNC-085</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</si>
  <si>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</si>
  <si>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</si>
  <si>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</si>
  <si>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San Francisco Salt Co</t>
  </si>
  <si>
    <t>• Client: Salem Witch Museum
• Original SKU: SS-011 - Smoked Applewood Sea Salt</t>
  </si>
  <si>
    <t>CNC-086</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</si>
  <si>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</si>
  <si>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</si>
  <si>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</si>
  <si>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PP-015 - 6 Pepper Blend</t>
  </si>
  <si>
    <t>CNC-087</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</si>
  <si>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</si>
  <si>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</si>
  <si>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</si>
  <si>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Woodland Foods</t>
  </si>
  <si>
    <t>• Client: Salem Witch Museum
• Original SKU: GS-047 - Garlic Pepper Steak Seasoning</t>
  </si>
  <si>
    <t>CNC-088</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</si>
  <si>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</si>
  <si>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</si>
  <si>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</si>
  <si>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BD-021 - Savory Garlic &amp; Herb Bread Dip</t>
  </si>
  <si>
    <t>CNC-089</t>
  </si>
  <si>
    <t>Salem's Pinch Of Heat Seasoning Blend</t>
  </si>
  <si>
    <t>Salem's 
Pinch of Heat
Seasoning Blend</t>
  </si>
  <si>
    <t>• Client: Salem Witch Museum
• Original SKU: GS-011 - Louisiana Bayou</t>
  </si>
  <si>
    <t>CNC-090</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</si>
  <si>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</si>
  <si>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</si>
  <si>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</si>
  <si>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Salt Works</t>
  </si>
  <si>
    <t>• Client: Salem Witch Museum
• Original SKU: SU-013 - Spellbinding Vanilla Bean Sugar</t>
  </si>
  <si>
    <t>CNC-091</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</si>
  <si>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</si>
  <si>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</si>
  <si>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</si>
  <si>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</si>
  <si>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CNC-092</t>
  </si>
  <si>
    <t>Full Moon Tempting Tuscan Bread Dip</t>
  </si>
  <si>
    <t>Full Moon
Tempting Tuscan
Bread Dip</t>
  </si>
  <si>
    <t>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t>
  </si>
  <si>
    <t>• Client: Salem Witch Museum
• Original SKU: BD-007 - Tuscan Bread Dip</t>
  </si>
  <si>
    <t>CNC-093</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</si>
  <si>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</si>
  <si>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</si>
  <si>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</si>
  <si>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</si>
  <si>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CNC-094</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</si>
  <si>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</si>
  <si>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</si>
  <si>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</si>
  <si>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 Client: Salem Witch Museum
• Original SKU: BD-028 - Zesty Italian Bread Dip</t>
  </si>
  <si>
    <t>CNC-095</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</si>
  <si>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</si>
  <si>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</si>
  <si>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</si>
  <si>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</si>
  <si>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CNC-096</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</si>
  <si>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</si>
  <si>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</si>
  <si>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</si>
  <si>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Salem Witch Museum
• Original SKU: BD-006 - Sundried Tomato &amp; Basil Bread Dip</t>
  </si>
  <si>
    <t>CNC-097</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</si>
  <si>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</si>
  <si>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</si>
  <si>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</si>
  <si>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PC-005 - Movie Theater Popcorn Kernels</t>
  </si>
  <si>
    <t>CNC-098</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</si>
  <si>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</si>
  <si>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</si>
  <si>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</si>
  <si>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PC-002 - Butterfly Popcorn Kernels</t>
  </si>
  <si>
    <t>CNC-099</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</si>
  <si>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</si>
  <si>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</si>
  <si>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</si>
  <si>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Spice Barn</t>
  </si>
  <si>
    <t>• Client: Salem Witch Museum
• Original SKU: PS-001 - Bacon &amp; Cheddar Popcorn Seasoning</t>
  </si>
  <si>
    <t>CNC-100</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</si>
  <si>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</si>
  <si>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</si>
  <si>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</si>
  <si>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 Client: Salem Witch Museum
• Original SKU: PS-029 - Pumpkin Spice Popcorn Seasoning</t>
  </si>
  <si>
    <t>CNC-101</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</si>
  <si>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</si>
  <si>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</si>
  <si>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</si>
  <si>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Katom</t>
  </si>
  <si>
    <t>• Client: Salem Witch Museum
• Original SKU: PS-008 - White Cheddar Popcorn Seasoning</t>
  </si>
  <si>
    <t>CNC-102</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</si>
  <si>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</si>
  <si>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</si>
  <si>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</si>
  <si>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PS-028 - Parmesan Garlic Popcorn Seasoning</t>
  </si>
  <si>
    <t>CNC-103</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</si>
  <si>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</si>
  <si>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</si>
  <si>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</si>
  <si>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 Client: Salem Witch Museum
• Original SKU: PS-005 - Kettle Corn Popcorn Seasoning</t>
  </si>
  <si>
    <t>CNC-104</t>
  </si>
  <si>
    <t>Salem's Spicy Shrimp Seasoning</t>
  </si>
  <si>
    <t>Salem's Spicy
Shrimp Seasoning</t>
  </si>
  <si>
    <t>A1 Spice World</t>
  </si>
  <si>
    <t>• Client: Salem Witch Museum
• Original SKU: SF-010 - Bam-Bam Spicy Shrimp Seasoning</t>
  </si>
  <si>
    <t>CNC-105</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</si>
  <si>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</si>
  <si>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</si>
  <si>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</si>
  <si>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SF-019 - Blackened Seasoning</t>
  </si>
  <si>
    <t>CNC-106</t>
  </si>
  <si>
    <t>Willow's Cove Alluring Salmon Seasoning</t>
  </si>
  <si>
    <t>Willow's Cove
Alluring Salmon
Seasoning</t>
  </si>
  <si>
    <t>• Client: Salem Witch Museum
• Original SKU: SF-020 - Sassy Salmon Seasoning</t>
  </si>
  <si>
    <t>CNC-107</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</si>
  <si>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</si>
  <si>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</si>
  <si>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</si>
  <si>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SF-002 - Crackin' Crab &amp; Shrimp Spice</t>
  </si>
  <si>
    <t>CNC-108</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</si>
  <si>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</si>
  <si>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</si>
  <si>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</si>
  <si>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 Client: Salem Witch Museum
• Original SKU: SS-073 - Lemon Seafood Seasoning</t>
  </si>
  <si>
    <t>CNC-109</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</si>
  <si>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</si>
  <si>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</si>
  <si>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</si>
  <si>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SS-027 - Chili Lime Sea Salt</t>
  </si>
  <si>
    <t>CNC-110</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</si>
  <si>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</si>
  <si>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</si>
  <si>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</si>
  <si>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SS-016 - Bourbon Sea Salt</t>
  </si>
  <si>
    <t>CNC-111</t>
  </si>
  <si>
    <t>Ghostly Pleasure Himalayan &amp; Ghost Chili Sea Salt</t>
  </si>
  <si>
    <t>Ghostly Pleasure
Himalayan &amp; Ghost
Chili Sea Salt</t>
  </si>
  <si>
    <t>Ghostly Pleasure Himalayan &amp; Ghost Chili Sea Salt Ingredients:
pink Himalayan salt w/ smoked ghost chili peppers
• Packed in a facility and/or equipment that produces products containing peanuts, tree nuts, soybean, milk, dairy, eggs, fish, shellfish, wheat, sesame. •</t>
  </si>
  <si>
    <t>• Client: Salem Witch Museum
• Original SKU: SS-044 - Pink Himalayan &amp; Ghost Chili Sea Salt</t>
  </si>
  <si>
    <t>CNC-112</t>
  </si>
  <si>
    <t>Frightfully Inviting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</si>
  <si>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</si>
  <si>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</si>
  <si>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Olive Nation Spice Co</t>
  </si>
  <si>
    <t>• Client: Salem Witch Museum
• Original SKU: SS-001 - Bacon Salt</t>
  </si>
  <si>
    <t>CNC-113</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</si>
  <si>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</si>
  <si>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</si>
  <si>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</si>
  <si>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 Client: Salem Witch Museum
• Original SKU: SSS-023 - Florida Citrus Sea Salt</t>
  </si>
  <si>
    <t>CNC-114</t>
  </si>
  <si>
    <t>A Magical, Succulent, All Purpose Seasoning!</t>
  </si>
  <si>
    <t>A
Magical, Succulent,
All Purpose Seasoning!</t>
  </si>
  <si>
    <t>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t>
  </si>
  <si>
    <t>• Client: Gholston
• Original SKU: BD-007 - Tuscan Bread Dip</t>
  </si>
  <si>
    <t>CNC-116</t>
  </si>
  <si>
    <t>Hawaiian Salt Blend</t>
  </si>
  <si>
    <t>Hawaiian
Salt Blend</t>
  </si>
  <si>
    <t>Hawaiian Salt Blend Ingredients:
alaea salt, rock salt, vinegar, garlic flakes, red pepper, silicon dioxide, onion, black pepper, citric acid</t>
  </si>
  <si>
    <t>• Client: Keeping It Relle
• Original SKU: SP-068 - Garlic Vinegar Chili Pepper Salt</t>
  </si>
  <si>
    <t>CNC-117</t>
  </si>
  <si>
    <t>Tuscan Farmhouse</t>
  </si>
  <si>
    <t>Tuscan Farmhouse Ingredients:
salt, garlic, black pepper, onion, red pepper flakes, rosemary, basil, mediterranean oregano, and parsley
• Packed in a facility and/or equipment that produces products containing peanuts, tree nuts, soybean, milk, dairy, eggs, fish, shellfish, wheat, sesame. •</t>
  </si>
  <si>
    <t>• Client: Olive Oil Taproom Midlothian
• Original SKU: BD-007 - Tuscan Bread Dip</t>
  </si>
  <si>
    <t>CS-001</t>
  </si>
  <si>
    <t>Bay Leaves</t>
  </si>
  <si>
    <t>Bay Leaves Ingredients:
bay leaves
• Packed in a facility and/or equipment that produces products containing peanuts, tree nuts, soybean, milk, dairy, eggs, fish, shellfish, wheat, sesame. •</t>
  </si>
  <si>
    <t>CS-002</t>
  </si>
  <si>
    <t>Granulated Garlic</t>
  </si>
  <si>
    <t>Granulated Garlic Ingredients:
garlic
• Packed in a facility and/or equipment that produces products containing peanuts, tree nuts, soybean, milk, dairy, eggs, fish, shellfish, wheat, sesame. •</t>
  </si>
  <si>
    <t>CS-003</t>
  </si>
  <si>
    <t>Granulated Onion</t>
  </si>
  <si>
    <t>Granulated Onion Ingredients:
onion
• Packed in a facility and/or equipment that produces products containing peanuts, tree nuts, soybean, milk, dairy, eggs, fish, shellfish, wheat, sesame. •</t>
  </si>
  <si>
    <t>CS-006</t>
  </si>
  <si>
    <t>Chili Powder</t>
  </si>
  <si>
    <t>Chili Powder Ingredients:
chili pepper, salt, garlic, cumin, spices
• Packed in a facility and/or equipment that produces products containing peanuts, tree nuts, soybean, milk, dairy, eggs, fish, shellfish, wheat, sesame. •</t>
  </si>
  <si>
    <t>CS-008</t>
  </si>
  <si>
    <t>Cinnamon Sticks</t>
  </si>
  <si>
    <t>Cinnamon Sticks Ingredients:
cinnamon sticks
• Packed in a facility and/or equipment that produces products containing peanuts, tree nuts, soybean, milk, dairy, eggs, fish, shellfish, wheat, sesame. •</t>
  </si>
  <si>
    <t>CS-009</t>
  </si>
  <si>
    <t>Ground Coriander</t>
  </si>
  <si>
    <t>Ground Coriander Ingredients:
coriander
• Packed in a facility and/or equipment that produces products containing peanuts, tree nuts, soybean, milk, dairy, eggs, fish, shellfish, wheat, sesame. •</t>
  </si>
  <si>
    <t>CS-010</t>
  </si>
  <si>
    <t>Whole Coriander</t>
  </si>
  <si>
    <t>Whole Coriander Ingredients:
coriander
• Packed in a facility and/or equipment that produces products containing peanuts, tree nuts, soybean, milk, dairy, eggs, fish, shellfish, wheat, sesame. •</t>
  </si>
  <si>
    <t>CS-011</t>
  </si>
  <si>
    <t>Cream of Tartar</t>
  </si>
  <si>
    <t>Cream of Tartar Ingredients:
cream of tartar
• Packed in a facility and/or equipment that produces products containing peanuts, tree nuts, soybean, milk, dairy, eggs, fish, shellfish, wheat, sesame. •</t>
  </si>
  <si>
    <t>CS-014</t>
  </si>
  <si>
    <t>Fennel Seeds</t>
  </si>
  <si>
    <t>Fennel Seeds Ingredients:
fennel
• Packed in a facility and/or equipment that produces products containing peanuts, tree nuts, soybean, milk, dairy, eggs, fish, shellfish, wheat, sesame. •</t>
  </si>
  <si>
    <t>CS-015</t>
  </si>
  <si>
    <t>Ground Allspice</t>
  </si>
  <si>
    <t>Ground Allspice Ingredients:
allspice
• Packed in a facility and/or equipment that produces products containing peanuts, tree nuts, soybean, milk, dairy, eggs, fish, shellfish, wheat, sesame. •</t>
  </si>
  <si>
    <t>CS-016</t>
  </si>
  <si>
    <t>Ground Cloves</t>
  </si>
  <si>
    <t>Ground Cloves Ingredients:
cloves
• Packed in a facility and/or equipment that produces products containing peanuts, tree nuts, soybean, milk, dairy, eggs, fish, shellfish, wheat, sesame. •</t>
  </si>
  <si>
    <t>CS-018</t>
  </si>
  <si>
    <t>Ground Nutmeg</t>
  </si>
  <si>
    <t>Ground Nutmeg Ingredients:
nutmeg
• Packed in a facility and/or equipment that produces products containing peanuts, tree nuts, soybean, milk, dairy, eggs, fish, shellfish, wheat, sesame. •</t>
  </si>
  <si>
    <t>CS-019</t>
  </si>
  <si>
    <t>Herbs de Provence (No Lavender)</t>
  </si>
  <si>
    <t>Herbs de Provence
(No Lavender)</t>
  </si>
  <si>
    <t>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t>
  </si>
  <si>
    <t>CS-021</t>
  </si>
  <si>
    <t>Cut &amp; Sifted Rosemary</t>
  </si>
  <si>
    <t>Cut &amp; Sifted
Rosemary</t>
  </si>
  <si>
    <t>Cut &amp; Sifted Rosemary Ingredients:
rosemary
• Packed in a facility and/or equipment that produces products containing peanuts, tree nuts, soybean, milk, dairy, eggs, fish, shellfish, wheat, sesame. •</t>
  </si>
  <si>
    <t>CS-022</t>
  </si>
  <si>
    <t>Oregano</t>
  </si>
  <si>
    <t>Oregano Ingredients:
oregano
• Packed in a facility and/or equipment that produces products containing peanuts, tree nuts, soybean, milk, dairy, eggs, fish, shellfish, wheat, sesame. •</t>
  </si>
  <si>
    <t>CS-024</t>
  </si>
  <si>
    <t>Poppy Seeds</t>
  </si>
  <si>
    <t>Poppy Seeds Ingredients:
poppy seeds
• Packed in a facility and/or equipment that produces products containing peanuts, tree nuts, soybean, milk, dairy, eggs, fish, shellfish, wheat, sesame. •</t>
  </si>
  <si>
    <t>CS-025</t>
  </si>
  <si>
    <t>Star Anise</t>
  </si>
  <si>
    <t>Star Anise Ingredients:
star anise
• Packed in a facility and/or equipment that produces products containing peanuts, tree nuts, soybean, milk, dairy, eggs, fish, shellfish, wheat, sesame. •</t>
  </si>
  <si>
    <t>CS-027</t>
  </si>
  <si>
    <t>Sweet Paprika</t>
  </si>
  <si>
    <t>Sweet Paprika Ingredients:
paprika
• Packed in a facility and/or equipment that produces products containing peanuts, tree nuts, soybean, milk, dairy, eggs, fish, shellfish, wheat, sesame. •</t>
  </si>
  <si>
    <t>CS-029</t>
  </si>
  <si>
    <t>Vanilla Beans</t>
  </si>
  <si>
    <t>Vanilla Beans Ingredients:
vanilla beans
• Packed in a facility and/or equipment that produces products containing peanuts, tree nuts, soybean, milk, dairy, eggs, fish, shellfish, wheat, sesame. •</t>
  </si>
  <si>
    <t>CS-031</t>
  </si>
  <si>
    <t>Italian Seasoning</t>
  </si>
  <si>
    <t>Italian Seasoning Ingredients:
majoram, oregano, crushed red pepper flakes
• Packed in a facility and/or equipment that produces products containing peanuts, tree nuts, soybean, milk, dairy, eggs, fish, shellfish, wheat, sesame. •</t>
  </si>
  <si>
    <t>CSB-001</t>
  </si>
  <si>
    <t>Gloucester Seasoning</t>
  </si>
  <si>
    <t>Gloucester
Seasoning</t>
  </si>
  <si>
    <t xml:space="preserve">Gloucester Seasoning Ingredients:
sage, oregano, sea salt, rosemary, garlic, black pepper
• Packed in a facility and/or equipment that produces products containing peanuts, tree nuts, soybean, milk, dairy, eggs, fish, shellfish, wheat, sesame. • </t>
  </si>
  <si>
    <t>• Client: Cape Ann Olive Oil</t>
  </si>
  <si>
    <t>CSB-002</t>
  </si>
  <si>
    <t>River City Blend</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</si>
  <si>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</si>
  <si>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 Client: Belmont Butchery</t>
  </si>
  <si>
    <t>GS-001</t>
  </si>
  <si>
    <t>Any Kind of Burger Seasoning</t>
  </si>
  <si>
    <t>Any Kind of Burger
Seasoning</t>
  </si>
  <si>
    <t>Any Kind of Burger Seasoning Ingredients:
salt, maltodextrin, garlic, natural flavors, spices, less than 2% of sunflower oil
• Packed in a facility and/or equipment that produces products containing peanuts, tree nuts, soybean, milk, dairy, eggs, fish, shellfish, wheat, sesame. •</t>
  </si>
  <si>
    <t>• Vendor Spice Name:
Grilled Steak Patty Seasoning</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</si>
  <si>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</si>
  <si>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</si>
  <si>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</si>
  <si>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</si>
  <si>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</si>
  <si>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</si>
  <si>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</si>
  <si>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</si>
  <si>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GS-004</t>
  </si>
  <si>
    <t>PA Dutch Chicken Seasoning</t>
  </si>
  <si>
    <t>PA Dutch Chicken Seasoning Ingredients:
thyme, sage, marjoram, rosemary, pepper, nutmeg
• Packed in a facility and/or equipment that produces products containing peanuts, tree nuts, soybean, milk, dairy, eggs, fish, shellfish, wheat, sesame. •</t>
  </si>
  <si>
    <t>• Vendor Spice Name:
Regal Country Chicken</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</si>
  <si>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</si>
  <si>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</si>
  <si>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</si>
  <si>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</si>
  <si>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GS-006</t>
  </si>
  <si>
    <t>Mesquite Wood Grill Seasoning</t>
  </si>
  <si>
    <t>Mesquite Wood
Grill Seasoning</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</si>
  <si>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</si>
  <si>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GS-007</t>
  </si>
  <si>
    <t>Deli BBQ Seasoning</t>
  </si>
  <si>
    <t>Deli BBQ Seasoning Ingredients:
salt, paprika, spices, sugar, msg, onion, garlic, spice extract, and &lt;2% tricalcium phosphate
• Packed in a facility and/or equipment that produces products containing peanuts, tree nuts, soybean, milk, dairy, eggs, fish, shellfish, wheat, sesame. •</t>
  </si>
  <si>
    <t>GS-008</t>
  </si>
  <si>
    <t>Fiesta Fajita Seasoning</t>
  </si>
  <si>
    <t>Fiesta Fajita Seasoning Ingredients:
salt, garlic, onion, pepper, spices
• Packed in a facility and/or equipment that produces products containing peanuts, tree nuts, soybean, milk, dairy, eggs, fish, shellfish, wheat, sesame. •</t>
  </si>
  <si>
    <t>• Vendor Spice Name:
Regal Fajita Seasoning</t>
  </si>
  <si>
    <t>GS-009</t>
  </si>
  <si>
    <t>Hickory Wood Grill Seasoning</t>
  </si>
  <si>
    <t>Hickory Wood
Grill Seasoning</t>
  </si>
  <si>
    <t>Hickory Wood Grill Seasoning Ingredients:
garlic, onion, pepper, smoke flavor, salt
• Packed in a facility and/or equipment that produces products containing peanuts, tree nuts, soybean, milk, dairy, eggs, fish, shellfish, wheat, sesame. •</t>
  </si>
  <si>
    <t>• Vendor Spice Name:
Hickory Patty Seasoning</t>
  </si>
  <si>
    <t>GS-010</t>
  </si>
  <si>
    <t>Honey Chipotle Seasoning</t>
  </si>
  <si>
    <t>Honey Chipotle Seasoning Ingredients:
honey, sea salt, onion, paprika, chipotle, rosemary, basil, oregano, sage and marjoram
• Packed in a facility and/or equipment that produces products containing peanuts, tree nuts, soybean, milk, dairy, eggs, fish, shellfish, wheat, sesame. •</t>
  </si>
  <si>
    <t>GS-011</t>
  </si>
  <si>
    <t>Louisiana Bayou Blend</t>
  </si>
  <si>
    <t>Louisiana
Bayou Blend</t>
  </si>
  <si>
    <t>• Custom Blend</t>
  </si>
  <si>
    <t>GS-012</t>
  </si>
  <si>
    <t>Blue Ribbon Pecan Rub</t>
  </si>
  <si>
    <t>Blue Ribbon
Pecan Rub</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</si>
  <si>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</si>
  <si>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Big Poppa's Smokers</t>
  </si>
  <si>
    <t>GS-013</t>
  </si>
  <si>
    <t>Burnt End Brisket Rub</t>
  </si>
  <si>
    <t>Burnt End
Brisket Rub</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</si>
  <si>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</si>
  <si>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</si>
  <si>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</si>
  <si>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</si>
  <si>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</si>
  <si>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GS-015</t>
  </si>
  <si>
    <t>Texas Smoke Grill Seasoning</t>
  </si>
  <si>
    <t>Texas Smoke
Grill Seasoning</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</si>
  <si>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</si>
  <si>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GS-016</t>
  </si>
  <si>
    <t>Black Angus Steak Seasoning</t>
  </si>
  <si>
    <t>Black Angus
Steak Seasoning</t>
  </si>
  <si>
    <t>Black Angus Steak Seasoning Ingredients:
salt, paprika, garlic, mustard, sugar, spices
• Packed in a facility and/or equipment that produces products containing peanuts, tree nuts, soybean, milk, dairy, eggs, fish, shellfish, wheat, sesame. •</t>
  </si>
  <si>
    <t>• Vendor Spice Name:
Szedges Steak</t>
  </si>
  <si>
    <t>GS-017</t>
  </si>
  <si>
    <t>Roast Beef Seasoning</t>
  </si>
  <si>
    <t>Roast Beef Seasoning Ingredients:
onion, garlic, salt, black pepper
• Packed in a facility and/or equipment that produces products containing peanuts, tree nuts, soybean, milk, dairy, eggs, fish, shellfish, wheat, sesame. •</t>
  </si>
  <si>
    <t>GS-018</t>
  </si>
  <si>
    <t>Sizzlin/Southwestern Blend</t>
  </si>
  <si>
    <t>Sizzlin/Southwestern Blend Ingredients:
salt, garlic, oregano, turmeric, pepper
• Packed in a facility and/or equipment that produces products containing peanuts, tree nuts, soybean, milk, dairy, eggs, fish, shellfish, wheat, sesame. •</t>
  </si>
  <si>
    <t>GS-019</t>
  </si>
  <si>
    <t>Smoky BBQ Blend</t>
  </si>
  <si>
    <t>Smoky BBQ Blend Ingredients:
salt, sugar, celery, msg, onion, garlic, spices, liquid extract
• Packed in a facility and/or equipment that produces products containing peanuts, tree nuts, soybean, milk, dairy, eggs, fish, shellfish, wheat, sesame. •</t>
  </si>
  <si>
    <t>GS-020</t>
  </si>
  <si>
    <t>Louisiana Cajun Style Blend</t>
  </si>
  <si>
    <t>Louisiana Cajun
Style Blend</t>
  </si>
  <si>
    <t>Louisiana Cajun Style Blend Ingredients:
paprika, salt, onion, garlic, cayenne pepper, black pepper, celery, thyme
• Packed in a facility and/or equipment that produces products containing peanuts, tree nuts, soybean, milk, dairy, eggs, fish, shellfish, wheat, sesame. •</t>
  </si>
  <si>
    <t>GS-021</t>
  </si>
  <si>
    <t>Canadian Chicken Blend</t>
  </si>
  <si>
    <t>Canadian
Chicken Blend</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</si>
  <si>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</si>
  <si>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GS-022</t>
  </si>
  <si>
    <t>Bold &amp; Savory Grill Seasoning</t>
  </si>
  <si>
    <t>Bold &amp; Savory
Grill Seasoning</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</si>
  <si>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</si>
  <si>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GS-023</t>
  </si>
  <si>
    <t>Roasted Chicken Dinner Seasoning</t>
  </si>
  <si>
    <t>Roasted Chicken
Dinner Seasoning</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</si>
  <si>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</si>
  <si>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GS-024</t>
  </si>
  <si>
    <t>Sloppy Joe Seasoning</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</si>
  <si>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</si>
  <si>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</si>
  <si>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</si>
  <si>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</si>
  <si>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</si>
  <si>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GS-026</t>
  </si>
  <si>
    <t>Herbal Grill Seasoning</t>
  </si>
  <si>
    <t>Herbal
Grill Seasoning</t>
  </si>
  <si>
    <t>Herbal Grill Seasoning Ingredients:
dehydrated garlic, onion, spices, herbs, salt, corn oil
• Packed in a facility and/or equipment that produces products containing peanuts, tree nuts, soybean, milk, dairy, eggs, fish, shellfish, wheat, sesame. •</t>
  </si>
  <si>
    <t>GS-027</t>
  </si>
  <si>
    <t>Sweet Cherry Rub</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</si>
  <si>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</si>
  <si>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Vendor Spice Name:
Simply Marvelous Cherry BBQ</t>
  </si>
  <si>
    <t>GS-028</t>
  </si>
  <si>
    <t>Virginia Baked Ham Glaze</t>
  </si>
  <si>
    <t>Virginia
Baked Ham Glaze</t>
  </si>
  <si>
    <t>VA Baked Ham Glaze Ingredients:
sugar, paprika, cloves, cinnamon
• Packed in a facility and/or equipment that produces products containing peanuts, tree nuts, soybean, milk, dairy, eggs, fish, shellfish, wheat, sesame. •</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</si>
  <si>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</si>
  <si>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</si>
  <si>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</si>
  <si>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</si>
  <si>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</si>
  <si>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</si>
  <si>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</si>
  <si>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GS-031</t>
  </si>
  <si>
    <t>Sweet Honey Herb</t>
  </si>
  <si>
    <t>Sweet Honey Herb Blend Ingredients:
salt. garlic, onion, pepper, honey, vinegar, paprika, sugar, spices
• Packed in a facility and/or equipment that produces products containing peanuts, tree nuts, soybean, milk, dairy, eggs, fish, shellfish, wheat, sesame. •</t>
  </si>
  <si>
    <t>GS-032</t>
  </si>
  <si>
    <t>Zesty Taco Seasoning</t>
  </si>
  <si>
    <t>Zesty Taco Seasoning Ingredients:
paprika, salt, onion, corn meal, garlic, flour, cocoa, citric acid, spices
• Packed in a facility and/or equipment that produces products containing peanuts, tree nuts, soybean, milk, dairy, eggs, fish, shellfish, wheat, sesame. •</t>
  </si>
  <si>
    <t>• Vendor Spice Name:
Regal Taco Seasoning</t>
  </si>
  <si>
    <t>GS-033</t>
  </si>
  <si>
    <t>Wild Buffalo Wing Seasoning</t>
  </si>
  <si>
    <t>Wild Buffalo
Wing Seasoning</t>
  </si>
  <si>
    <t>Wild Buffalo Wing Seasoning Ingredients:
sea salt, vinegar powder, cayenne pepper, sugar, garlic, paprika, pepper, turmeric
• Packed in a facility and/or equipment that produces products containing peanuts, tree nuts, soybean, milk, dairy, eggs, fish, shellfish, wheat, sesame. •</t>
  </si>
  <si>
    <t>• Vendor Spice Name:
Regal Prairie Style Buffalo Wing</t>
  </si>
  <si>
    <t>GS-034</t>
  </si>
  <si>
    <t>Turkey &amp; Stuffing Seasoning</t>
  </si>
  <si>
    <t>GS-035</t>
  </si>
  <si>
    <t>Virginia Chicken &amp; Poultry</t>
  </si>
  <si>
    <t>Virginia
Chicken &amp; Poultry</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</si>
  <si>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</si>
  <si>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GS-036</t>
  </si>
  <si>
    <t>Irish Pub Seasoning</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</si>
  <si>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</si>
  <si>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Vendor Spice Name:
KC Tavern House</t>
  </si>
  <si>
    <t>GS-037</t>
  </si>
  <si>
    <t>Down Home Beef &amp; Chop</t>
  </si>
  <si>
    <t>Down Home
Beef &amp; Chop</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</si>
  <si>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</si>
  <si>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 Vendor Spice Name:
Kansas City BBQ Rub</t>
  </si>
  <si>
    <t>GS-038</t>
  </si>
  <si>
    <t>Oregon Trail Bold Steak Seasoning</t>
  </si>
  <si>
    <t>Oregon Trail Bold
Steak Seasoning</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</si>
  <si>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</si>
  <si>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GS-039</t>
  </si>
  <si>
    <t>Woodfire BBQ Seasoning</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</si>
  <si>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</si>
  <si>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</si>
  <si>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</si>
  <si>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</si>
  <si>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</si>
  <si>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GS-042</t>
  </si>
  <si>
    <t>Summer Sizzle Grill Seasoning</t>
  </si>
  <si>
    <t>Summer Sizzle
Grill Seasoning</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</si>
  <si>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</si>
  <si>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GS-044</t>
  </si>
  <si>
    <t>Spicy Apple Seasoning</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</si>
  <si>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</si>
  <si>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 Vendor Spice Name:
Spicy Apple BBQ Rub</t>
  </si>
  <si>
    <t>GS-045</t>
  </si>
  <si>
    <t>Sweet &amp; Spicy Grill Seasoning</t>
  </si>
  <si>
    <t>Sweet &amp; Spicy
Grill Seasoning</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</si>
  <si>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</si>
  <si>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 Vendor Spice Name:
Sweet &amp; Spicy Grill</t>
  </si>
  <si>
    <t>GS-046</t>
  </si>
  <si>
    <t>Chef Master Grill Seasoning</t>
  </si>
  <si>
    <t>Chef Master
Grill Seasoning</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</si>
  <si>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</si>
  <si>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GS-047</t>
  </si>
  <si>
    <t>Garlic Pepper Steak Grill Seasoning</t>
  </si>
  <si>
    <t>Garlic Pepper Steak
Grill Seasoning</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</si>
  <si>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</si>
  <si>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 Vendor Spice Name:
Garlic Pepper Steak</t>
  </si>
  <si>
    <t>GS-048</t>
  </si>
  <si>
    <t>Sweet, Hot &amp; Smoky Seasoning</t>
  </si>
  <si>
    <t>Sweet, Hot &amp; Smoky
Seasoning</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</si>
  <si>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</si>
  <si>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 Vendor Spice Name:
BBQ, Sweet, Hot &amp; Smoky</t>
  </si>
  <si>
    <t>GS-049</t>
  </si>
  <si>
    <t>Memphis Grill Seasoning</t>
  </si>
  <si>
    <t>Memphis
Grill Seasoning</t>
  </si>
  <si>
    <t>Memphis Grill Seasoning Ingredients:
paprika, salt, sugar, dehydrated onion, dehydrated garlic, spices
• Packed in a facility and/or equipment that produces products containing peanuts, tree nuts, soybean, milk, dairy, eggs, fish, shellfish, wheat, sesame. •</t>
  </si>
  <si>
    <t>• Vendor Spice Name:
Memphis Dust</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</si>
  <si>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</si>
  <si>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</si>
  <si>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</si>
  <si>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</si>
  <si>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GS-051</t>
  </si>
  <si>
    <t>Ultimate Grill Seasoning</t>
  </si>
  <si>
    <t>Ultimate
Grill Seasoning</t>
  </si>
  <si>
    <t>Ultimate Grill Seasoning Ingredients:
salt, sugar, spices, chili pepper, brown sugar, paprika, msg, garlic, onion, garlic powder
• Packed in a facility and/or equipment that produces products containing peanuts, tree nuts, soybean, milk, dairy, eggs, fish, shellfish, wheat, sesame. •</t>
  </si>
  <si>
    <t>GS-052</t>
  </si>
  <si>
    <t>Zesty Grill Seasoning</t>
  </si>
  <si>
    <t>Zesty
Grill Seasoning</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</si>
  <si>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</si>
  <si>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</si>
  <si>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</si>
  <si>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</si>
  <si>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</si>
  <si>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GS-054</t>
  </si>
  <si>
    <t>Smoky Mountain BBQ</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</si>
  <si>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</si>
  <si>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GS-055</t>
  </si>
  <si>
    <t>Beer Can Chicken</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</si>
  <si>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</si>
  <si>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GS-056</t>
  </si>
  <si>
    <t>Espresso Coffee Rub</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</si>
  <si>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</si>
  <si>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GS-057</t>
  </si>
  <si>
    <t>Caribbean Island Jerk Seasoning</t>
  </si>
  <si>
    <t>Caribbean Island
Jerk Seasoning</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</si>
  <si>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</si>
  <si>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GS-058</t>
  </si>
  <si>
    <t>Smoked Bacon Bourbon</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</si>
  <si>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</si>
  <si>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GS-059</t>
  </si>
  <si>
    <t>Montreal Chicken Seasoning</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</si>
  <si>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</si>
  <si>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GS-060</t>
  </si>
  <si>
    <t>Coffee Rub Blend</t>
  </si>
  <si>
    <t>Coffee Rub Blend Ingredients:
coffee grinds, spices, sugar, garlic, salt, extracts of paprika
• Packed in a facility and/or equipment that produces products containing peanuts, tree nuts, soybean, milk, dairy, eggs, fish, shellfish, wheat, sesame. •</t>
  </si>
  <si>
    <t>• Vendor Spice Name:
Robust Coffee Rub</t>
  </si>
  <si>
    <t>GS-061</t>
  </si>
  <si>
    <t>Pennsylvania Pork Rub</t>
  </si>
  <si>
    <t>Pennsylvania Pork Rub Ingredients:
chili powder, dehydrated garlic, spices, sea salt
• Packed in a facility and/or equipment that produces products containing peanuts, tree nuts, soybean, milk, dairy, eggs, fish, shellfish, wheat, sesame. •</t>
  </si>
  <si>
    <t>• Previously Virginia Pork Rub</t>
  </si>
  <si>
    <t>GS-062</t>
  </si>
  <si>
    <t>Butcher Blend Grill Seasoning</t>
  </si>
  <si>
    <t>Butcher Blend
Grill Seasoning</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</si>
  <si>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</si>
  <si>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GS-063</t>
  </si>
  <si>
    <t>Way Down South Grill Seasoning</t>
  </si>
  <si>
    <t>Way Down South
Grill Seasoning</t>
  </si>
  <si>
    <t>Way Down South Grill Seasoning Ingredients:
salt, sugar, dextrose, spices, dehydrated garlic, dehydrated onion
• Packed in a facility and/or equipment that produces products containing peanuts, tree nuts, soybean, milk, dairy, eggs, fish, shellfish, wheat, sesame. •</t>
  </si>
  <si>
    <t>GS-064</t>
  </si>
  <si>
    <t>Mighty Meatloaf Seasoning</t>
  </si>
  <si>
    <t>Mighty Meatloaf
Seasoning</t>
  </si>
  <si>
    <t>Mighty Meatloaf Ingredients:
salt, dextrose, onion, spices, msg, garlic
• Packed in a facility and/or equipment that produces products containing peanuts, tree nuts, soybean, milk, dairy, eggs, fish, shellfish, wheat, sesame. •</t>
  </si>
  <si>
    <t>• Vendor Spice Name:
Homestyle Meatloaf Seasoning</t>
  </si>
  <si>
    <t>GS-065</t>
  </si>
  <si>
    <t>For Every Grill Seasoning</t>
  </si>
  <si>
    <t>For Every
Grill Seasoning</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</si>
  <si>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</si>
  <si>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</si>
  <si>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</si>
  <si>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</si>
  <si>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GS-067</t>
  </si>
  <si>
    <t>Bold Heat Grill Seasoning</t>
  </si>
  <si>
    <t>Bold Heat
Grill Seasoning</t>
  </si>
  <si>
    <t>Bold Heat Grill Seasoning Ingredients:
salt, spices, dextrose, sugar, spice extractives, tricalcium phosphate (anti-caking)
• Packed in a facility and/or equipment that produces products containing peanuts, tree nuts, soybean, milk, dairy, eggs, fish, shellfish, wheat, sesame. •</t>
  </si>
  <si>
    <t>GS-068</t>
  </si>
  <si>
    <t>Top Choice Grill Seasoning</t>
  </si>
  <si>
    <t>Top Choice
Grill Seasoning</t>
  </si>
  <si>
    <t>Top Choice Grill Seasoning Ingredients:
salt, chili powder, dehydrated garlic &amp; onion, spices, white pepper, corn oil
• Packed in a facility and/or equipment that produces products containing peanuts, tree nuts, soybean, milk, dairy, eggs, fish, shellfish, wheat, sesame. •</t>
  </si>
  <si>
    <t>GS-069</t>
  </si>
  <si>
    <t>On The Sweet Side Grill Seasoning</t>
  </si>
  <si>
    <t>On The Sweet Side
Grill Seasoning</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</si>
  <si>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</si>
  <si>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GS-070</t>
  </si>
  <si>
    <t>Home Made Chili Blend</t>
  </si>
  <si>
    <t>Home Made
Chili Blend</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</si>
  <si>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</si>
  <si>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GS-071</t>
  </si>
  <si>
    <t>Tangy Chicken Seasoning</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</si>
  <si>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</si>
  <si>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Vendor Spice Name:
Canadian Chicken</t>
  </si>
  <si>
    <t>GS-072</t>
  </si>
  <si>
    <t>Flipping the Bird Seasoning</t>
  </si>
  <si>
    <t>Flipping the Bird Ingredients:
paprika, onion, lemon, honey, sage, marjoram, ancho, black pepper, pasilla, celery, garlic, cumin
• Packed in a facility and/or equipment that produces products containing peanuts, tree nuts, soybean, milk, dairy, eggs, fish, shellfish, wheat, sesame. •</t>
  </si>
  <si>
    <t>• Vendor Spice Name:
Flippin' The Bird Seasoning</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</si>
  <si>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</si>
  <si>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</si>
  <si>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</si>
  <si>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GS-074</t>
  </si>
  <si>
    <t>Smoked Griller Blend</t>
  </si>
  <si>
    <t>Smoked
Griller Blend</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</si>
  <si>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</si>
  <si>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 Vendor Spice Name:
Char Grill Seasoning</t>
  </si>
  <si>
    <t>GS-075</t>
  </si>
  <si>
    <t>Spiced Honey Bacon</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</si>
  <si>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</si>
  <si>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GS-076</t>
  </si>
  <si>
    <t>Buttery Garlic Steak Seasoning</t>
  </si>
  <si>
    <t>Buttery Garlic
Steak Seasoning</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</si>
  <si>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</si>
  <si>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 Vendor Spice Name:
Buttery Garlic Steak Rub</t>
  </si>
  <si>
    <t>GS-078</t>
  </si>
  <si>
    <t>Smoky Maple Seasoning</t>
  </si>
  <si>
    <t>Smoky Maple Seasoning Ingredients:
salt, sugar, paprika, garlic, onion, bell pepper and spices 
• Packed in a facility and/or equipment that produces products containing peanuts, tree nuts, soybean, milk, dairy, eggs, fish, shellfish, wheat, sesame. •</t>
  </si>
  <si>
    <t>• Vendor Spice Name:
Regal Smoke Pit Maple</t>
  </si>
  <si>
    <t>GS-079</t>
  </si>
  <si>
    <t>Honey BBQ Rub</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</si>
  <si>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</si>
  <si>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 Vendor Spice Name:
Honey BBQ Seasoning</t>
  </si>
  <si>
    <t>GS-080</t>
  </si>
  <si>
    <t>Salt Free Taco Seasoning</t>
  </si>
  <si>
    <t>Salt Free
Taco Seasoning</t>
  </si>
  <si>
    <t>Salt Free Taco Seasoning Ingredients:
paprika, garlic, onion, cumin, oregano, spices
• Packed in a facility and/or equipment that produces products containing peanuts, tree nuts, soybean, milk, dairy, eggs, fish, shellfish, wheat, sesame. •</t>
  </si>
  <si>
    <t>GS-081</t>
  </si>
  <si>
    <t>Perfect Prime Rib Seasoning</t>
  </si>
  <si>
    <t>Perfect Prime Rib Seasoning Ingredients:
black pepper, spices, dehydrated onion, dehydrated garlic, salt
• Packed in a facility and/or equipment that produces products containing peanuts, tree nuts, soybean, milk, dairy, eggs, fish, shellfish, wheat, sesame. •</t>
  </si>
  <si>
    <t>• Vendor Spice Name:
Prime Rub</t>
  </si>
  <si>
    <t>GS-082</t>
  </si>
  <si>
    <t>Sweet Heat Pub Seasoning</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</si>
  <si>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</si>
  <si>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 Vendor Spice Name:
Pub Style Sweet Heat</t>
  </si>
  <si>
    <t>GS-083</t>
  </si>
  <si>
    <t>Venison Seasoning</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</si>
  <si>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</si>
  <si>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 Vendor Spice Name:
Zesty Burger Seasoning</t>
  </si>
  <si>
    <t>GS-084</t>
  </si>
  <si>
    <t>New England Maple Grill Seasoning</t>
  </si>
  <si>
    <t>New England Maple 
Grill Seasoning</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</si>
  <si>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</si>
  <si>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 Vendor Spice Name:
Maple Garlic Beef Crust</t>
  </si>
  <si>
    <t>GS-085</t>
  </si>
  <si>
    <t>Smoky Campfire Grill Seasoning</t>
  </si>
  <si>
    <t>Smoky Campfire
Grill Seasoning</t>
  </si>
  <si>
    <t>Smoky Campfire Grill Seasoning Ingredients:
brown sugar, sugar, salt, smoked paprika, onion, peppercorn, garlic
• Packed in a facility and/or equipment that produces products containing peanuts, tree nuts, soybean, milk, dairy, eggs, fish, shellfish, wheat, sesame. •</t>
  </si>
  <si>
    <t>• Vendor Spice Name:
Classic Savory Pork Crust</t>
  </si>
  <si>
    <t>GS-086</t>
  </si>
  <si>
    <t>Red Hot Heat Grill Seasoning</t>
  </si>
  <si>
    <t>Red Hot Heat
Grill Seasoning</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</si>
  <si>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</si>
  <si>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 Vendor Spice Name:
Ground Devils Backbone</t>
  </si>
  <si>
    <t>GS-087</t>
  </si>
  <si>
    <t>Black Truffle Grill Dust Seasoning</t>
  </si>
  <si>
    <t>Black Truffle 
Grill Dust Seasoning</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</si>
  <si>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</si>
  <si>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 Vendor Spice Name:
Black Truffle Steak Crust</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</si>
  <si>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</si>
  <si>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</si>
  <si>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</si>
  <si>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Packed in a facility and/or equipment that produces products containing peanuts, tree nuts, soybean, milk, dairy, eggs, fish, shellfish, wheat, sesame. •</t>
  </si>
  <si>
    <t>• Vendor Spice Name:
Buffalo Wing Bleu Cheese</t>
  </si>
  <si>
    <t>HC-001</t>
  </si>
  <si>
    <t>Mexican Hot Chocolate</t>
  </si>
  <si>
    <t>Mexican
Hot Chocolate</t>
  </si>
  <si>
    <t>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t>
  </si>
  <si>
    <t>Sunny Sky Products</t>
  </si>
  <si>
    <t>LT-001</t>
  </si>
  <si>
    <t>Fruit Tea</t>
  </si>
  <si>
    <t>Fruit Tea Ingredients:
rose hips, lemongrass, hibiscus, peppermint, orange peel
• Packed in a facility and/or equipment that produces products containing peanuts, tree nuts, soybean, milk, dairy, eggs, fish, shellfish, wheat, sesame. •</t>
  </si>
  <si>
    <t>LT-002</t>
  </si>
  <si>
    <t>English Breakfast Tea</t>
  </si>
  <si>
    <t>English
Breakfast Tea</t>
  </si>
  <si>
    <t>English Breakfast Tea Ingredients:
ceylon bop tea, kalgar bop tea
• Packed in a facility and/or equipment that produces products containing peanuts, tree nuts, soybean, milk, dairy, eggs, fish, shellfish, wheat, sesame. •</t>
  </si>
  <si>
    <t>LT-003</t>
  </si>
  <si>
    <t>Moroccan Mint Tea</t>
  </si>
  <si>
    <t>Moroccan
Mint Tea</t>
  </si>
  <si>
    <t>Moroccan Mint Tea Ingredients:
gunpowder green tea, spearmint
• Packed in a facility and/or equipment that produces products containing peanuts, tree nuts, soybean, milk, dairy, eggs, fish, shellfish, wheat, sesame. •</t>
  </si>
  <si>
    <t>LT-004</t>
  </si>
  <si>
    <t>Gun Powder Green Tea</t>
  </si>
  <si>
    <t>Gun Powder
Green Tea</t>
  </si>
  <si>
    <t>Guacamole Seasoning Ingredients:
onion, salt, crushed red pepper, garlic, citric acid, lime juice powder, cilantro and cumin
• Packed in a facility and/or equipment that produces products containing peanuts, tree nuts, soybean, milk, dairy, eggs, fish, shellfish, wheat, sesame. •</t>
  </si>
  <si>
    <t>LT-005</t>
  </si>
  <si>
    <t>China Black Tea</t>
  </si>
  <si>
    <t>China
Black Tea</t>
  </si>
  <si>
    <t>China Black Tea Ingredients:
black tea
• Packed in a facility and/or equipment that produces products containing peanuts, tree nuts, soybean, milk, dairy, eggs, fish, shellfish, wheat, sesame. •</t>
  </si>
  <si>
    <t>LT-006</t>
  </si>
  <si>
    <t>Jasmine Tea</t>
  </si>
  <si>
    <t>Jasmine Tea Ingredients:
pouchong tea, jasmine petals
• Packed in a facility and/or equipment that produces products containing peanuts, tree nuts, soybean, milk, dairy, eggs, fish, shellfish, wheat, sesame. •</t>
  </si>
  <si>
    <t>LT-007</t>
  </si>
  <si>
    <t>Irish Breakfast Tea</t>
  </si>
  <si>
    <t>Irish
Breakfast Tea</t>
  </si>
  <si>
    <t>Irish Breakfast Tea Ingredients:
assam gbop tea (40%), keemun op tea (40%), ceylon bop tea (20%)
• Packed in a facility and/or equipment that produces products containing peanuts, tree nuts, soybean, milk, dairy, eggs, fish, shellfish, wheat, sesame. •</t>
  </si>
  <si>
    <t>LT-008</t>
  </si>
  <si>
    <t>Panfired Green Tea</t>
  </si>
  <si>
    <t>Panfired
Green Tea</t>
  </si>
  <si>
    <t>Panfired Green Tea Ingredients:
panfired green tea
• Packed in a facility and/or equipment that produces products containing peanuts, tree nuts, soybean, milk, dairy, eggs, fish, shellfish, wheat, sesame. •</t>
  </si>
  <si>
    <t>LT-009</t>
  </si>
  <si>
    <t>Peach Passion Tea</t>
  </si>
  <si>
    <t>Peach 
Passion Tea</t>
  </si>
  <si>
    <t>Peach Passion Tea Ingredients:
black tea, orange blossom, safflower, elderberry, flower pollen, artificial flavoring
• Packed in a facility and/or equipment that produces products containing peanuts, tree nuts, soybean, milk, dairy, eggs, fish, shellfish, wheat, sesame. •</t>
  </si>
  <si>
    <t>LT-010</t>
  </si>
  <si>
    <t>Hibiscus Tea</t>
  </si>
  <si>
    <t>Hibiscus Tea Ingredients:
hibiscus flower
• Packed in a facility and/or equipment that produces products containing peanuts, tree nuts, soybean, milk, dairy, eggs, fish, shellfish, wheat, sesame. •</t>
  </si>
  <si>
    <t>LT-011</t>
  </si>
  <si>
    <t>Earl Grey Blank Tea</t>
  </si>
  <si>
    <t>Earl Grey
Black Tea</t>
  </si>
  <si>
    <t>Earl Grey Black Tea Ingredients:
black tea
• Packed in a facility and/or equipment that produces products containing peanuts, tree nuts, soybean, milk, dairy, eggs, fish, shellfish, wheat, sesame. •</t>
  </si>
  <si>
    <t>LT-012</t>
  </si>
  <si>
    <t>Ambrosia Tea</t>
  </si>
  <si>
    <t>Ambrosia Tea Ingredients:
apricot tea, black current tea, mango tea, rose hips, orange peel, cinnamon chips
• Packed in a facility and/or equipment that produces products containing peanuts, tree nuts, soybean, milk, dairy, eggs, fish, shellfish, wheat, sesame. •</t>
  </si>
  <si>
    <t>LT-013</t>
  </si>
  <si>
    <t>Genmai Tea</t>
  </si>
  <si>
    <t>Genmai Tea Ingredients:
green tea, toasted / puffed rice
• Packed in a facility and/or equipment that produces products containing peanuts, tree nuts, soybean, milk, dairy, eggs, fish, shellfish, wheat, sesame. •</t>
  </si>
  <si>
    <t>• Vendor Spice Name:
Genmai Cha Green Tea</t>
  </si>
  <si>
    <t>LT-014</t>
  </si>
  <si>
    <t>Oolong Tea</t>
  </si>
  <si>
    <t>Oolong Tea Ingredients:
oolong tea
• Packed in a facility and/or equipment that produces products containing peanuts, tree nuts, soybean, milk, dairy, eggs, fish, shellfish, wheat, sesame. •</t>
  </si>
  <si>
    <t>LT-015</t>
  </si>
  <si>
    <t>Green Dragon Tea</t>
  </si>
  <si>
    <t>Green
Dragon Tea</t>
  </si>
  <si>
    <t>Green Dragon Tea Ingredients:
panfired green tea
• Packed in a facility and/or equipment that produces products containing peanuts, tree nuts, soybean, milk, dairy, eggs, fish, shellfish, wheat, sesame. •</t>
  </si>
  <si>
    <t>LT-016</t>
  </si>
  <si>
    <t>Darjeeling Tea</t>
  </si>
  <si>
    <t>Darjeeling Tea Ingredients:
darjeeling black tea
• Packed in a facility and/or equipment that produces products containing peanuts, tree nuts, soybean, milk, dairy, eggs, fish, shellfish, wheat, sesame. •</t>
  </si>
  <si>
    <t>LT-017</t>
  </si>
  <si>
    <t>Chamomile Tea</t>
  </si>
  <si>
    <t>Chamomile Tea Ingredients:
chamomile flowers ground, calendula flowers
• Packed in a facility and/or equipment that produces products containing peanuts, tree nuts, soybean, milk, dairy, eggs, fish, shellfish, wheat, sesame. •</t>
  </si>
  <si>
    <t>LT-018</t>
  </si>
  <si>
    <t>Green Sencha Tea</t>
  </si>
  <si>
    <t>Green
Sencha Tea</t>
  </si>
  <si>
    <t>Green Sencha Tea Ingredients:
green sencha leaves
• Packed in a facility and/or equipment that produces products containing peanuts, tree nuts, soybean, milk, dairy, eggs, fish, shellfish, wheat, sesame. •</t>
  </si>
  <si>
    <t>LT-019</t>
  </si>
  <si>
    <t>Raspberry Tea</t>
  </si>
  <si>
    <t>Raspberry Tea Ingredients:
black tea, blackberry leaf, artificial flavor
• Packed in a facility and/or equipment that produces products containing peanuts, tree nuts, soybean, milk, dairy, eggs, fish, shellfish, wheat, sesame. •</t>
  </si>
  <si>
    <t>LT-020</t>
  </si>
  <si>
    <t>Vanilla Tea</t>
  </si>
  <si>
    <t>Vanilla Tea Ingredients:
black tea, vanilla flavor, calendula flowers
• Packed in a facility and/or equipment that produces products containing peanuts, tree nuts, soybean, milk, dairy, eggs, fish, shellfish, wheat, sesame. •</t>
  </si>
  <si>
    <t>LT-021</t>
  </si>
  <si>
    <t>Chai Black Turmeric Tea</t>
  </si>
  <si>
    <t>Chai Black
Turmeric Tea</t>
  </si>
  <si>
    <t>Chai Black Turmeric Tea Ingredients:
black tea, turmeric, ginger, cinnamon, cloves, cardamom, black pepper, cassia oil
• Packed in a facility and/or equipment that produces products containing peanuts, tree nuts, soybean, milk, dairy, eggs, fish, shellfish, wheat, sesame. •</t>
  </si>
  <si>
    <t>LT-022</t>
  </si>
  <si>
    <t>Chai Herbal Turmeric Tea</t>
  </si>
  <si>
    <t>Chai Herbal
Turmeric Tea</t>
  </si>
  <si>
    <t>Chai Herbal Turmeric Tea Ingredients:
turmeric, ginger, cinnamon, cloves, cardamom, licorice root, black pepper, cassia oil 
• Packed in a facility and/or equipment that produces products containing peanuts, tree nuts, soybean, milk, dairy, eggs, fish, shellfish, wheat, sesame. •</t>
  </si>
  <si>
    <t>LT-023</t>
  </si>
  <si>
    <t>Apricot Tea</t>
  </si>
  <si>
    <t>Apricot Tea Ingredients:
black tea, calendula petals, artificial apricot flavoring
• Packed in a facility and/or equipment that produces products containing peanuts, tree nuts, soybean, milk, dairy, eggs, fish, shellfish, wheat, sesame. •</t>
  </si>
  <si>
    <t>LT-024</t>
  </si>
  <si>
    <t>Chai Tea</t>
  </si>
  <si>
    <t>Chai Tea Ingredients:
black tea, cinnamon, ginger, cardamom, cloves, and black pepper
• Packed in a facility and/or equipment that produces products containing peanuts, tree nuts, soybean, milk, dairy, eggs, fish, shellfish, wheat, sesame. •</t>
  </si>
  <si>
    <t>LT-025</t>
  </si>
  <si>
    <t>Ginger Lemon Herbal Tea</t>
  </si>
  <si>
    <t>Ginger Lemon
Herbal Tea</t>
  </si>
  <si>
    <t>Ginger Lemon Herbal Tea Ingredients:
ginger pieces, lemongrass, lemon peel, licorice, spearmint
• Packed in a facility and/or equipment that produces products containing peanuts, tree nuts, soybean, milk, dairy, eggs, fish, shellfish, wheat, sesame. •</t>
  </si>
  <si>
    <t>LT-026</t>
  </si>
  <si>
    <t>Honey Bush Tea</t>
  </si>
  <si>
    <t>Honey
Bush Tea</t>
  </si>
  <si>
    <t>Honey Brush Tea Ingredients:
honey bush flowers
• Packed in a facility and/or equipment that produces products containing peanuts, tree nuts, soybean, milk, dairy, eggs, fish, shellfish, wheat, sesame. •</t>
  </si>
  <si>
    <t>LT-027</t>
  </si>
  <si>
    <t>Orange Spice Tea</t>
  </si>
  <si>
    <t>Orange
Spice Tea</t>
  </si>
  <si>
    <t>Orange Spice Tea Ingredients:
black op tea, orange peel, orange oil, clove bud oil
• Packed in a facility and/or equipment that produces products containing peanuts, tree nuts, soybean, milk, dairy, eggs, fish, shellfish, wheat, sesame. •</t>
  </si>
  <si>
    <t>LT-028</t>
  </si>
  <si>
    <t>Pomegranate Tea</t>
  </si>
  <si>
    <t>Pomegranate
Tea</t>
  </si>
  <si>
    <t>Pomegranate Tea Ingredients:
sencha green tea, pink rose petals, artificial pomegranate flavor
• Packed in a facility and/or equipment that produces products containing peanuts, tree nuts, soybean, milk, dairy, eggs, fish, shellfish, wheat, sesame. •</t>
  </si>
  <si>
    <t>LT-029</t>
  </si>
  <si>
    <t>Yun YU Green Tea</t>
  </si>
  <si>
    <t>Yun YU
Green Tea</t>
  </si>
  <si>
    <t>Yun YU Green Tea Ingredients:
yun wu tea
• Packed in a facility and/or equipment that produces products containing peanuts, tree nuts, soybean, milk, dairy, eggs, fish, shellfish, wheat, sesame. •</t>
  </si>
  <si>
    <t>LT-030</t>
  </si>
  <si>
    <t>Yerba Mate Tea</t>
  </si>
  <si>
    <t>Yerba
Mate Tea</t>
  </si>
  <si>
    <t>Yerba Mate Tea Ingredients:
yerba mate tea
• Packed in a facility and/or equipment that produces products containing peanuts, tree nuts, soybean, milk, dairy, eggs, fish, shellfish, wheat, sesame. •</t>
  </si>
  <si>
    <t>LT-031</t>
  </si>
  <si>
    <t>White Tea</t>
  </si>
  <si>
    <t>White Tea Ingredients:
black tea
• Packed in a facility and/or equipment that produces products containing peanuts, tree nuts, soybean, milk, dairy, eggs, fish, shellfish, wheat, sesame. •</t>
  </si>
  <si>
    <t>LT-032</t>
  </si>
  <si>
    <t>Tropicana Tea</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</si>
  <si>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</si>
  <si>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LT-033</t>
  </si>
  <si>
    <t>Rooibos Tea</t>
  </si>
  <si>
    <t>Rooibos Tea Ingredients:
rooibos
• Packed in a facility and/or equipment that produces products containing peanuts, tree nuts, soybean, milk, dairy, eggs, fish, shellfish, wheat, sesame. •</t>
  </si>
  <si>
    <t>LT-034</t>
  </si>
  <si>
    <t>Red Fruit Cocktail Tea</t>
  </si>
  <si>
    <t>Red Fruit
Cocktail Tea</t>
  </si>
  <si>
    <t>Red Fruit Cocktail Tea Ingredients:
hibiscus petals, elderberries, black currants, currants, flavoring
• Packed in a facility and/or equipment that produces products containing peanuts, tree nuts, soybean, milk, dairy, eggs, fish, shellfish, wheat, sesame. •</t>
  </si>
  <si>
    <t>LT-035</t>
  </si>
  <si>
    <t>Mango Tea</t>
  </si>
  <si>
    <t>Mango Tea Ingredients:
black tea, marigold petals, artificial flavoring
• Packed in a facility and/or equipment that produces products containing peanuts, tree nuts, soybean, milk, dairy, eggs, fish, shellfish, wheat, sesame. •</t>
  </si>
  <si>
    <t>LT-036</t>
  </si>
  <si>
    <t>Licorice Spice Tea</t>
  </si>
  <si>
    <t>Licorice
Spice Tea</t>
  </si>
  <si>
    <t>Licorice Spice Tea Ingredients:
cinnamon chips, licorice root, orange peel, rooibos, cardamom, anise, cloves
• Packed in a facility and/or equipment that produces products containing peanuts, tree nuts, soybean, milk, dairy, eggs, fish, shellfish, wheat, sesame. •</t>
  </si>
  <si>
    <t>LT-037</t>
  </si>
  <si>
    <t>Licorice Mint Tea</t>
  </si>
  <si>
    <t>Licorice
Mint Tea</t>
  </si>
  <si>
    <t>Licorice Mint Tea Ingredients:
licorice, spearmint, peppermint
• Packed in a facility and/or equipment that produces products containing peanuts, tree nuts, soybean, milk, dairy, eggs, fish, shellfish, wheat, sesame. •</t>
  </si>
  <si>
    <t>LT-038</t>
  </si>
  <si>
    <t>Lapsang Black Tea</t>
  </si>
  <si>
    <t>Lapsang
Black Tea</t>
  </si>
  <si>
    <t>LT-039</t>
  </si>
  <si>
    <t>Keemun Tea</t>
  </si>
  <si>
    <t>LT-040</t>
  </si>
  <si>
    <t>Black Currant Tea</t>
  </si>
  <si>
    <t>Black
Currant Tea</t>
  </si>
  <si>
    <t>Black Currant Tea Ingredients:
black tea, blackberry leaf, artificial flavoring
• Packed in a facility and/or equipment that produces products containing peanuts, tree nuts, soybean, milk, dairy, eggs, fish, shellfish, wheat, sesame. •</t>
  </si>
  <si>
    <t>LT-041</t>
  </si>
  <si>
    <t>Assam Bop Tea</t>
  </si>
  <si>
    <t>Assam
Bop Tea</t>
  </si>
  <si>
    <t>LT-042</t>
  </si>
  <si>
    <t>Cornflower Blue Tea</t>
  </si>
  <si>
    <t>Cornflower
Blue Tea</t>
  </si>
  <si>
    <t>Cornflower Blue Tea Ingredients:
apple, hibiscus, rose hips, orange peel, cornflower, artificial flavoring
• Packed in a facility and/or equipment that produces products containing peanuts, tree nuts, soybean, milk, dairy, eggs, fish, shellfish, wheat, sesame. •</t>
  </si>
  <si>
    <t>• Vendor Spice Name: Blue Eyes Fruit</t>
  </si>
  <si>
    <t>LT-043</t>
  </si>
  <si>
    <t>Vanilla Rooibos Herbal Tea</t>
  </si>
  <si>
    <t>Vanilla Rooibos
Herbal Tea</t>
  </si>
  <si>
    <t>Vanilla Rooibos Herbal Tea Ingredients:
rooibos, artificial flavoring
• Packed in a facility and/or equipment that produces products containing peanuts, tree nuts, soybean, milk, dairy, eggs, fish, shellfish, wheat, sesame. •</t>
  </si>
  <si>
    <t>LT-044</t>
  </si>
  <si>
    <t>Turmeric Ginger Herbal Tea</t>
  </si>
  <si>
    <t>Turmeric Ginger
Herbal Tea</t>
  </si>
  <si>
    <t>Turmeric Ginger Herbal Tea Ingredients:
turmeric, ginger, lemongrass, orange peel, licorice and citrus essential oils
• Packed in a facility and/or equipment that produces products containing peanuts, tree nuts, soybean, milk, dairy, eggs, fish, shellfish, wheat, sesame. •</t>
  </si>
  <si>
    <t>LT-045</t>
  </si>
  <si>
    <t>Spicy Rooibos Tea</t>
  </si>
  <si>
    <t>Spicy
Rooibos Tea</t>
  </si>
  <si>
    <t>Spicy Rooibos Tea Ingredients:
rooibos, cardamom seeds, cardamom hull, cinnamon, brazil pepper, clove buds, flavoring
• Packed in a facility and/or equipment that produces products containing peanuts, tree nuts, soybean, milk, dairy, eggs, fish, shellfish, wheat, sesame. •</t>
  </si>
  <si>
    <t>LT-046</t>
  </si>
  <si>
    <t>Pu-Erh Xiao Yeh Tea</t>
  </si>
  <si>
    <t>Pu-Erh Xiao
Yeh Tea</t>
  </si>
  <si>
    <t>LT-047</t>
  </si>
  <si>
    <t>Peppermint Tea</t>
  </si>
  <si>
    <t>Peppermint Tea Ingredients:
peppermint leaves
• Packed in a facility and/or equipment that produces products containing peanuts, tree nuts, soybean, milk, dairy, eggs, fish, shellfish, wheat, sesame. •</t>
  </si>
  <si>
    <t>LT-048</t>
  </si>
  <si>
    <t>Citrus Chamomile Tea</t>
  </si>
  <si>
    <t>Citrus
Chamomile Tea</t>
  </si>
  <si>
    <t>Citrus Chamomile Tea Ingredients:
chamomile, orange peel, hibiscus petals, fruit flavor
• Packed in a facility and/or equipment that produces products containing peanuts, tree nuts, soybean, milk, dairy, eggs, fish, shellfish, wheat, sesame. •</t>
  </si>
  <si>
    <t>LT-049</t>
  </si>
  <si>
    <t>Black Bourbon Tea</t>
  </si>
  <si>
    <t>Black
Bourbon Tea</t>
  </si>
  <si>
    <t>Black Bourbon Tea Ingredients:
black tea, almond pieces, cocoa, sweet blackberry leaves, and flavoring
• Packed in a facility and/or equipment that produces products containing peanuts, tree nuts, soybean, milk, dairy, eggs, fish, shellfish, wheat, sesame. •</t>
  </si>
  <si>
    <t>LT-050</t>
  </si>
  <si>
    <t>Mulled Wine Tea</t>
  </si>
  <si>
    <t>Mulled
Wine Tea</t>
  </si>
  <si>
    <t>Mulled Wine Tea Ingredients:
hibiscus, cinnamon, rosehip, clove, elderberry, orange peel, apple, and ginger
• Packed in a facility and/or equipment that produces products containing peanuts, tree nuts, soybean, milk, dairy, eggs, fish, shellfish, wheat, sesame. •</t>
  </si>
  <si>
    <t>PC-002</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</si>
  <si>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</si>
  <si>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</si>
  <si>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</si>
  <si>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Formerly: Blue Butterfly Popcorn Kernels</t>
  </si>
  <si>
    <t>PC-005</t>
  </si>
  <si>
    <t>Movie Theater Popcorn Kernels</t>
  </si>
  <si>
    <t>Movie Theater
Popcorn Kernels</t>
  </si>
  <si>
    <t>Movie Theater Popcorn Kernels Ingredients:
mushroom popcorn kernels (NON GMO)
• Packed in a facility and/or equipment that produces products containing peanuts, tree nuts, soybean, milk, dairy, eggs, fish, shellfish, wheat, sesame. •</t>
  </si>
  <si>
    <t>Formerly: Mushroom Popcorn Kernels</t>
  </si>
  <si>
    <t>PD-001</t>
  </si>
  <si>
    <t>Alpine Swiss Spinach Dip Mix</t>
  </si>
  <si>
    <t>Alpine Swiss
Spinach Dip Mix</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</si>
  <si>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</si>
  <si>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 Vendor Spice Name:
Natural Alpine Spinach Dip Mix</t>
  </si>
  <si>
    <t>PD-002</t>
  </si>
  <si>
    <t>Bacon &amp; Onion Dip Mix</t>
  </si>
  <si>
    <t>Bacon &amp; Onion
Dip Mix</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</si>
  <si>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</si>
  <si>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Red Hill</t>
  </si>
  <si>
    <t>• Vendor Spice Name:
Bacon Flavored &amp; Onion Dip</t>
  </si>
  <si>
    <t>PD-003</t>
  </si>
  <si>
    <t>Cheddar Ranch Dip Mix</t>
  </si>
  <si>
    <t>Cheddar Ranch
Dip Mix</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</si>
  <si>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</si>
  <si>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PD-004</t>
  </si>
  <si>
    <t>Garden Veggie Dip Mix</t>
  </si>
  <si>
    <t>Garden Veggie
Dip Mix</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</si>
  <si>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</si>
  <si>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 Vendor Spice Name:
Vegetable Dip Mix</t>
  </si>
  <si>
    <t>PD-005</t>
  </si>
  <si>
    <t>Cucumber Dill Dip Mix</t>
  </si>
  <si>
    <t>Cucumber Dill
Dip Mix</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</si>
  <si>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</si>
  <si>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PD-006</t>
  </si>
  <si>
    <t>French Onion Dip Mix</t>
  </si>
  <si>
    <t>French Onion
Dip Mix</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</si>
  <si>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</si>
  <si>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PD-010</t>
  </si>
  <si>
    <t>Bacon, Lettuce &amp; Tomato Dip Mix</t>
  </si>
  <si>
    <t>Bacon, Lettuce
&amp; Tomato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</si>
  <si>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</si>
  <si>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 Vendor Spice Name:
Natural BLT Dip Mix</t>
  </si>
  <si>
    <t>PD-011</t>
  </si>
  <si>
    <t>Cheddar &amp; Beer Dip Mix</t>
  </si>
  <si>
    <t>Cheddar &amp; Beer
Dip Mix</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</si>
  <si>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</si>
  <si>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 Vendor Spice Name:
Cheddar Beer Dip &amp; Spread Mix</t>
  </si>
  <si>
    <t>PD-012</t>
  </si>
  <si>
    <t>Chive &amp; Onion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</si>
  <si>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</si>
  <si>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</si>
  <si>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Vendor Spice Name:
Natural Chives &amp; Onion Dip</t>
  </si>
  <si>
    <t>PD-013</t>
  </si>
  <si>
    <t>Parmesan Peppercorn Dip Mix</t>
  </si>
  <si>
    <t>Parmesan Peppercorn
Dip Mix</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</si>
  <si>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</si>
  <si>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PD-014</t>
  </si>
  <si>
    <t>Garlic &amp; Herb Dip Mix</t>
  </si>
  <si>
    <t>Garlic &amp; Herb
Dip Mix</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</si>
  <si>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</si>
  <si>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 Vendor Spice Name:
Natural Garlic &amp; Herb Dip</t>
  </si>
  <si>
    <t>PD-016</t>
  </si>
  <si>
    <t>Chipotle Ranch Dip Mix</t>
  </si>
  <si>
    <t>Chipotle Ranch
Dip Mix</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</si>
  <si>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</si>
  <si>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PD-017</t>
  </si>
  <si>
    <t>Spinach &amp; Artichoke Dip Mix</t>
  </si>
  <si>
    <t>Spinach &amp; Artichoke
Dip Mix</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</si>
  <si>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</si>
  <si>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PD-018</t>
  </si>
  <si>
    <t>Smoked Cheddar Jalapeno Dip Mix</t>
  </si>
  <si>
    <t>Smoked Cheddar
Jalapeno Dip Mix</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</si>
  <si>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</si>
  <si>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PP-001</t>
  </si>
  <si>
    <t>Aleppo Pepper</t>
  </si>
  <si>
    <t>Aleppo Pepper Ingredients:
crushed aleppo peppers
• Packed in a facility and/or equipment that produces products containing peanuts, tree nuts, soybean, milk, dairy, eggs, fish, shellfish, wheat, sesame. •</t>
  </si>
  <si>
    <t>PP-002</t>
  </si>
  <si>
    <t>Butcher Blend Black Pepper</t>
  </si>
  <si>
    <t>Butcher Blend
Black Pepper</t>
  </si>
  <si>
    <t>Butcher Blend Black Pepper Ingredients:
cracked black pepper
• Packed in a facility and/or equipment that produces products containing peanuts, tree nuts, soybean, milk, dairy, eggs, fish, shellfish, wheat, sesame. •</t>
  </si>
  <si>
    <t>• Vendor Spice Name:
Cracked Blacked Pepper</t>
  </si>
  <si>
    <t>PP-003</t>
  </si>
  <si>
    <t>Cayenne Red Pepper</t>
  </si>
  <si>
    <t>Cayenne Red Pepper Ingredients:
cayenne red pepper
• Packed in a facility and/or equipment that produces products containing peanuts, tree nuts, soybean, milk, dairy, eggs, fish, shellfish, wheat, sesame. •</t>
  </si>
  <si>
    <t>PP-004</t>
  </si>
  <si>
    <t>Crushed Red Pepper</t>
  </si>
  <si>
    <t>Crushed Red Pepper Ingredients:
red peppers (crushed)
• Packed in a facility and/or equipment that produces products containing peanuts, tree nuts, soybean, milk, dairy, eggs, fish, shellfish, wheat, sesame. •</t>
  </si>
  <si>
    <t>PP-005</t>
  </si>
  <si>
    <t>Lemon Citrus Pepper</t>
  </si>
  <si>
    <t>Lemon Citrus Pepper Ingredients:
lemon, black coarse pepper, salt
• Packed in a facility and/or equipment that produces products containing peanuts, tree nuts, soybean, milk, dairy, eggs, fish, shellfish, wheat, sesame. •</t>
  </si>
  <si>
    <t>• Vendor Spice Name:
Regal Tangy Lemon Pepper</t>
  </si>
  <si>
    <t>PP-006</t>
  </si>
  <si>
    <t>Lively Lemon Pepper</t>
  </si>
  <si>
    <t>Lively
Lemon Pepper</t>
  </si>
  <si>
    <t>PP-007</t>
  </si>
  <si>
    <t>Peppercorn Medley</t>
  </si>
  <si>
    <t>Peppercorn Medley Ingredients:
black, white, green, pink, Jamaican allspice peppercorns
• Packed in a facility and/or equipment that produces products containing peanuts, tree nuts, soybean, milk, dairy, eggs, fish, shellfish, wheat, sesame. •</t>
  </si>
  <si>
    <t>PP-008</t>
  </si>
  <si>
    <t>Vermont Maple Pepper</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</si>
  <si>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</si>
  <si>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 Vendor Spice Name:
Pork Maple Sausage Seasoning</t>
  </si>
  <si>
    <t>PP-009</t>
  </si>
  <si>
    <t>Roasted Garlic Pepper</t>
  </si>
  <si>
    <t>Roasted
Garlic Pepper</t>
  </si>
  <si>
    <t>Roasted Garlic Pepper Ingredients:
black pepper, garlic, onion, and white pepper
• Packed in a facility and/or equipment that produces products containing peanuts, tree nuts, soybean, milk, dairy, eggs, fish, shellfish, wheat, sesame. •</t>
  </si>
  <si>
    <t>PP-010</t>
  </si>
  <si>
    <t>Ancho Pepper</t>
  </si>
  <si>
    <t>Ancho Pepper Ingredients:
crushed ancho peppers
• Packed in a facility and/or equipment that produces products containing peanuts, tree nuts, soybean, milk, dairy, eggs, fish, shellfish, wheat, sesame. •</t>
  </si>
  <si>
    <t>PP-011</t>
  </si>
  <si>
    <t>Black Peppercorns</t>
  </si>
  <si>
    <t>Black Peppercorn Ingredients:
black peppercorns
• Packed in a facility and/or equipment that produces products containing peanuts, tree nuts, soybean, milk, dairy, eggs, fish, shellfish, wheat, sesame. •</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</si>
  <si>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</si>
  <si>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</si>
  <si>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</si>
  <si>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</si>
  <si>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PP-014</t>
  </si>
  <si>
    <t>White Peppercorns</t>
  </si>
  <si>
    <t>White Peppercorn Ingredients:
white peppercorns
• Packed in a facility and/or equipment that produces products containing peanuts, tree nuts, soybean, milk, dairy, eggs, fish, shellfish, wheat, sesame. •</t>
  </si>
  <si>
    <t>PP-015</t>
  </si>
  <si>
    <t>6 Pepper Blend</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</si>
  <si>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</si>
  <si>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PP-016</t>
  </si>
  <si>
    <t>Pink Peppercorns</t>
  </si>
  <si>
    <t>Pink Peppercorn Ingredients:
pink peppercorns that have a sweet and spicy flavor with hints of citrus
• Packed in a facility and/or equipment that produces products containing peanuts, tree nuts, soybean, milk, dairy, eggs, fish, shellfish, wheat, sesame. •</t>
  </si>
  <si>
    <t>PP-017</t>
  </si>
  <si>
    <t>Vietnamese Peppercorns</t>
  </si>
  <si>
    <t>Vietnam Peppercorn Ingredients:
peppercorns
• Packed in a facility and/or equipment that produces products containing peanuts, tree nuts, soybean, milk, dairy, eggs, fish, shellfish, wheat, sesame. •</t>
  </si>
  <si>
    <t>PP-018</t>
  </si>
  <si>
    <t>White Pepper</t>
  </si>
  <si>
    <t>White Pepper Ingredients:
white pepper
• Packed in a facility and/or equipment that produces products containing peanuts, tree nuts, soybean, milk, dairy, eggs, fish, shellfish, wheat, sesame. •</t>
  </si>
  <si>
    <t>PP-019</t>
  </si>
  <si>
    <t>Poppin’ Pepper</t>
  </si>
  <si>
    <t>PP-020</t>
  </si>
  <si>
    <t>Bourbon Smoked Pepper</t>
  </si>
  <si>
    <t>Bourbon Smoked Pepper Ingredients:
black pepper smoked over bourbon barrel wood
• Packed in a facility and/or equipment that produces products containing peanuts, tree nuts, soybean, milk, dairy, eggs, fish, shellfish, wheat, sesame. •</t>
  </si>
  <si>
    <t>• Vendor Spice Name:
Bourbon Barrel Smoked</t>
  </si>
  <si>
    <t>PP-021</t>
  </si>
  <si>
    <t>Black Cracked Pepper</t>
  </si>
  <si>
    <t>Black Cracked Pepper Ingredients:
black pepper
• Packed in a facility and/or equipment that produces products containing peanuts, tree nuts, soybean, milk, dairy, eggs, fish, shellfish, wheat, sesame. •</t>
  </si>
  <si>
    <t>PP-022</t>
  </si>
  <si>
    <t>Pepper Sensation</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</si>
  <si>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</si>
  <si>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PP-023</t>
  </si>
  <si>
    <t>Tellicherry Peppercorns</t>
  </si>
  <si>
    <t>Tellicherry Peppercorns Ingredients:
Tellicherry peppercorns
• Packed in a facility and/or equipment that produces products containing peanuts, tree nuts, soybean, milk, dairy, eggs, fish, shellfish, wheat, sesame. •</t>
  </si>
  <si>
    <t>PP-024</t>
  </si>
  <si>
    <t>Smoked Black Peppercorns</t>
  </si>
  <si>
    <t>Smoked Black Peppercorns Ingredients:
black peppercorns, smoke flavor
• Packed in a facility and/or equipment that produces products containing peanuts, tree nuts, soybean, milk, dairy, eggs, fish, shellfish, wheat, sesame. •</t>
  </si>
  <si>
    <t>PP-025</t>
  </si>
  <si>
    <t>Red Hot Pepper Flakes</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</si>
  <si>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</si>
  <si>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 Vendor Spice Name:
Red Pepper Flakes</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</si>
  <si>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</si>
  <si>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</si>
  <si>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</si>
  <si>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</si>
  <si>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PS-002</t>
  </si>
  <si>
    <t>Caramel Popcorn Glaze</t>
  </si>
  <si>
    <t>Caramel
Popcorn Glaze</t>
  </si>
  <si>
    <t>Caramel Popcorn Glaze Ingredients:
sugar, molasses, brown sugar, natural/artificial flavors, artificial colors, soy lecithin
• Packed in a facility and/or equipment that produces products containing peanuts, tree nuts, soybean, milk, dairy, eggs, fish, shellfish, wheat, sesame. •</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</si>
  <si>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</si>
  <si>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</si>
  <si>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</si>
  <si>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</si>
  <si>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</si>
  <si>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</si>
  <si>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</si>
  <si>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</si>
  <si>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PS-005</t>
  </si>
  <si>
    <t>Kettle Corn Popcorn Seasoning</t>
  </si>
  <si>
    <t>Kettle Corn
Popcorn Seasoning</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</si>
  <si>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</si>
  <si>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</si>
  <si>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</si>
  <si>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</si>
  <si>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</si>
  <si>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PS-007</t>
  </si>
  <si>
    <t>Ranch Popcorn Seasoning</t>
  </si>
  <si>
    <t>Ranch
Popcorn Seasoning</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</si>
  <si>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</si>
  <si>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PS-008</t>
  </si>
  <si>
    <t>White Cheddar Popcorn Seasoning</t>
  </si>
  <si>
    <t>White Cheddar
Popcorn Seasoning</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</si>
  <si>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</si>
  <si>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</si>
  <si>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</si>
  <si>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</si>
  <si>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</si>
  <si>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</si>
  <si>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</si>
  <si>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</si>
  <si>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</si>
  <si>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</si>
  <si>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</si>
  <si>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</si>
  <si>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</si>
  <si>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PS-012</t>
  </si>
  <si>
    <t>Maple Butter Popcorn Seasoning</t>
  </si>
  <si>
    <t>Maple Butter
Popcorn Seasoning</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</si>
  <si>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</si>
  <si>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PS-013</t>
  </si>
  <si>
    <t>Sugar Cookie Popcorn Seasoning</t>
  </si>
  <si>
    <t>Sugar Cookie
Popcorn Seasoning</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</si>
  <si>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</si>
  <si>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PS-014</t>
  </si>
  <si>
    <t>Creamy Dill Popcorn Seasoning</t>
  </si>
  <si>
    <t>Creamy Dill
Popcorn Seasoning</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</si>
  <si>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</si>
  <si>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PS-015</t>
  </si>
  <si>
    <t>Hot Jalapeno Popcorn Seasoning</t>
  </si>
  <si>
    <t>Hot Jalapeno
Popcorn Seasoning</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</si>
  <si>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</si>
  <si>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Vendor Spice Name:
Southwest Jalapeno</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</si>
  <si>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</si>
  <si>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</si>
  <si>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</si>
  <si>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</si>
  <si>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PS-017</t>
  </si>
  <si>
    <t>Cajun Popcorn Seasoning</t>
  </si>
  <si>
    <t>Cajun
Popcorn Seasoning</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</si>
  <si>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</si>
  <si>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</si>
  <si>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</si>
  <si>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</si>
  <si>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</si>
  <si>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</si>
  <si>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</si>
  <si>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</si>
  <si>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</si>
  <si>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</si>
  <si>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</si>
  <si>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</si>
  <si>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</si>
  <si>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</si>
  <si>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</si>
  <si>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</si>
  <si>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</si>
  <si>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PS-022</t>
  </si>
  <si>
    <t>Cheddar Ranch Popcorn Seasoning</t>
  </si>
  <si>
    <t>Cheddar Ranch
Popcorn Seasoning</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</si>
  <si>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</si>
  <si>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PS-023</t>
  </si>
  <si>
    <t>Dill Pickle Popcorn Seasoning</t>
  </si>
  <si>
    <t>Dill Pickle
Popcorn Seasoning</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</si>
  <si>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</si>
  <si>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PS-025</t>
  </si>
  <si>
    <t>Sweet Maui Onion Popcorn Seasoning</t>
  </si>
  <si>
    <t>Sweet Maui Onion
Popcorn Seasoning</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</si>
  <si>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</si>
  <si>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</si>
  <si>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</si>
  <si>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</si>
  <si>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</si>
  <si>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</si>
  <si>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</si>
  <si>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</si>
  <si>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</si>
  <si>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</si>
  <si>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</si>
  <si>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</si>
  <si>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PS-029</t>
  </si>
  <si>
    <t>Pumpkin Spice Popcorn Seasoning</t>
  </si>
  <si>
    <t>Pumpkin Spice
Popcorn Seasoning</t>
  </si>
  <si>
    <t>Pumpkin Spice Popcorn Seasoning Ingredients:
sugar, cinnamon, salt, spices
• Packed in a facility and/or equipment that produces products containing peanuts, tree nuts, soybean, milk, dairy, eggs, fish, shellfish, wheat, sesame.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</si>
  <si>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</si>
  <si>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</si>
  <si>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</si>
  <si>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</si>
  <si>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</si>
  <si>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</si>
  <si>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</si>
  <si>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</si>
  <si>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</si>
  <si>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</si>
  <si>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</si>
  <si>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</si>
  <si>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PZ-001</t>
  </si>
  <si>
    <t>Ultimate Pizza Seasoning</t>
  </si>
  <si>
    <t>Ultimate
Pizza Seasoning</t>
  </si>
  <si>
    <t>Ultimate Pizza Seasoning Ingredients:
oregano, marjoram, thyme, basil, rosemary, red peppers, sage, minced garlic
• Packed in a facility and/or equipment that produces products containing peanuts, tree nuts, soybean, milk, dairy, eggs, fish, shellfish, wheat, sesame. •</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</si>
  <si>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</si>
  <si>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</si>
  <si>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</si>
  <si>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</si>
  <si>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Pittsburg Spice Co</t>
  </si>
  <si>
    <t>PZ-003</t>
  </si>
  <si>
    <t>Deep Dish Pizza Seasoning</t>
  </si>
  <si>
    <t>Deep Dish
Pizza Seasoning</t>
  </si>
  <si>
    <t>Deep Dish Pizza Seasoning Ingredients:
salt, garlic, oregano, parsley, onion, black pepper, basil, paprika
• Packed in a facility and/or equipment that produces products containing peanuts, tree nuts, soybean, milk, dairy, eggs, fish, shellfish, wheat, sesame. •</t>
  </si>
  <si>
    <t>Marshall Creek</t>
  </si>
  <si>
    <t>PZ-004</t>
  </si>
  <si>
    <t>Home Style Pizza Seasoning</t>
  </si>
  <si>
    <t>Home Style
Pizza Seasoning</t>
  </si>
  <si>
    <t>Home Style Pizza Seasoning Ingredients:
salt, sugar, spices, dextrose, onion, garlic, parsley
• Packed in a facility and/or equipment that produces products containing peanuts, tree nuts, soybean, milk, dairy, eggs, fish, shellfish, wheat, sesame. •</t>
  </si>
  <si>
    <t>PZ-005</t>
  </si>
  <si>
    <t>Cheesy Pizza Seasoning</t>
  </si>
  <si>
    <t>Cheesy
Pizza Seasoning</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</si>
  <si>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</si>
  <si>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PZ-006</t>
  </si>
  <si>
    <t>Roma Romano Pizza Seasoning</t>
  </si>
  <si>
    <t>Roma Romano
Pizza Seasoning</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</si>
  <si>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</si>
  <si>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PZ-007</t>
  </si>
  <si>
    <t>Philly Favorite Pizza Seasoning</t>
  </si>
  <si>
    <t>Philly Favorite
Pizza Seasoning</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</si>
  <si>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</si>
  <si>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Bulk Foods</t>
  </si>
  <si>
    <t>PZ-008</t>
  </si>
  <si>
    <t>Oven Baked Pizza Seasoning</t>
  </si>
  <si>
    <t>Oven Baked
Pizza Seasoning</t>
  </si>
  <si>
    <t>Oven Baked Pizza Seasoning Ingredients:
oregano, garlic, crush red pepper, basil and marjoram
• Packed in a facility and/or equipment that produces products containing peanuts, tree nuts, soybean, milk, dairy, eggs, fish, shellfish, wheat, sesame. •</t>
  </si>
  <si>
    <t>PZ-009</t>
  </si>
  <si>
    <t>Pepperoni Kick Pizza Seasoning</t>
  </si>
  <si>
    <t>Pepperoni Kick
Pizza Seasoning</t>
  </si>
  <si>
    <t>Pepperoni Kick Pizza Seasoning Ingredients:
paprika, garlic, onion, spices, &lt;1% calcium stearate (anti caking)
• Packed in a facility and/or equipment that produces products containing peanuts, tree nuts, soybean, milk, dairy, eggs, fish, shellfish, wheat, sesame. •</t>
  </si>
  <si>
    <t>• Vendor Spice Name:
Cajun Creole</t>
  </si>
  <si>
    <t>PZ-010</t>
  </si>
  <si>
    <t>Roasted Garlic Pepper Pizza Seasoning</t>
  </si>
  <si>
    <t>Roasted Garlic Pepper
Pizza Seasoning</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</si>
  <si>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</si>
  <si>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SD-001</t>
  </si>
  <si>
    <t>Italian Salad Dressing Mix</t>
  </si>
  <si>
    <t>Italian Salad
Dressing Mix</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</si>
  <si>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</si>
  <si>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SD-002</t>
  </si>
  <si>
    <t>Ranch Dressing Mix</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</si>
  <si>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</si>
  <si>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</si>
  <si>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</si>
  <si>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</si>
  <si>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</si>
  <si>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SF-001</t>
  </si>
  <si>
    <t>Crustacean Sensation</t>
  </si>
  <si>
    <t>Crustacean Sensation Seasoning Ingredients:
paprika, lemon, salt, spices
• Packed in a facility and/or equipment that produces products containing peanuts, tree nuts, soybean, milk, dairy, eggs, fish, shellfish, wheat, sesame. •</t>
  </si>
  <si>
    <t>SF-002</t>
  </si>
  <si>
    <t>Crackin’ Crab &amp; Shrimp Spice</t>
  </si>
  <si>
    <t>Crackin’ Crab
&amp; Shrimp Spice</t>
  </si>
  <si>
    <t>Crackin' Crab &amp; Shrimp Spice Ingredients:
salt, spices, paprika
• Packed in a facility and/or equipment that produces products containing peanuts, tree nuts, soybean, milk, dairy, eggs, fish, shellfish, wheat, sesame. •</t>
  </si>
  <si>
    <t>SF-003</t>
  </si>
  <si>
    <t>Eastern Shore Crab Boil</t>
  </si>
  <si>
    <t>Eastern Shore
Crab Boil</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</si>
  <si>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</si>
  <si>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SF-005</t>
  </si>
  <si>
    <t>Eastern Shore Seafood Seasoning</t>
  </si>
  <si>
    <t>Eastern Shore
Seafood Seasoning</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</si>
  <si>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</si>
  <si>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SF-006</t>
  </si>
  <si>
    <t>Friday Night Fish Rub</t>
  </si>
  <si>
    <t>Friday Night
Fish Rub</t>
  </si>
  <si>
    <t>Friday Night Fish Rub Ingredients:
paprika, pepper, salt, lemon juice, spices
• Packed in a facility and/or equipment that produces products containing peanuts, tree nuts, soybean, milk, dairy, eggs, fish, shellfish, wheat, sesame. •</t>
  </si>
  <si>
    <t>SF-007</t>
  </si>
  <si>
    <t>Pacific Northwest Seafood Seasoning</t>
  </si>
  <si>
    <t>Pacific Northwest
Seafood Seasoning</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</si>
  <si>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</si>
  <si>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SF-008</t>
  </si>
  <si>
    <t>Simply Shrimp Seasoning</t>
  </si>
  <si>
    <t>Simply Shrimp Seasoning Ingredients:
salt, spices, lemon, paprika
• Packed in a facility and/or equipment that produces products containing peanuts, tree nuts, soybean, milk, dairy, eggs, fish, shellfish, wheat, sesame. •</t>
  </si>
  <si>
    <t>SF-009</t>
  </si>
  <si>
    <t>Salmon Grill Seasoning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</si>
  <si>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</si>
  <si>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 Vendor Spice Name: Salmon Rub</t>
  </si>
  <si>
    <t>SF-010</t>
  </si>
  <si>
    <t>Bam-Bam Spicy Shrimp Seasoning</t>
  </si>
  <si>
    <t>Bam-Bam Spicy
Shrimp Seasoning</t>
  </si>
  <si>
    <t>• Vendor Spice Name:
Bam-Bam Seasoning</t>
  </si>
  <si>
    <t>SF-011</t>
  </si>
  <si>
    <t>Cape Cod Seafood Seasoning</t>
  </si>
  <si>
    <t>Cape Cod
Seafood Seasoning</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</si>
  <si>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</si>
  <si>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SF-012</t>
  </si>
  <si>
    <t>OBX Seafood Seasoning</t>
  </si>
  <si>
    <t>OBX
Seafood Seasoning</t>
  </si>
  <si>
    <t>OBX Seafood Seasoning Ingredients:
salt, spices, mustard, paprika, extractives of spice, &lt;2% tricalcium phosphate (anti cake)
• Packed in a facility and/or equipment that produces products containing peanuts, tree nuts, soybean, milk, dairy, eggs, fish, shellfish, wheat, sesame. •</t>
  </si>
  <si>
    <t>SF-013</t>
  </si>
  <si>
    <t>Nantucket Seafood Blend</t>
  </si>
  <si>
    <t>Nantucket
Seafood Blend</t>
  </si>
  <si>
    <t>Nantucket Seafood Blend Ingredients:
salt, paprika, spices
• Packed in a facility and/or equipment that produces products containing peanuts, tree nuts, soybean, milk, dairy, eggs, fish, shellfish, wheat, sesame. •</t>
  </si>
  <si>
    <t>SF-014</t>
  </si>
  <si>
    <t>Wild Alaskan Salmon Seasoning</t>
  </si>
  <si>
    <t>Wild Alaskan
Salmon Seasoning</t>
  </si>
  <si>
    <t>Wild Alaskan Salmon Seasoning Ingredients:
sugar, paprika, sea salt, black pepper, cacao powder, cumin and red pepper flakes
• Packed in a facility and/or equipment that produces products containing peanuts, tree nuts, soybean, milk, dairy, eggs, fish, shellfish, wheat, sesame. •</t>
  </si>
  <si>
    <t>SF-015</t>
  </si>
  <si>
    <t>Boardwalk Seafood Seasoning</t>
  </si>
  <si>
    <t>Boardwalk
Seafood Seasoning</t>
  </si>
  <si>
    <t>Boardwalk Seafood Ingredients:
sea salt, garlic, onion, paprika
• Packed in a facility and/or equipment that produces products containing peanuts, tree nuts, soybean, milk, dairy, eggs, fish, shellfish, wheat, sesame. •</t>
  </si>
  <si>
    <t>SF-016</t>
  </si>
  <si>
    <t>Off the Hook Seafood Seasoning</t>
  </si>
  <si>
    <t>Off the Hook
Seafood Seasoning</t>
  </si>
  <si>
    <t>Off The Hook Seafood Ingredients:
salt, paprika, celery, peppers, spices, msg
• Packed in a facility and/or equipment that produces products containing peanuts, tree nuts, soybean, milk, dairy, eggs, fish, shellfish, wheat, sesame. •</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</si>
  <si>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</si>
  <si>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</si>
  <si>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</si>
  <si>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</si>
  <si>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SF-018</t>
  </si>
  <si>
    <t>Down by the Bay Seasoning</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</si>
  <si>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</si>
  <si>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SF-019</t>
  </si>
  <si>
    <t>Blackened Seasoning</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</si>
  <si>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</si>
  <si>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SF-020</t>
  </si>
  <si>
    <t>Sassy Salmon Seasoning</t>
  </si>
  <si>
    <t>SF-021</t>
  </si>
  <si>
    <t>Fish Taco Seasoning</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</si>
  <si>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</si>
  <si>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SF-022</t>
  </si>
  <si>
    <t>Sea Side Seafood Seasoning</t>
  </si>
  <si>
    <t>Sea Side
Seafood Seasoning</t>
  </si>
  <si>
    <t>Sea Side Seafood Seasoning Ingredients:
garlic, onion, paprika, pepper, oregano, parsley
• Packed in a facility and/or equipment that produces products containing peanuts, tree nuts, soybean, milk, dairy, eggs, fish, shellfish, wheat, sesame. •</t>
  </si>
  <si>
    <t>• Vendor Spice Name:
Seafood Seasoning No Salt</t>
  </si>
  <si>
    <t>SF-023</t>
  </si>
  <si>
    <t>Atlantic Catch Seafood Seasoning</t>
  </si>
  <si>
    <t>Atlantic Catch Seafood Seasoning Ingredients:
paprika, salt, spices
• Packed in a facility and/or equipment that produces products containing peanuts, tree nuts, soybean, milk, dairy, eggs, fish, shellfish, wheat, sesame. •</t>
  </si>
  <si>
    <t>J.O. Seasonings</t>
  </si>
  <si>
    <t>• Vendor Spice Name:
J.O. #2</t>
  </si>
  <si>
    <t>SP-001</t>
  </si>
  <si>
    <t>Adobo Seasoning</t>
  </si>
  <si>
    <t>Garlic Vinegar Chili Pepper Salt Ingredients:
alaea salt, rock salt, vinegar, garlic,flakes, red pepper, silicon dioxide, onion, blaxk, pepper, citric acid
• Packed in a facility and/or equipment that produces products containing peanuts, tree nuts, soybean, milk, dairy, eggs, fish, shellfish, wheat, sesame. •</t>
  </si>
  <si>
    <t>SP-002</t>
  </si>
  <si>
    <t>Apple Pie Spice Blend</t>
  </si>
  <si>
    <t>Apple Pie
Spice Blend</t>
  </si>
  <si>
    <t>Apple Pie Spice Blend Ingredients:
cinnamon and other natural spices
• Packed in a facility and/or equipment that produces products containing peanuts, tree nuts, soybean, milk, dairy, eggs, fish, shellfish, wheat, sesame. •</t>
  </si>
  <si>
    <t>SP-003</t>
  </si>
  <si>
    <t>Chinese 5 Spice</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</si>
  <si>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</si>
  <si>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 Vendor Spice Name:
Regal 5 Spice</t>
  </si>
  <si>
    <t>SP-004</t>
  </si>
  <si>
    <t>Chocolate Mexican Mole’</t>
  </si>
  <si>
    <t>Chocolate 
Mexican Mole’</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</si>
  <si>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</si>
  <si>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</si>
  <si>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</si>
  <si>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</si>
  <si>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</si>
  <si>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SP-006</t>
  </si>
  <si>
    <t>Granulated Honey</t>
  </si>
  <si>
    <t>Granulated Honey Ingredients:
sugar and honey
• Packed in a facility and/or equipment that produces products containing peanuts, tree nuts, soybean, milk, dairy, eggs, fish, shellfish, wheat, sesame. •</t>
  </si>
  <si>
    <t>SP-007</t>
  </si>
  <si>
    <t>Grated Orange Peel</t>
  </si>
  <si>
    <t>Grated
Orange Peel</t>
  </si>
  <si>
    <t>Grated Orange Peel Ingredients:
orange peel
• Packed in a facility and/or equipment that produces products containing peanuts, tree nuts, soybean, milk, dairy, eggs, fish, shellfish, wheat, sesame. •</t>
  </si>
  <si>
    <t>SP-008</t>
  </si>
  <si>
    <t>Grated Lemon Peel</t>
  </si>
  <si>
    <t>Grated
Lemon Peel</t>
  </si>
  <si>
    <t>Grated Lemon Peel Ingredients:
greated lemon peel
• Packed in a facility and/or equipment that produces products containing peanuts, tree nuts, soybean, milk, dairy, eggs, fish, shellfish, wheat, sesame. •</t>
  </si>
  <si>
    <t>SP-009</t>
  </si>
  <si>
    <t>Herbs De Provence with Lavender Seasoning</t>
  </si>
  <si>
    <t>Herbs De Provence with
Lavender Seasoning</t>
  </si>
  <si>
    <t>Herbs De Provence with Lavender Seasoning Ingredients:
thyme, marjoram, rosemary, savory, fennel, lavender buds, corn oil
• Packed in a facility and/or equipment that produces products containing peanuts, tree nuts, soybean, milk, dairy, eggs, fish, shellfish, wheat, sesame. •</t>
  </si>
  <si>
    <t>SP-010</t>
  </si>
  <si>
    <t>Honey Mustard Powder</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</si>
  <si>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</si>
  <si>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SP-011</t>
  </si>
  <si>
    <t>Olive Leaf Powder</t>
  </si>
  <si>
    <t>Olive Leaf Powder Ingredients:
ground leaves from olive tree
• Packed in a facility and/or equipment that produces products containing peanuts, tree nuts, soybean, milk, dairy, eggs, fish, shellfish, wheat, sesame. •</t>
  </si>
  <si>
    <t>SP-012</t>
  </si>
  <si>
    <t>Creole Seasoning</t>
  </si>
  <si>
    <t>SP-013</t>
  </si>
  <si>
    <t>NY Style Everything Bagel</t>
  </si>
  <si>
    <t>NY Style
Everything Bagel</t>
  </si>
  <si>
    <t>NY Style Everything Bagel Ingredients:
sesame seeds, garlic, onion, poppy seeds, salt
• Packed in a facility and/or equipment that produces products containing peanuts, tree nuts, soybean, milk, dairy, eggs, fish, shellfish, wheat, sesame. •</t>
  </si>
  <si>
    <t>• Vendor Spice Name:
Regal Everything Bagel</t>
  </si>
  <si>
    <t>SP-014</t>
  </si>
  <si>
    <t>Pumpkin Pie Spice Blend</t>
  </si>
  <si>
    <t>Pumpkin Pie
Spice Blend</t>
  </si>
  <si>
    <t>Pumpkin Pie Spice Ingredients:
natural spices
• Packed in a facility and/or equipment that produces products containing peanuts, tree nuts, soybean, milk, dairy, eggs, fish, shellfish, wheat, sesame. •</t>
  </si>
  <si>
    <t>SP-015</t>
  </si>
  <si>
    <t>Simply Salad Topper</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</si>
  <si>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</si>
  <si>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</si>
  <si>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</si>
  <si>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</si>
  <si>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SP-017</t>
  </si>
  <si>
    <t>Vermont Pure Maple Syrup (Granulated)</t>
  </si>
  <si>
    <t>Vermont Pure
Maple Syrup (Granulated)</t>
  </si>
  <si>
    <t>Vermont Pure Maple Syrup (Granulated) Ingredients:
pure maple syrup
• Packed in a facility and/or equipment that produces products containing peanuts, tree nuts, soybean, milk, dairy, eggs, fish, shellfish, wheat, sesame. •</t>
  </si>
  <si>
    <t>SP-018</t>
  </si>
  <si>
    <t>Saffron</t>
  </si>
  <si>
    <t>Saffron Ingredients:
saffron
• Packed in a facility and/or equipment that produces products containing peanuts, tree nuts, soybean, milk, dairy, eggs, fish, shellfish, wheat, sesame. •</t>
  </si>
  <si>
    <t>SP-019</t>
  </si>
  <si>
    <t>Gingerbread Spice</t>
  </si>
  <si>
    <t>Gingerbread Spice Ingredients:
ginger, cinnamon, cloves, nutmeg, black pepper, allspice
• Packed in a facility and/or equipment that produces products containing peanuts, tree nuts, soybean, milk, dairy, eggs, fish, shellfish, wheat, sesame. •</t>
  </si>
  <si>
    <t>SP-020</t>
  </si>
  <si>
    <t>Garam Marsala</t>
  </si>
  <si>
    <t>Garam Masala Ingredients:
coriander, cumin, chilies, cloves, bay leaves, cassia, ginger
• Packed in a facility and/or equipment that produces products containing peanuts, tree nuts, soybean, milk, dairy, eggs, fish, shellfish, wheat, sesame. •</t>
  </si>
  <si>
    <t>SP-021</t>
  </si>
  <si>
    <t>Chipotle Morita Powder</t>
  </si>
  <si>
    <t>Chipotle Morita Powder Ingredients:
dried chipotle chiles
• Packed in a facility and/or equipment that produces products containing peanuts, tree nuts, soybean, milk, dairy, eggs, fish, shellfish, wheat, sesame. •</t>
  </si>
  <si>
    <t>SP-022</t>
  </si>
  <si>
    <t>Ras El Hanout</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</si>
  <si>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</si>
  <si>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SP-023</t>
  </si>
  <si>
    <t>Dukkah Spice</t>
  </si>
  <si>
    <t>Dukkah Spice Ingredients:
cinnamon, coriander, cumin, pepper, salt, sesame
• Packed in a facility and/or equipment that produces products containing peanuts, tree nuts, soybean, milk, dairy, eggs, fish, shellfish, wheat, sesame. •</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</si>
  <si>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</si>
  <si>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</si>
  <si>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</si>
  <si>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SP-025</t>
  </si>
  <si>
    <t>Mulling Spices (Powder)</t>
  </si>
  <si>
    <t>Mulling Spices
(Powder)</t>
  </si>
  <si>
    <t>Mulling Spices Ingredients:
cinnamon, allspice, cloves, nutmeg, citric acid, asorbic acid, fructose
• Packed in a facility and/or equipment that produces products containing peanuts, tree nuts, soybean, milk, dairy, eggs, fish, shellfish, wheat, sesame. •</t>
  </si>
  <si>
    <t>SP-026</t>
  </si>
  <si>
    <t>Mulling Spices (Whole)</t>
  </si>
  <si>
    <t>Mulling Spices
(Whole)</t>
  </si>
  <si>
    <t>Mulling Spices (Whole) Ingredients:
cinnamon bark pieces, dried orange peel, cloves, all spice, canola oil, orange oil
• Packed in a facility and/or equipment that produces products containing peanuts, tree nuts, soybean, milk, dairy, eggs, fish, shellfish, wheat, sesame. •</t>
  </si>
  <si>
    <t>SP-027</t>
  </si>
  <si>
    <t>Asian Dragon Seasoning</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</si>
  <si>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</si>
  <si>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</si>
  <si>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</si>
  <si>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</si>
  <si>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SP-029</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</si>
  <si>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</si>
  <si>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</si>
  <si>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</si>
  <si>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SP-030</t>
  </si>
  <si>
    <t>Stir Fry Seasoning</t>
  </si>
  <si>
    <t>Stir Fry Seasoning Ingredients:
garlic, onion, ginger, red pepper, sesame, bell peppers, sea salt, orange peel, sugar
• Packed in a facility and/or equipment that produces products containing peanuts, tree nuts, soybean, milk, dairy, eggs, fish, shellfish, wheat, sesame. •</t>
  </si>
  <si>
    <t>Spices For Less</t>
  </si>
  <si>
    <t>• Vendor Spice Name:
Asian Seasoning</t>
  </si>
  <si>
    <t>SP-031</t>
  </si>
  <si>
    <t>Veggie Butter Seasoning</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</si>
  <si>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</si>
  <si>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SP-032</t>
  </si>
  <si>
    <t>Every Veggie Seasoning</t>
  </si>
  <si>
    <t>Every Veggie Seasoning Ingredients:
spices, salt, dehydrated garlic, dehydrated onion, corn oil, herbs 
• Packed in a facility and/or equipment that produces products containing peanuts, tree nuts, soybean, milk, dairy, eggs, fish, shellfish, wheat, sesame. •</t>
  </si>
  <si>
    <t>SP-033</t>
  </si>
  <si>
    <t>Gyro Seasoning</t>
  </si>
  <si>
    <t>Gyro Seasoning Ingredients:
onion, garlic, sea salt, oregano, marjoram, black pepper and rosemary
• Packed in a facility and/or equipment that produces products containing peanuts, tree nuts, soybean, milk, dairy, eggs, fish, shellfish, wheat, sesame. •</t>
  </si>
  <si>
    <t>SP-034</t>
  </si>
  <si>
    <t>Greek Marinade Seasoning</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</si>
  <si>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</si>
  <si>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SP-035</t>
  </si>
  <si>
    <t>Greek Seasoning</t>
  </si>
  <si>
    <t xml:space="preserve"> Greek Seasoning</t>
  </si>
  <si>
    <t>Greek Seasoning Ingredients:
salt, oregano, garlic, basil, onion, mint
• Packed in a facility and/or equipment that produces products containing peanuts, tree nuts, soybean, milk, dairy, eggs, fish, shellfish, wheat, sesame. •</t>
  </si>
  <si>
    <t>SP-036</t>
  </si>
  <si>
    <t>Coconut Curry Seasoning</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</si>
  <si>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</si>
  <si>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</si>
  <si>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</si>
  <si>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</si>
  <si>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SP-038</t>
  </si>
  <si>
    <t>Chimichurri</t>
  </si>
  <si>
    <t>Chimichurri Ingredients:
paprika, black pepper, parsley, garlic, basil, lemon, oregano, thyme, and chili powder
• Packed in a facility and/or equipment that produces products containing peanuts, tree nuts, soybean, milk, dairy, eggs, fish, shellfish, wheat, sesame. •</t>
  </si>
  <si>
    <t>SP-039</t>
  </si>
  <si>
    <t>Irish Stew Seasoning</t>
  </si>
  <si>
    <t>Irish Stew Seasoning Ingredients:
marjoram, thyme, spices
• Packed in a facility and/or equipment that produces products containing peanuts, tree nuts, soybean, milk, dairy, eggs, fish, shellfish, wheat, sesame. •</t>
  </si>
  <si>
    <t>SP-040</t>
  </si>
  <si>
    <t>Dilly Dilly</t>
  </si>
  <si>
    <t>Dilly Dilly Ingredients:
vinegar powder, sea salt, garlic, herbs, spices
• Packed in a facility and/or equipment that produces products containing peanuts, tree nuts, soybean, milk, dairy, eggs, fish, shellfish, wheat, sesame.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</si>
  <si>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</si>
  <si>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</si>
  <si>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</si>
  <si>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</si>
  <si>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</si>
  <si>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</si>
  <si>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</si>
  <si>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</si>
  <si>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</si>
  <si>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</si>
  <si>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SP-044</t>
  </si>
  <si>
    <t>Soy Sauce Powder</t>
  </si>
  <si>
    <t>Soy Sauce Powder Ingredients:
soy bean, wheat, salt, maltodextrin
• DIRECTIONS: Mix with water to make soy sauce. •
• Packed in a facility and/or equipment that produces products containing peanuts, tree nuts, soybean, milk, dairy, eggs, fish, shellfish, wheat, sesame. •</t>
  </si>
  <si>
    <t>SP-045</t>
  </si>
  <si>
    <t>Minced Garlic</t>
  </si>
  <si>
    <t>Minced Garlic Ingredients:
garlic
• Packed in a facility and/or equipment that produces products containing peanuts, tree nuts, soybean, milk, dairy, eggs, fish, shellfish, wheat, sesame. •</t>
  </si>
  <si>
    <t>SP-046</t>
  </si>
  <si>
    <t>Minced Onion</t>
  </si>
  <si>
    <t>Minced Onion Ingredients:
onion
• Packed in a facility and/or equipment that produces products containing peanuts, tree nuts, soybean, milk, dairy, eggs, fish, shellfish, wheat, sesame. •</t>
  </si>
  <si>
    <t>SP-047</t>
  </si>
  <si>
    <t>Cuban Seasoning</t>
  </si>
  <si>
    <t>Cuban Seasoning Ingredients:
garlic, cumin, black pepper, orange and lime
• Packed in a facility and/or equipment that produces products containing peanuts, tree nuts, soybean, milk, dairy, eggs, fish, shellfish, wheat, sesame. •</t>
  </si>
  <si>
    <t>• Client: Olive Branch, The
• Original: Mojo Seasoning</t>
  </si>
  <si>
    <t>SP-048</t>
  </si>
  <si>
    <t>Guacamole Seasoning</t>
  </si>
  <si>
    <t>SP-049</t>
  </si>
  <si>
    <t>Potato Passion Seasoning</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</si>
  <si>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</si>
  <si>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 Vendor Spice Name:
Fry Dust</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</si>
  <si>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</si>
  <si>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</si>
  <si>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</si>
  <si>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SP-051</t>
  </si>
  <si>
    <t>Lemon Honey &amp; Thyme Seasoning</t>
  </si>
  <si>
    <t>Lemon Honey 
&amp; Thyme Seasoning</t>
  </si>
  <si>
    <t>Lemon Honey &amp; Thyme Seasoning Ingredients:
salt, honey powder, lemon peel, thyme, pepper
• Packed in a facility and/or equipment that produces products containing peanuts, tree nuts, soybean, milk, dairy, eggs, fish, shellfish, wheat, sesame. •</t>
  </si>
  <si>
    <t>• Vendor Spice Name:
Lemon Thyme Poultry Crust</t>
  </si>
  <si>
    <t>SP-052</t>
  </si>
  <si>
    <t>Basil Pesto Parmesan Seasoning</t>
  </si>
  <si>
    <t>Basil Pesto
Parmesan Seasoning</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</si>
  <si>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</si>
  <si>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 Vendor Spice Name:
Pesto Parmesan Olive Oil Dip</t>
  </si>
  <si>
    <t>SP-053</t>
  </si>
  <si>
    <t>Cheesy Parmesan Bagel Seasoning</t>
  </si>
  <si>
    <t>Cheesy Parmesan
Bagel Seasoning</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</si>
  <si>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</si>
  <si>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 Vendor Spice Name:
Parmesan Everything Bagel</t>
  </si>
  <si>
    <t>SP-054</t>
  </si>
  <si>
    <t>Ancho Chili &amp; Honey Seasoning</t>
  </si>
  <si>
    <t>Ancho Chili
&amp; Honey Seasoning</t>
  </si>
  <si>
    <t>Ancho Chili &amp; Honey Seasoning Ingredients:
honey powder, ancho chili, salt, paprika, garlic, onion, citric acid
• Packed in a facility and/or equipment that produces products containing peanuts, tree nuts, soybean, milk, dairy, eggs, fish, shellfish, wheat, sesame. •</t>
  </si>
  <si>
    <t>• Vendor Spice Name:
Ancho Honey Rub</t>
  </si>
  <si>
    <t>SP-055</t>
  </si>
  <si>
    <t>Smoky Hickory Chipotle Seasoning</t>
  </si>
  <si>
    <t>Smoky Hickory
Chipotle Seasoning</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</si>
  <si>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</si>
  <si>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 Vendor Spice Name:
Mango Chipotle Rub</t>
  </si>
  <si>
    <t>SP-056</t>
  </si>
  <si>
    <t>Twisted Lime &amp; Chili Seasoning</t>
  </si>
  <si>
    <t>Twisted Lime
&amp; Chili Seasoning</t>
  </si>
  <si>
    <t>Twisted Lime &amp; Chili Seasoning Ingredients:
chili powder, salt, cumin, coriander, garlic, onion, lime, sugar
• Packed in a facility and/or equipment that produces products containing peanuts, tree nuts, soybean, milk, dairy, eggs, fish, shellfish, wheat, sesame. •</t>
  </si>
  <si>
    <t>• Vendor Spice Name:
Chili Lime Seasoning</t>
  </si>
  <si>
    <t>SP-057</t>
  </si>
  <si>
    <t>Smoky Chocolate Chipotle Seasoning</t>
  </si>
  <si>
    <t>Smoky Chocolate
Chipotle Seasoning</t>
  </si>
  <si>
    <t>Smoky Chocolate Chipotle Seasoning Ingredients:
cocoa, sugar, chipotle, red wine vinegar, salt, cassia cinnamon, arrow root
• Packed in a facility and/or equipment that produces products containing peanuts, tree nuts, soybean, milk, dairy, eggs, fish, shellfish, wheat, sesame. •</t>
  </si>
  <si>
    <t>• Vendor Spice Name:
Cocoa Chipotle</t>
  </si>
  <si>
    <t>SP-058</t>
  </si>
  <si>
    <t>And The Heat Goes On Seasoning</t>
  </si>
  <si>
    <t>And The Heat
Goes On Seasoning</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</si>
  <si>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</si>
  <si>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 Vendor Spice Name:
Jamacian Jerk Hot</t>
  </si>
  <si>
    <t>SP-059</t>
  </si>
  <si>
    <t>Zesty Latin Chorizo Seasoning</t>
  </si>
  <si>
    <t>Zesty Latin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</si>
  <si>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</si>
  <si>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 Vendor Spice Name:
Chorizo Seasoning</t>
  </si>
  <si>
    <t>SP-060</t>
  </si>
  <si>
    <t>• Vendor Spice Name:
Everything But The Salt
• Client: Deep South</t>
  </si>
  <si>
    <t>SP-061</t>
  </si>
  <si>
    <t>• Vendor Spice Name:
Everything Seasoning
• Client: Deep South</t>
  </si>
  <si>
    <t>SP-062</t>
  </si>
  <si>
    <t>• Vendor Spice Name:
Spicy Everything Seasoning
• Client: Deep South</t>
  </si>
  <si>
    <t>SP-063</t>
  </si>
  <si>
    <t>Ham Glaze</t>
  </si>
  <si>
    <t>Ham Glaze Ingredients:
sugar, gelatin, corn meal, paprika &amp; spices
• Packed in a facility and/or equipment that produces products containing peanuts, tree nuts, soybean, milk, dairy, eggs, fish, shellfish, wheat, sesame. •</t>
  </si>
  <si>
    <t>SP-064</t>
  </si>
  <si>
    <t>Ham Spice</t>
  </si>
  <si>
    <t>Ham Spice Ingredients:
sugar and spice extractives
• ALLERGY ALERT: contains wheat •
• Packed in a facility and/or equipment that produces products containing peanuts, tree nuts, soybean, milk, dairy, eggs, fish, shellfish, wheat, sesame. •</t>
  </si>
  <si>
    <t>SP-065</t>
  </si>
  <si>
    <t>Poke Seasoning</t>
  </si>
  <si>
    <t>Poke Seasoning Ingredients:
hawaiian salt, ogo(seaweed), chili pepper
• Packed in a facility and/or equipment that produces products containing peanuts, tree nuts, soybean, milk, dairy, eggs, fish, shellfish, wheat, sesame. •</t>
  </si>
  <si>
    <t>SP-066</t>
  </si>
  <si>
    <t>Furikake Seasoning</t>
  </si>
  <si>
    <t>Furikake Seasoning Ingredients:
sesame seed, gochugaru, black garlic salt (salt, black garlic), mushroom, sugar, soy sauce powder (soy sauce [water, wheat, soybeans, salt] maltodextrin and salt), nori, kelp
• ALLERGY ALERT: contains wheat, sesame, soy •
• Packed in a facility and/or equipment that produces products containing peanuts, tree nuts, soybean, milk, dairy, eggs, fish, shellfish, wheat, sesame. •</t>
  </si>
  <si>
    <t>SP-067</t>
  </si>
  <si>
    <t>Li Hing Mui Powder</t>
  </si>
  <si>
    <t>Li Hing Mui
Powder</t>
  </si>
  <si>
    <t>Li Hing Mui Powder Ingredients:
plum, sugar, salt, liconce, fdc yellow #5 &amp; #6, red #40, aspartame (phenylketonuric s. contains phenylalanine)
• Packed in a facility and/or equipment that produces products containing peanuts, tree nuts, soybean, milk, dairy, eggs, fish, shellfish, wheat, sesame. •</t>
  </si>
  <si>
    <t>SP-068</t>
  </si>
  <si>
    <t>Garlic Vinegar Chili Pepper Salt</t>
  </si>
  <si>
    <t>Garlic Vinegar
Chili Pepper Salt</t>
  </si>
  <si>
    <t>Garlic Vinegar Chili Pepper Salt Ingredients:
alaea salt, rock salt, vinegar, garlic flakes, red pepper, silicon dioxide, onion, black pepper, citric acid
• Packed in a facility and/or equipment that produces products containing peanuts, tree nuts, soybean, milk, dairy, eggs, fish, shellfish, wheat, sesame. •</t>
  </si>
  <si>
    <t>Vendor Spice Name:
All-Purpose Hawaiian Seasoning Salt Garlic, Vinegar, Chili Pepper</t>
  </si>
  <si>
    <t>SP-069</t>
  </si>
  <si>
    <t>Hawaiian Garlic Herb Seasoning</t>
  </si>
  <si>
    <t>Hawaiian Garlic Herb Seasoning Ingredients:
alaea salt, rock salt, garlic, onion, black pepper, red pepper &amp; parsely
• Packed in a facility and/or equipment that produces products containing peanuts, tree nuts, soybean, milk, dairy, eggs, fish, shellfish, wheat, sesame. •</t>
  </si>
  <si>
    <t>SP-070</t>
  </si>
  <si>
    <t>Teriyaki Powder</t>
  </si>
  <si>
    <t>Teriyaki Powder Ingredients:
soy sauce powder [soy sauce (wheat, soybeans, salt), maltodextrin, salt], sugar, garlic, onion, spices, corn starch
• ALLERGY ALERT: contains wheat, soy •
• DIRECTIONS: Use as a dry seasoning on meat or veggies or mix with water to make teriyaki sauce for any dish. •
• Packed in a facility and/or equipment that produces products containing peanuts, tree nuts, soybean, milk, dairy, eggs, fish, shellfish, wheat, sesame. •</t>
  </si>
  <si>
    <t>SP-071</t>
  </si>
  <si>
    <t>Alaea Sea Salt</t>
  </si>
  <si>
    <t>Alaea Sea Salt Ingredients:
sea salt, alaea (baked hawaiian red clay)
• Packed in a facility and/or equipment that produces products containing peanuts, tree nuts, soybean, milk, dairy, eggs, fish, shellfish, wheat, sesame. •</t>
  </si>
  <si>
    <t>SP-072</t>
  </si>
  <si>
    <t>Soy Sauce Powder Ingredients:
sohyu soy sauce (soybeans, salt, wheat) maltodexterin, salt
• Packed in a facility and/or equipment that produces products containing peanuts, tree nuts, soybean, milk, dairy, eggs, fish, shellfish, wheat, sesame. •</t>
  </si>
  <si>
    <t>SP-073</t>
  </si>
  <si>
    <t>Three Springs Seasoning Blend</t>
  </si>
  <si>
    <t>Three Springs
Seasoning Blend</t>
  </si>
  <si>
    <t>Three Springs Seasoning Blend Ingredients:
alder wood sea salt, minced onion, minced garlic, rosemary, thyme, black pepper, red peppers
• Packed in a facility and/or equipment that produces products containing peanuts, tree nuts, soybean, milk, dairy, eggs, fish, shellfish, wheat, sesame. •</t>
  </si>
  <si>
    <t>SS-001</t>
  </si>
  <si>
    <t>Bacon Salt</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</si>
  <si>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</si>
  <si>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SS-002</t>
  </si>
  <si>
    <t>St. Simons Sea Salt Blend</t>
  </si>
  <si>
    <t>St. Simons
Sea Salt Blend</t>
  </si>
  <si>
    <t>St. Simons Sea Salt Blend Ingredients:
coarse sea salt, pink peppercorns, cut &amp; sifted rosemary
• Packed in a facility and/or equipment that produces products containing peanuts, tree nuts, soybean, milk, dairy, eggs, fish, shellfish, wheat, sesame. •</t>
  </si>
  <si>
    <t>SS-003</t>
  </si>
  <si>
    <t>Sriracha Sea Salt</t>
  </si>
  <si>
    <t>Sriracha
Sea Salt</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</si>
  <si>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</si>
  <si>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SS-004</t>
  </si>
  <si>
    <t>Hickory Smoked Sea Salt</t>
  </si>
  <si>
    <t>Hickory Smoked
Sea Salt</t>
  </si>
  <si>
    <t>Hickory Smoked Sea Salt Ingredients:
pure pacific sea salt smoked over a hickorywood fire
• Packed in a facility and/or equipment that produces products containing peanuts, tree nuts, soybean, milk, dairy, eggs, fish, shellfish, wheat, sesame. •</t>
  </si>
  <si>
    <t>SS-005</t>
  </si>
  <si>
    <t>Habanero Sea Salt</t>
  </si>
  <si>
    <t>Habanero
Sea Salt</t>
  </si>
  <si>
    <t>Habanero Sea Salt Ingredients:
sea salt, habanero Chile powder
• Packed in a facility and/or equipment that produces products containing peanuts, tree nuts, soybean, milk, dairy, eggs, fish, shellfish, wheat, sesame. •</t>
  </si>
  <si>
    <t>SS-006</t>
  </si>
  <si>
    <t>Chipotle Sea Salt</t>
  </si>
  <si>
    <t>Chipotle
Sea Salt</t>
  </si>
  <si>
    <t>Chipotle Sea Salt Ingredients:
sea salt, chipotle
• Packed in a facility and/or equipment that produces products containing peanuts, tree nuts, soybean, milk, dairy, eggs, fish, shellfish, wheat, sesame. •</t>
  </si>
  <si>
    <t>SS-007</t>
  </si>
  <si>
    <t>Jalapeno Sea Salt</t>
  </si>
  <si>
    <t>Jalapeno
Sea Salt</t>
  </si>
  <si>
    <t>Jalapeno Sea Salt Ingredients:
sea salt, jalapeno powder, garlic, onion, pepper, Mexican oregano
• Packed in a facility and/or equipment that produces products containing peanuts, tree nuts, soybean, milk, dairy, eggs, fish, shellfish, wheat, sesame. •</t>
  </si>
  <si>
    <t>SS-008</t>
  </si>
  <si>
    <t>Truffle Sea Salt</t>
  </si>
  <si>
    <t>Truffle
Sea Salt</t>
  </si>
  <si>
    <t>Truffle Sea Salt Ingredients:
salt, truffle flavor (natural and artificial flavors), truffles, canola oil
• Packed in a facility and/or equipment that produces products containing peanuts, tree nuts, soybean, milk, dairy, eggs, fish, shellfish, wheat, sesame. •</t>
  </si>
  <si>
    <t>SS-009</t>
  </si>
  <si>
    <t>Tuscan Sea Salt</t>
  </si>
  <si>
    <t>Tuscan
Sea Salt</t>
  </si>
  <si>
    <t>SS-010</t>
  </si>
  <si>
    <t>Porcini Champignon Sea Salt</t>
  </si>
  <si>
    <t>Porcini Champignon
Sea Salt</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</si>
  <si>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</si>
  <si>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SS-011</t>
  </si>
  <si>
    <t>Smoked Applewood Sea Salt</t>
  </si>
  <si>
    <t>Smoked Applewood
Sea Salt</t>
  </si>
  <si>
    <t>Smoked Applewood Sea Salt Ingredients:
sea salt smoked over applewood fire
• Packed in a facility and/or equipment that produces products containing peanuts, tree nuts, soybean, milk, dairy, eggs, fish, shellfish, wheat, sesame. •</t>
  </si>
  <si>
    <t>SS-012</t>
  </si>
  <si>
    <t>Alderwood Sea Salt</t>
  </si>
  <si>
    <t>Alderwood
Sea Salt</t>
  </si>
  <si>
    <t>Alderwood Sea Salt Ingredients:
pure sea salt smoked above an alderwood fire
• Packed in a facility and/or equipment that produces products containing peanuts, tree nuts, soybean, milk, dairy, eggs, fish, shellfish, wheat, sesame. •</t>
  </si>
  <si>
    <t>SS-013</t>
  </si>
  <si>
    <t>Mesquite Smoked Sea Salt</t>
  </si>
  <si>
    <t>Mesquite Smoked
Sea Salt</t>
  </si>
  <si>
    <t>Mesquite Smoked Sea Salt Ingredients:
sea salt smoked over mesquite wood
• Packed in a facility and/or equipment that produces products containing peanuts, tree nuts, soybean, milk, dairy, eggs, fish, shellfish, wheat, sesame. •</t>
  </si>
  <si>
    <t>SS-014</t>
  </si>
  <si>
    <t>Cherrywood Sea Salt</t>
  </si>
  <si>
    <t>Cherrywood
Sea Salt</t>
  </si>
  <si>
    <t>Cherrywood Sea Salt Ingredients:
sea salt, &lt;2% cherrywood smoke flavor
• Packed in a facility and/or equipment that produces products containing peanuts, tree nuts, soybean, milk, dairy, eggs, fish, shellfish, wheat, sesame. •</t>
  </si>
  <si>
    <t>SS-015</t>
  </si>
  <si>
    <t>Black Lava Sea Salt</t>
  </si>
  <si>
    <t>Black Lava
Sea Salt</t>
  </si>
  <si>
    <t>Hawaiian Black Lava Sea Salt Ingredients:
salt
• Packed in a facility and/or equipment that produces products containing peanuts, tree nuts, soybean, milk, dairy, eggs, fish, shellfish, wheat, sesame. •</t>
  </si>
  <si>
    <t>SS-016</t>
  </si>
  <si>
    <t>Bourbon Sea Salt</t>
  </si>
  <si>
    <t>Bourbon
Sea Salt</t>
  </si>
  <si>
    <t>Bourbon Sea Salt Ingredients:
salt flaked smoked over bourbon barrel wood
• Packed in a facility and/or equipment that produces products containing peanuts, tree nuts, soybean, milk, dairy, eggs, fish, shellfish, wheat, sesame. •</t>
  </si>
  <si>
    <t>SS-018</t>
  </si>
  <si>
    <t>Gochujang Sea Salt</t>
  </si>
  <si>
    <t>Gochujang
Sea Salt</t>
  </si>
  <si>
    <t>SS-019</t>
  </si>
  <si>
    <t>Garlic Salt</t>
  </si>
  <si>
    <t>Garlic Salt Ingredients:
garlic, salt, parsley, carrot for color, modified corn starch, sugar, natural flavor
• Packed in a facility and/or equipment that produces products containing peanuts, tree nuts, soybean, milk, dairy, eggs, fish, shellfish, wheat, sesame. •</t>
  </si>
  <si>
    <t>SS-020</t>
  </si>
  <si>
    <t>Onion Salt</t>
  </si>
  <si>
    <t>Onion Salt Ingredients:
onions, salt
• Packed in a facility and/or equipment that produces products containing peanuts, tree nuts, soybean, milk, dairy, eggs, fish, shellfish, wheat, sesame. •</t>
  </si>
  <si>
    <t>SS-021</t>
  </si>
  <si>
    <t>Seasoning Salt</t>
  </si>
  <si>
    <t>Seasoning Salt Ingredients:
salt, sugar, spices, onion, paprika, corn starch
• Packed in a facility and/or equipment that produces products containing peanuts, tree nuts, soybean, milk, dairy, eggs, fish, shellfish, wheat, sesame. •</t>
  </si>
  <si>
    <t>SS-022</t>
  </si>
  <si>
    <t>Celery Salt</t>
  </si>
  <si>
    <t>Celery Salt Ingredients:
ground celery seeds, salt
• Packed in a facility and/or equipment that produces products containing peanuts, tree nuts, soybean, milk, dairy, eggs, fish, shellfish, wheat, sesame. •</t>
  </si>
  <si>
    <t>SS-023</t>
  </si>
  <si>
    <t>Florida Citrus Sea Salt</t>
  </si>
  <si>
    <t>Florida Citrus
Sea Salt</t>
  </si>
  <si>
    <t>Florida Citrus Sea Salt Ingredients:
sea salt, orange, lemon, black pepper, smoked hickory salt, lime, ginger
• Packed in a facility and/or equipment that produces products containing peanuts, tree nuts, soybean, milk, dairy, eggs, fish, shellfish, wheat, sesame. •</t>
  </si>
  <si>
    <t>• Vendor Spice Name:
Smoky Citrus Salt</t>
  </si>
  <si>
    <t>SS-024</t>
  </si>
  <si>
    <t>Pretzel Salt</t>
  </si>
  <si>
    <t>Pretzel Salt Ingredients:
pure white uniodized pretzel salt kosher certified
• Packed in a facility and/or equipment that produces products containing peanuts, tree nuts, soybean, milk, dairy, eggs, fish, shellfish, wheat, sesame. •</t>
  </si>
  <si>
    <t>SS-025</t>
  </si>
  <si>
    <t>Orange Ginger Sea Salt</t>
  </si>
  <si>
    <t>Orange Ginger
Sea Salt</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</si>
  <si>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</si>
  <si>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SS-026</t>
  </si>
  <si>
    <t>Hibiscus Chili Lime Sea Salt</t>
  </si>
  <si>
    <t>Hibiscus Chili Lime
Sea Salt</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</si>
  <si>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</si>
  <si>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SS-027</t>
  </si>
  <si>
    <t>Chili Lime Sea Salt</t>
  </si>
  <si>
    <t>Chili Lime
Sea Salt</t>
  </si>
  <si>
    <t>Chili Lime Sea Salt Ingredients:
sea salt, red chili pepper flakes, lime peel, smoked paprika
• Packed in a facility and/or equipment that produces products containing peanuts, tree nuts, soybean, milk, dairy, eggs, fish, shellfish, wheat, sesame. •</t>
  </si>
  <si>
    <t>SS-028</t>
  </si>
  <si>
    <t>Espresso Sea Salt</t>
  </si>
  <si>
    <t>Espresso
Sea Salt</t>
  </si>
  <si>
    <t>Espresso Sea Salt Ingredients:
sea salt, roasted Italian espresso beans
• Packed in a facility and/or equipment that produces products containing peanuts, tree nuts, soybean, milk, dairy, eggs, fish, shellfish, wheat, sesame. •</t>
  </si>
  <si>
    <t>SS-029</t>
  </si>
  <si>
    <t>Balsamic Sea Salt</t>
  </si>
  <si>
    <t>Balsamic Sea Salt Ingredients:
sea salt, balsamic vinegar powder (ip maltodextrin, balsamic vinegar)
• Packed in a facility and/or equipment that produces products containing peanuts, tree nuts, soybean, milk, dairy, eggs, fish, shellfish, wheat, sesame. •</t>
  </si>
  <si>
    <t>SS-030</t>
  </si>
  <si>
    <t>Saffron Pink Peppercorn Sea Salt</t>
  </si>
  <si>
    <t>Saffron Pink Peppercorn
Sea Salt</t>
  </si>
  <si>
    <t>Saffron Pink Peppercorn Sea Salt Ingredients:
salt, pink peppercorns, turmeric, saffron powder
• Packed in a facility and/or equipment that produces products containing peanuts, tree nuts, soybean, milk, dairy, eggs, fish, shellfish, wheat, sesame. •</t>
  </si>
  <si>
    <t>SS-031</t>
  </si>
  <si>
    <t>Lemon Rosemary Sea Salt</t>
  </si>
  <si>
    <t>Lemon Rosemary
Sea Salt</t>
  </si>
  <si>
    <t>Lemon Rosemary Sea Salt Ingredients:
sea salt, lemon zest, rosemary, garlic
• Packed in a facility and/or equipment that produces products containing peanuts, tree nuts, soybean, milk, dairy, eggs, fish, shellfish, wheat, sesame. •</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</si>
  <si>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</si>
  <si>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</si>
  <si>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</si>
  <si>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</si>
  <si>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SS-033</t>
  </si>
  <si>
    <t>Roasted Garlic Sea Salt</t>
  </si>
  <si>
    <t>Roasted Garlic
Sea Salt</t>
  </si>
  <si>
    <t>Roasted Garlic Sea Salt Ingredients:
natural sea salt, roasted garlic powder
• Packed in a facility and/or equipment that produces products containing peanuts, tree nuts, soybean, milk, dairy, eggs, fish, shellfish, wheat, sesame. •</t>
  </si>
  <si>
    <t>SS-034</t>
  </si>
  <si>
    <t>Peruvian Chili Citrus Sea Salt</t>
  </si>
  <si>
    <t>Peruvian Chili
Citrus Sea Salt</t>
  </si>
  <si>
    <t>SS-035</t>
  </si>
  <si>
    <t>Provencal Sea Salt</t>
  </si>
  <si>
    <t>Provencal
Sea Salt</t>
  </si>
  <si>
    <t>SS-036</t>
  </si>
  <si>
    <t>Kosher Salt</t>
  </si>
  <si>
    <t>Kosher Salt Ingredients:
kosher salt
• Packed in a facility and/or equipment that produces products containing peanuts, tree nuts, soybean, milk, dairy, eggs, fish, shellfish, wheat, sesame. •</t>
  </si>
  <si>
    <t>SS-037</t>
  </si>
  <si>
    <t>Pink Himalayan Fine Sea Salt</t>
  </si>
  <si>
    <t>Pink Himalayan
Fine Sea Salt</t>
  </si>
  <si>
    <t>Pink Himalayan Fine Sea Salt Ingredients:
pink himalayan salt
• Packed in a facility and/or equipment that produces products containing peanuts, tree nuts, soybean, milk, dairy, eggs, fish, shellfish, wheat, sesame. •</t>
  </si>
  <si>
    <t>SS-038</t>
  </si>
  <si>
    <t>Pink Himalayan Coarse Sea Salt</t>
  </si>
  <si>
    <t>Pink Himalayan
Coarse Sea Salt</t>
  </si>
  <si>
    <t>Pink Himalayan Coarse Sea Salt Ingredients:
coarse pink himalayan sea salt
• Packed in a facility and/or equipment that produces products containing peanuts, tree nuts, soybean, milk, dairy, eggs, fish, shellfish, wheat, sesame. •</t>
  </si>
  <si>
    <t>SS-039</t>
  </si>
  <si>
    <t>Bamboo Jade Sea Salt</t>
  </si>
  <si>
    <t>Bamboo Jade
Sea Salt</t>
  </si>
  <si>
    <t>Bamboo Jade Sea Salt Ingredients:
natural sea salt, organic bamboo leaf extract
• Packed in a facility and/or equipment that produces products containing peanuts, tree nuts, soybean, milk, dairy, eggs, fish, shellfish, wheat, sesame. •</t>
  </si>
  <si>
    <t>SS-040</t>
  </si>
  <si>
    <t>Sea Salt (Plain/Fine)</t>
  </si>
  <si>
    <t>Sea Salt
(Plain/Fine)</t>
  </si>
  <si>
    <t>Sea Salt (Plain/Fine) Ingredients:
pure &amp; natural sea salt
• Packed in a facility and/or equipment that produces products containing peanuts, tree nuts, soybean, milk, dairy, eggs, fish, shellfish, wheat, sesame. •</t>
  </si>
  <si>
    <t>SS-041</t>
  </si>
  <si>
    <t>Sea Salt (Plain/Coarse)</t>
  </si>
  <si>
    <t>Sea Salt
(Plain/Coarse)</t>
  </si>
  <si>
    <t>Sea Salt (Plain/Coarse) Ingredients:
pure &amp; natural sea salt
• Packed in a facility and/or equipment that produces products containing peanuts, tree nuts, soybean, milk, dairy, eggs, fish, shellfish, wheat, sesame. •</t>
  </si>
  <si>
    <t>SS-042</t>
  </si>
  <si>
    <t>Smoked Sea Salt</t>
  </si>
  <si>
    <t>Smoked
Sea Salt</t>
  </si>
  <si>
    <t>Smoked Sea Salt Ingredients:
coarse sea salt, smoke flavor
• Packed in a facility and/or equipment that produces products containing peanuts, tree nuts, soybean, milk, dairy, eggs, fish, shellfish, wheat, sesame. •</t>
  </si>
  <si>
    <t>SS-043</t>
  </si>
  <si>
    <t>Mediterranean Sea Salt</t>
  </si>
  <si>
    <t>Mediterranean
Sea Salt</t>
  </si>
  <si>
    <t>Mediterranean Sea Salt Ingredients:
sea salt
• Packed in a facility and/or equipment that produces products containing peanuts, tree nuts, soybean, milk, dairy, eggs, fish, shellfish, wheat, sesame. •</t>
  </si>
  <si>
    <t>SS-044</t>
  </si>
  <si>
    <t>Pink Himalayan &amp; Ghost Chili Sea Salt (Fine)</t>
  </si>
  <si>
    <t>Pink Himalayan &amp; Ghost
Chili Sea Salt (Fine)</t>
  </si>
  <si>
    <t>Pink Himalayan &amp; Ghost Chili Sea Salt (Fine) Ingredients:
pink Himalayan salt w/ smoked ghost chili peppers
• Packed in a facility and/or equipment that produces products containing peanuts, tree nuts, soybean, milk, dairy, eggs, fish, shellfish, wheat, sesame. •</t>
  </si>
  <si>
    <t>SS-045</t>
  </si>
  <si>
    <t>Pink Himalayan &amp; Ghost Chili Sea Salt (Coarse)</t>
  </si>
  <si>
    <t>Pink Himalayan &amp; Ghost
Chili Sea Salt (Coarse)</t>
  </si>
  <si>
    <t>Pink Himalayan &amp; Ghost Chili Sea Salt (Coarse) Ingredients:
coarse pink Himalayan sea salt, ghost chili peppers
• Packed in a facility and/or equipment that produces products containing peanuts, tree nuts, soybean, milk, dairy, eggs, fish, shellfish, wheat, sesame. •</t>
  </si>
  <si>
    <t>SS-046</t>
  </si>
  <si>
    <t>Vintage Merlot Sea Salt</t>
  </si>
  <si>
    <t>Vintage Merlot
Sea Salt</t>
  </si>
  <si>
    <t>Vintage Merlot Sea Salt Ingredients:
sea salt, merlot  wine
• Packed in a facility and/or equipment that produces products containing peanuts, tree nuts, soybean, milk, dairy, eggs, fish, shellfish, wheat, sesame. •</t>
  </si>
  <si>
    <t>SS-047</t>
  </si>
  <si>
    <t>Chipotle &amp; Smoked Serrano Sea Salt</t>
  </si>
  <si>
    <t>Chipotle &amp; Smoked
Serrano Sea Salt</t>
  </si>
  <si>
    <t>SS-048</t>
  </si>
  <si>
    <t>Pecan Wood Smoked Sea Salt</t>
  </si>
  <si>
    <t>Pecan Wood
Smoked Sea Salt</t>
  </si>
  <si>
    <t>SS-049</t>
  </si>
  <si>
    <t>Lime Sea Salt</t>
  </si>
  <si>
    <t>Lime
Sea Salt</t>
  </si>
  <si>
    <t>Lime Sea Salt Ingredients:
sea salt &amp; lime powder
• Packed in a facility and/or equipment that produces products containing peanuts, tree nuts, soybean, milk, dairy, eggs, fish, shellfish, wheat, sesame. •</t>
  </si>
  <si>
    <t>SS-050</t>
  </si>
  <si>
    <t>Lemon Sea Salt</t>
  </si>
  <si>
    <t>Lemon
Sea Salt</t>
  </si>
  <si>
    <t>Lemon Sea Salt Ingredients:
sea salt, lemon juice
• Packed in a facility and/or equipment that produces products containing peanuts, tree nuts, soybean, milk, dairy, eggs, fish, shellfish, wheat, sesame. •</t>
  </si>
  <si>
    <t>SS-051</t>
  </si>
  <si>
    <t>Basil Sea Salt</t>
  </si>
  <si>
    <t>Basil
Sea Salt</t>
  </si>
  <si>
    <t>Basil Sea Salt Ingredients:
sea salt and basil
• Packed in a facility and/or equipment that produces products containing peanuts, tree nuts, soybean, milk, dairy, eggs, fish, shellfish, wheat, sesame. •</t>
  </si>
  <si>
    <t>SS-052</t>
  </si>
  <si>
    <t>Lavender Sea Salt</t>
  </si>
  <si>
    <t>Lavender
Sea Salt</t>
  </si>
  <si>
    <t>Lavender Sea Salt Ingredients:
fine sea salt, lavender buds 
• Packed in a facility and/or equipment that produces products containing peanuts, tree nuts, soybean, milk, dairy, eggs, fish, shellfish, wheat, sesame. •</t>
  </si>
  <si>
    <t>SS-053</t>
  </si>
  <si>
    <t>Maui Onion Sea Salt</t>
  </si>
  <si>
    <t>Maui Onion
Sea Salt</t>
  </si>
  <si>
    <t>SS-054</t>
  </si>
  <si>
    <t>French Grey Sea Salt</t>
  </si>
  <si>
    <t>French Grey
Sea Salt</t>
  </si>
  <si>
    <t>French Grey Sea Salt Ingredients:
sea salt from Guerande, France
• Packed in a facility and/or equipment that produces products containing peanuts, tree nuts, soybean, milk, dairy, eggs, fish, shellfish, wheat, sesame. •</t>
  </si>
  <si>
    <t>SS-055</t>
  </si>
  <si>
    <t>Sriracha Lime Sea Salt</t>
  </si>
  <si>
    <t>Sriracha Lime
Sea Salt</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</si>
  <si>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</si>
  <si>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SS-056</t>
  </si>
  <si>
    <t>Beer Sea Salt</t>
  </si>
  <si>
    <t>Beer
Sea Salt</t>
  </si>
  <si>
    <t>SS-057</t>
  </si>
  <si>
    <t>Hibiscus Sea Salt</t>
  </si>
  <si>
    <t>Hibiscus
Sea Salt</t>
  </si>
  <si>
    <t>Hibiscus Sea Salt Ingredients:
salt, hibiscus, orange peel
• Packed in a facility and/or equipment that produces products containing peanuts, tree nuts, soybean, milk, dairy, eggs, fish, shellfish, wheat, sesame. •</t>
  </si>
  <si>
    <t>SS-058</t>
  </si>
  <si>
    <t>Sal de Vino Wine Salt</t>
  </si>
  <si>
    <t>Sal de Vino
Wine Salt</t>
  </si>
  <si>
    <t>Sal de Vino Wine Salt Ingredients:
sea salt, red  wine
• Packed in a facility and/or equipment that produces products containing peanuts, tree nuts, soybean, milk, dairy, eggs, fish, shellfish, wheat, sesame. •</t>
  </si>
  <si>
    <t>SS-059</t>
  </si>
  <si>
    <t>Dark Chocolate Sea Salt</t>
  </si>
  <si>
    <t>Dark Chocolate
Sea Salt</t>
  </si>
  <si>
    <t>Dark Chocolate Sea Salt Ingredients: 
salt, cocoa powder, sugar, vanilla extract
• Packed in a facility and/or equipment that produces products containing peanuts, tree nuts, soybean, milk, dairy, eggs, fish, shellfish, wheat, sesame. •</t>
  </si>
  <si>
    <t>SS-060</t>
  </si>
  <si>
    <t>Steak House Sea Salt</t>
  </si>
  <si>
    <t>Steak House
Sea Salt</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</si>
  <si>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</si>
  <si>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SS-061</t>
  </si>
  <si>
    <t>Honey Chipotle Sea Salt</t>
  </si>
  <si>
    <t>Honey Chipotle
Sea Salt</t>
  </si>
  <si>
    <t>Honey Chipotle Sea Salt Ingredients:
honey, salt, onion, paprika, chipotle, rosemary, basil, sage, marjoram
• Packed in a facility and/or equipment that produces products containing peanuts, tree nuts, soybean, milk, dairy, eggs, fish, shellfish, wheat, sesame. •</t>
  </si>
  <si>
    <t>SS-062</t>
  </si>
  <si>
    <t>Mango Chipotle Sea Salt</t>
  </si>
  <si>
    <t>Mango Chipotle
Sea Salt</t>
  </si>
  <si>
    <t>SS-063</t>
  </si>
  <si>
    <t>Lemon Basil Sea Salt</t>
  </si>
  <si>
    <t>Lemon Basil
Sea Salt</t>
  </si>
  <si>
    <t>Lemon Basil Sea Salt Ingredients:
sea salt, granulated lemon peel, basil
• Packed in a facility and/or equipment that produces products containing peanuts, tree nuts, soybean, milk, dairy, eggs, fish, shellfish, wheat, sesame. •</t>
  </si>
  <si>
    <t>SS-064</t>
  </si>
  <si>
    <t>Lemon Dill Sea Salt</t>
  </si>
  <si>
    <t>Lemon Dill
Sea Salt</t>
  </si>
  <si>
    <t>Lemon Dill Sea Salt Ingredients:
sea salt, lemon peel, dill
• Packed in a facility and/or equipment that produces products containing peanuts, tree nuts, soybean, milk, dairy, eggs, fish, shellfish, wheat, sesame. •</t>
  </si>
  <si>
    <t>SS-065</t>
  </si>
  <si>
    <t>Ghost Pepper Sea Salt</t>
  </si>
  <si>
    <t>Ghost Pepper
Sea Salt</t>
  </si>
  <si>
    <t>Ghost Pepper Sea Salt Ingredients:
sea salt, ground ghost peppers (naga jolikia)
• Packed in a facility and/or equipment that produces products containing peanuts, tree nuts, soybean, milk, dairy, eggs, fish, shellfish, wheat, sesame. •</t>
  </si>
  <si>
    <t>SS-066</t>
  </si>
  <si>
    <t>Truffle Sea Salt &amp; Cayenne</t>
  </si>
  <si>
    <t>Truffle Sea Salt
&amp; Cayenne</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</si>
  <si>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</si>
  <si>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SS-067</t>
  </si>
  <si>
    <t>Truffle Sea Salt &amp; Parsley</t>
  </si>
  <si>
    <t>Truffle Sea Salt
&amp; Parsley</t>
  </si>
  <si>
    <t>Truffle Sea Salt &amp; Parsley Ingredients:
sea salt, truffle, canola oil, parsley, truffle flavor (natural &amp; artificial)
• Packed in a facility and/or equipment that produces products containing peanuts, tree nuts, soybean, milk, dairy, eggs, fish, shellfish, wheat, sesame. •</t>
  </si>
  <si>
    <t>SS-068</t>
  </si>
  <si>
    <t>Black Garlic Sea Salt</t>
  </si>
  <si>
    <t>Black Garlic
Sea Salt</t>
  </si>
  <si>
    <t>Black Garlic Sea Salt Ingredients:
sea salt, black garlic
• Packed in a facility and/or equipment that produces products containing peanuts, tree nuts, soybean, milk, dairy, eggs, fish, shellfish, wheat, sesame. •</t>
  </si>
  <si>
    <t>SS-069</t>
  </si>
  <si>
    <t>Vinegar Sea Salt</t>
  </si>
  <si>
    <t>Vinegar Sea Salt Ingredients:
vinegar powder (maltodextrin, white distilled vinegar, modified food starch), sea salt, citric acid. May be made with bioengineered ingredient(s).
• Packed in a facility and/or equipment that produces products containing peanuts, tree nuts, soybean, milk, dairy, eggs, fish, shellfish, wheat, sesame. •</t>
  </si>
  <si>
    <t>• Vendor Spice Name:
Salt &amp; Vinegar Powder</t>
  </si>
  <si>
    <t>SS-070</t>
  </si>
  <si>
    <t>Lemon Flake Sea Salt</t>
  </si>
  <si>
    <t>Lemon Flake
Sea Salt</t>
  </si>
  <si>
    <t>Lemon Flake Sea Salt Ingredients:
lemon flake salt
• Packed in a facility and/or equipment that produces products containing peanuts, tree nuts, soybean, milk, dairy, eggs, fish, shellfish, wheat, sesame. •</t>
  </si>
  <si>
    <t>SS-071</t>
  </si>
  <si>
    <t>Onion Himalayan Sea Salt</t>
  </si>
  <si>
    <t>Onion Himalayan Sea Salt Ingredients:
Himalayan salt, organic dehydrated onion, organic rice concentrate (flow agent)
• Packed in a facility and/or equipment that produces products containing peanuts, tree nuts, soybean, milk, dairy, eggs, fish, shellfish, wheat, sesame. •</t>
  </si>
  <si>
    <t>Safran Salt</t>
  </si>
  <si>
    <t>SS-072</t>
  </si>
  <si>
    <t>Celtic Sea Salt</t>
  </si>
  <si>
    <t>Celtic
Sea Salt</t>
  </si>
  <si>
    <t>Celtic Sea Salt Ingredients:
sea salt
• Packed in a facility and/or equipment that produces products containing peanuts, tree nuts, soybean, milk, dairy, eggs, fish, shellfish, wheat, sesame. •</t>
  </si>
  <si>
    <t>SS-073</t>
  </si>
  <si>
    <t>Lemon Seafood Seasoning</t>
  </si>
  <si>
    <t>Lemon
Seafood Seasoning</t>
  </si>
  <si>
    <t>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t>
  </si>
  <si>
    <t>Vendor Spice Name:
J.O. Lemony Seafood Seasoning</t>
  </si>
  <si>
    <t>ST-001</t>
  </si>
  <si>
    <t>Paprika</t>
  </si>
  <si>
    <t>Paprika Ingredients: 
paprika
• Packed in a facility and/or equipment that produces products containing peanuts, tree nuts, soybean, milk, dairy, eggs, fish, shellfish, wheat, sesame. •</t>
  </si>
  <si>
    <t>ST-002</t>
  </si>
  <si>
    <t>Sesame Ginger</t>
  </si>
  <si>
    <t>Sesame Ginger Ingredients:
sesame seeds, garlic, sea salt, red pepper flakes, dehydrated carrots, oleoresin ginger
• Packed in a facility and/or equipment that produces products containing peanuts, tree nuts, soybean, milk, dairy, eggs, fish, shellfish, wheat, sesame. •</t>
  </si>
  <si>
    <t>ST-003</t>
  </si>
  <si>
    <t>Ceylon Cinnamon</t>
  </si>
  <si>
    <t>Ceylon Cinnamon Ingredients:
ceylon organic cinnamon
• Packed in a facility and/or equipment that produces products containing peanuts, tree nuts, soybean, milk, dairy, eggs, fish, shellfish, wheat, sesame. •</t>
  </si>
  <si>
    <t>ST-004</t>
  </si>
  <si>
    <t>Smoked Paprika</t>
  </si>
  <si>
    <t>Smoked Paprika Ingredients:
dried sweet red bell peppers that have been smoked
• Packed in a facility and/or equipment that produces products containing peanuts, tree nuts, soybean, milk, dairy, eggs, fish, shellfish, wheat, sesame. •</t>
  </si>
  <si>
    <t>ST-006</t>
  </si>
  <si>
    <t>Curry</t>
  </si>
  <si>
    <t>Curry Ingredients:
curry
• Packed in a facility and/or equipment that produces products containing peanuts, tree nuts, soybean, milk, dairy, eggs, fish, shellfish, wheat, sesame. •</t>
  </si>
  <si>
    <t>ST-007</t>
  </si>
  <si>
    <t>Cilantro</t>
  </si>
  <si>
    <t>Cilantro Ingredients:
cilantro
• Packed in a facility and/or equipment that produces products containing peanuts, tree nuts, soybean, milk, dairy, eggs, fish, shellfish, wheat, sesame. •</t>
  </si>
  <si>
    <t>ST-008</t>
  </si>
  <si>
    <t>Parsley</t>
  </si>
  <si>
    <t>Parsley Ingredients:
parsley
• Packed in a facility and/or equipment that produces products containing peanuts, tree nuts, soybean, milk, dairy, eggs, fish, shellfish, wheat, sesame. •</t>
  </si>
  <si>
    <t>ST-009</t>
  </si>
  <si>
    <t>Ground Ginger</t>
  </si>
  <si>
    <t>Ground Ginger Ingredients:
ground ginger
• Packed in a facility and/or equipment that produces products containing peanuts, tree nuts, soybean, milk, dairy, eggs, fish, shellfish, wheat, sesame. •</t>
  </si>
  <si>
    <t>ST-010</t>
  </si>
  <si>
    <t>Cumin</t>
  </si>
  <si>
    <t>Cumin Ingredients:
cumin
• Packed in a facility and/or equipment that produces products containing peanuts, tree nuts, soybean, milk, dairy, eggs, fish, shellfish, wheat, sesame. •</t>
  </si>
  <si>
    <t>ST-011</t>
  </si>
  <si>
    <t>Onion Powder</t>
  </si>
  <si>
    <t>Onion Powder Ingredients:
dehydrated powdered onion
• Packed in a facility and/or equipment that produces products containing peanuts, tree nuts, soybean, milk, dairy, eggs, fish, shellfish, wheat, sesame. •</t>
  </si>
  <si>
    <t>ST-056</t>
  </si>
  <si>
    <t>Ground Cinnamon</t>
  </si>
  <si>
    <t>Ground Cinnamon Ingredients:
cinnamon
• Packed in a facility and/or equipment that produces products containing peanuts, tree nuts, soybean, milk, dairy, eggs, fish, shellfish, wheat, sesame. •</t>
  </si>
  <si>
    <t>SU-001</t>
  </si>
  <si>
    <t>Cinnamon Sugar</t>
  </si>
  <si>
    <t>Cinnamon Sugar Ingredients:
cinnamon, sugar
• Packed in a facility and/or equipment that produces products containing peanuts, tree nuts, soybean, milk, dairy, eggs, fish, shellfish, wheat, sesame. •</t>
  </si>
  <si>
    <t>SU-002</t>
  </si>
  <si>
    <t>Espresso Sugar</t>
  </si>
  <si>
    <t>Espresso Sugar Ingredients:
cane sugar, ground espresso powder
• Packed in a facility and/or equipment that produces products containing peanuts, tree nuts, soybean, milk, dairy, eggs, fish, shellfish, wheat, sesame. •</t>
  </si>
  <si>
    <t>SU-003</t>
  </si>
  <si>
    <t>Lemon Sugar</t>
  </si>
  <si>
    <t>Lemon Sugar Ingredients:
cane sugar, lemon powder
• Packed in a facility and/or equipment that produces products containing peanuts, tree nuts, soybean, milk, dairy, eggs, fish, shellfish, wheat, sesame. •</t>
  </si>
  <si>
    <t>SU-004</t>
  </si>
  <si>
    <t>Strawberry Sugar</t>
  </si>
  <si>
    <t>Strawberry Sugar Ingredients:
sugar, strawberry
• Packed in a facility and/or equipment that produces products containing peanuts, tree nuts, soybean, milk, dairy, eggs, fish, shellfish, wheat, sesame. •</t>
  </si>
  <si>
    <t>SU-006</t>
  </si>
  <si>
    <t>Spiced Chai Sugar</t>
  </si>
  <si>
    <t>Spiced Chai Sugar Ingredients:
sugar, vanilla powder, cinnamon, mace, cardamom, allspice, cloves
• Packed in a facility and/or equipment that produces products containing peanuts, tree nuts, soybean, milk, dairy, eggs, fish, shellfish, wheat, sesame. •</t>
  </si>
  <si>
    <t>SU-007</t>
  </si>
  <si>
    <t>Wild Blueberry Sugar</t>
  </si>
  <si>
    <t>Wild Blueberry Sugar Ingredients:
cane sugar, blueberry powder
• Packed in a facility and/or equipment that produces products containing peanuts, tree nuts, soybean, milk, dairy, eggs, fish, shellfish, wheat, sesame. •</t>
  </si>
  <si>
    <t>SU-008</t>
  </si>
  <si>
    <t>Maple Cinnamon Sugar</t>
  </si>
  <si>
    <t>Maple
Cinnamon Sugar</t>
  </si>
  <si>
    <t>Maple Cinnamon Sugar Ingredients:
cinnamon, pure maple syrup sugar granules
• Packed in a facility and/or equipment that produces products containing peanuts, tree nuts, soybean, milk, dairy, eggs, fish, shellfish, wheat, sesame. •</t>
  </si>
  <si>
    <t>SU-011</t>
  </si>
  <si>
    <t>Ginger Sugar</t>
  </si>
  <si>
    <t>Ginger Sugar Ingredients:
pure cane organic sugar, ginger powder
• Packed in a facility and/or equipment that produces products containing peanuts, tree nuts, soybean, milk, dairy, eggs, fish, shellfish, wheat, sesame. •</t>
  </si>
  <si>
    <t>SU-013</t>
  </si>
  <si>
    <t>Vanilla Bean Sugar</t>
  </si>
  <si>
    <t>Vanilla Bean Sugar Ingredients:
cane sugar, vanilla powder
• Packed in a facility and/or equipment that produces products containing peanuts, tree nuts, soybean, milk, dairy, eggs, fish, shellfish, wheat, sesame. •</t>
  </si>
  <si>
    <t>SU-018</t>
  </si>
  <si>
    <t>Cappuccino Sugar</t>
  </si>
  <si>
    <t>Cappuccino Sugar Ingredients:
pure cane sugar, natural flavor, yellow #5, titanium dioxide, red #40, blue #1
• Packed in a facility and/or equipment that produces products containing peanuts, tree nuts, soybean, milk, dairy, eggs, fish, shellfish, wheat, sesame. •</t>
  </si>
  <si>
    <t>SU-027</t>
  </si>
  <si>
    <t>Salted Caramel Sugar</t>
  </si>
  <si>
    <t>Salted Caramel Sugar Ingredients:
cane sugar, caramel flavor, salt
• Packed in a facility and/or equipment that produces products containing peanuts, tree nuts, soybean, milk, dairy, eggs, fish, shellfish, wheat, sesame. •</t>
  </si>
  <si>
    <t>SU-029</t>
  </si>
  <si>
    <t>Smoked Brown Sugar</t>
  </si>
  <si>
    <t>Smoked Brown Sugar Ingredients:
smoked brown sugar
• Packed in a facility and/or equipment that produces products containing peanuts, tree nuts, soybean, milk, dairy, eggs, fish, shellfish, wheat, sesame. •</t>
  </si>
  <si>
    <t>Signature</t>
  </si>
  <si>
    <t>SU-030</t>
  </si>
  <si>
    <t>Dragon Fruit Sugar</t>
  </si>
  <si>
    <t>Dragon Fruit Sugar Ingredients:
turbinado, dragon fruit, dragon fruit extract (ethyl alcohol, glycerin, natural flavors)
• Packed in a facility and/or equipment that produces products containing peanuts, tree nuts, soybean, milk, dairy, eggs, fish, shellfish, wheat, sesame. •</t>
  </si>
  <si>
    <t>SU-031</t>
  </si>
  <si>
    <t>Toasted Coconut Sugar</t>
  </si>
  <si>
    <t>Toasted Coconut Sugar Ingredients:
organic sugar, organic coconut
• Packed in a facility and/or equipment that produces products containing peanuts, tree nuts, soybean, milk, dairy, eggs, fish, shellfish, wheat, sesame. •</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</si>
  <si>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</si>
  <si>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</si>
  <si>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</si>
  <si>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</si>
  <si>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</si>
  <si>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</si>
  <si>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</si>
  <si>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</si>
  <si>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WS-003</t>
  </si>
  <si>
    <t>Lemon Squeeze Wine Slush</t>
  </si>
  <si>
    <t>Lemon Squeeze
Wine Slush</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</si>
  <si>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</si>
  <si>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</si>
  <si>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</si>
  <si>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</si>
  <si>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</si>
  <si>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</si>
  <si>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</si>
  <si>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</si>
  <si>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</si>
  <si>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WS-006</t>
  </si>
  <si>
    <t>Orange Cranberry Wine Slush</t>
  </si>
  <si>
    <t>Orange Cranberry
Wine Slush</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</si>
  <si>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</si>
  <si>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WS-007</t>
  </si>
  <si>
    <t>Piña Colada Wine Slush</t>
  </si>
  <si>
    <t>Piña Colada
Wine Slush</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</si>
  <si>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</si>
  <si>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</si>
  <si>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</si>
  <si>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</si>
  <si>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</si>
  <si>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</si>
  <si>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</si>
  <si>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</si>
  <si>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</si>
  <si>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WS-010</t>
  </si>
  <si>
    <t>Sweet Summer Wine Slush</t>
  </si>
  <si>
    <t>Sweet Summer
Wine Slush</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</si>
  <si>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</si>
  <si>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</si>
  <si>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</si>
  <si>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</si>
  <si>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</si>
  <si>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</si>
  <si>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</si>
  <si>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</si>
  <si>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</si>
  <si>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</si>
  <si>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</si>
  <si>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</si>
  <si>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</si>
  <si>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</si>
  <si>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</si>
  <si>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</si>
  <si>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</si>
  <si>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</si>
  <si>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</si>
  <si>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</si>
  <si>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</si>
  <si>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</si>
  <si>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</si>
  <si>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</si>
  <si>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</si>
  <si>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</si>
  <si>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</si>
  <si>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</si>
  <si>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</si>
  <si>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</si>
  <si>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</si>
  <si>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</si>
  <si>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</si>
  <si>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</si>
  <si>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</si>
  <si>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</si>
  <si>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</si>
  <si>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</si>
  <si>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</si>
  <si>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</si>
  <si>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</si>
  <si>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</si>
  <si>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</si>
  <si>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</si>
  <si>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</si>
  <si>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KK - SKU</t>
  </si>
  <si>
    <t>KK - Spice Name</t>
  </si>
  <si>
    <t>KK - 1oz Barcodes</t>
  </si>
  <si>
    <t>KK - 1oz Barcodes (Bag)</t>
  </si>
  <si>
    <t>KK - 2oz Barcodes (Bag)</t>
  </si>
  <si>
    <t>KK - 3oz Barcodes</t>
  </si>
  <si>
    <t>KK - 4oz Barcodes (Bag)</t>
  </si>
  <si>
    <t>KK - 5oz Barcodes</t>
  </si>
  <si>
    <t>KK - Cruet Barcodes</t>
  </si>
  <si>
    <t>OB9387</t>
  </si>
  <si>
    <t>OB9389</t>
  </si>
  <si>
    <t>OB9388</t>
  </si>
  <si>
    <t>OB9330</t>
  </si>
  <si>
    <t>OB9332</t>
  </si>
  <si>
    <t>OB9331</t>
  </si>
  <si>
    <t>OB9920</t>
  </si>
  <si>
    <t>OB9012</t>
  </si>
  <si>
    <t>OB9046</t>
  </si>
  <si>
    <t>OB9029</t>
  </si>
  <si>
    <t>OB9283</t>
  </si>
  <si>
    <t>OB9285</t>
  </si>
  <si>
    <t>OB9284</t>
  </si>
  <si>
    <t>OB9913</t>
  </si>
  <si>
    <t>OB9996</t>
  </si>
  <si>
    <t>OB9039</t>
  </si>
  <si>
    <t>OB9022</t>
  </si>
  <si>
    <t>OB9405</t>
  </si>
  <si>
    <t>OB000117</t>
  </si>
  <si>
    <t>OB9406</t>
  </si>
  <si>
    <t>OB9280</t>
  </si>
  <si>
    <t>OB9282</t>
  </si>
  <si>
    <t>OB9281</t>
  </si>
  <si>
    <t>OB9238</t>
  </si>
  <si>
    <t>OB9240</t>
  </si>
  <si>
    <t>OB9239</t>
  </si>
  <si>
    <t>OB9809</t>
  </si>
  <si>
    <t>OB9363</t>
  </si>
  <si>
    <t>OB9365</t>
  </si>
  <si>
    <t>OB9364</t>
  </si>
  <si>
    <t>OB9398</t>
  </si>
  <si>
    <t>OB000118</t>
  </si>
  <si>
    <t>OB9399</t>
  </si>
  <si>
    <t>OB9807</t>
  </si>
  <si>
    <t>OB9277</t>
  </si>
  <si>
    <t>OB9279</t>
  </si>
  <si>
    <t>OB9278</t>
  </si>
  <si>
    <t>OB9428</t>
  </si>
  <si>
    <t>OB9430</t>
  </si>
  <si>
    <t>OB9429</t>
  </si>
  <si>
    <t>Cherry Wood Sea Salt</t>
  </si>
  <si>
    <t>OB9375</t>
  </si>
  <si>
    <t>OB9377</t>
  </si>
  <si>
    <t>OB9376</t>
  </si>
  <si>
    <t>OB9360</t>
  </si>
  <si>
    <t>OB9362</t>
  </si>
  <si>
    <t>OB9361</t>
  </si>
  <si>
    <t>OB9321</t>
  </si>
  <si>
    <t>OB9323</t>
  </si>
  <si>
    <t>OB9322</t>
  </si>
  <si>
    <t>OB9378</t>
  </si>
  <si>
    <t>OB9380</t>
  </si>
  <si>
    <t>OB9379</t>
  </si>
  <si>
    <t>OB9214</t>
  </si>
  <si>
    <t>OB9216</t>
  </si>
  <si>
    <t>OB9215</t>
  </si>
  <si>
    <t>OB9262</t>
  </si>
  <si>
    <t>OB9264</t>
  </si>
  <si>
    <t>OB9263</t>
  </si>
  <si>
    <t>OB9265</t>
  </si>
  <si>
    <t>OB9267</t>
  </si>
  <si>
    <t>OB9266</t>
  </si>
  <si>
    <t>OB9351</t>
  </si>
  <si>
    <t>OB9353</t>
  </si>
  <si>
    <t>OB9352</t>
  </si>
  <si>
    <t>OB9422</t>
  </si>
  <si>
    <t>OB9424</t>
  </si>
  <si>
    <t>OB9423</t>
  </si>
  <si>
    <t>OB9211</t>
  </si>
  <si>
    <t>OB9213</t>
  </si>
  <si>
    <t>OB9212</t>
  </si>
  <si>
    <t>OB9366</t>
  </si>
  <si>
    <t>OB9368</t>
  </si>
  <si>
    <t>OB9367</t>
  </si>
  <si>
    <t>OB9220</t>
  </si>
  <si>
    <t>OB9222</t>
  </si>
  <si>
    <t>OB9221</t>
  </si>
  <si>
    <t>OB9907</t>
  </si>
  <si>
    <t>OB9988</t>
  </si>
  <si>
    <t>OB9990</t>
  </si>
  <si>
    <t>OB9989</t>
  </si>
  <si>
    <t>OB9309</t>
  </si>
  <si>
    <t>OB9311</t>
  </si>
  <si>
    <t>OB9310</t>
  </si>
  <si>
    <t>OB9295</t>
  </si>
  <si>
    <t>OB9297</t>
  </si>
  <si>
    <t>OB9296</t>
  </si>
  <si>
    <t>OB9357</t>
  </si>
  <si>
    <t>OB9359</t>
  </si>
  <si>
    <t>OB9358</t>
  </si>
  <si>
    <t>OB9317</t>
  </si>
  <si>
    <t>OB9320</t>
  </si>
  <si>
    <t>OB9319</t>
  </si>
  <si>
    <t>OB9247</t>
  </si>
  <si>
    <t>OB9249</t>
  </si>
  <si>
    <t>OB9248</t>
  </si>
  <si>
    <t>OB9312</t>
  </si>
  <si>
    <t>OB9314</t>
  </si>
  <si>
    <t>OB9313</t>
  </si>
  <si>
    <t>OB9226</t>
  </si>
  <si>
    <t>OB9228</t>
  </si>
  <si>
    <t>OB9227</t>
  </si>
  <si>
    <t>OB9259</t>
  </si>
  <si>
    <t>OB9261</t>
  </si>
  <si>
    <t>OB9260</t>
  </si>
  <si>
    <t>OB9909</t>
  </si>
  <si>
    <t>OB9992</t>
  </si>
  <si>
    <t>OB9035</t>
  </si>
  <si>
    <t>OB9018</t>
  </si>
  <si>
    <t>OB9354</t>
  </si>
  <si>
    <t>OB9356</t>
  </si>
  <si>
    <t>OB9355</t>
  </si>
  <si>
    <t>OB9918</t>
  </si>
  <si>
    <t>OB9342</t>
  </si>
  <si>
    <t>OB9344</t>
  </si>
  <si>
    <t>OB9343</t>
  </si>
  <si>
    <t>OB9298</t>
  </si>
  <si>
    <t>OB9305</t>
  </si>
  <si>
    <t>OB9299</t>
  </si>
  <si>
    <t>OB9369</t>
  </si>
  <si>
    <t>OB9371</t>
  </si>
  <si>
    <t>OB9370</t>
  </si>
  <si>
    <t>OB9425</t>
  </si>
  <si>
    <t>OB9427</t>
  </si>
  <si>
    <t>OB9426</t>
  </si>
  <si>
    <t>OB9912</t>
  </si>
  <si>
    <t>OB9995</t>
  </si>
  <si>
    <t>OB9038</t>
  </si>
  <si>
    <t>OB9021</t>
  </si>
  <si>
    <t>OB9274</t>
  </si>
  <si>
    <t>OB9276</t>
  </si>
  <si>
    <t>OB9275</t>
  </si>
  <si>
    <t>OB9250</t>
  </si>
  <si>
    <t>OB9252</t>
  </si>
  <si>
    <t>OB9251</t>
  </si>
  <si>
    <t>OB9384</t>
  </si>
  <si>
    <t>OB9386</t>
  </si>
  <si>
    <t>OB9385</t>
  </si>
  <si>
    <t>OB9911</t>
  </si>
  <si>
    <t>OB9994</t>
  </si>
  <si>
    <t>OB9037</t>
  </si>
  <si>
    <t>OB9020</t>
  </si>
  <si>
    <t>OB9919</t>
  </si>
  <si>
    <t>OB9011</t>
  </si>
  <si>
    <t>OB9045</t>
  </si>
  <si>
    <t>OB9028</t>
  </si>
  <si>
    <t>OB9306</t>
  </si>
  <si>
    <t>OB9308</t>
  </si>
  <si>
    <t>OB9307</t>
  </si>
  <si>
    <t>OB9407</t>
  </si>
  <si>
    <t>OB000119</t>
  </si>
  <si>
    <t>OB9408</t>
  </si>
  <si>
    <t>OB9396</t>
  </si>
  <si>
    <t>OB000120</t>
  </si>
  <si>
    <t>OB9397</t>
  </si>
  <si>
    <t>OB9292</t>
  </si>
  <si>
    <t>OB9294</t>
  </si>
  <si>
    <t>OB9293</t>
  </si>
  <si>
    <t>OB9327</t>
  </si>
  <si>
    <t>OB9329</t>
  </si>
  <si>
    <t>OB9328</t>
  </si>
  <si>
    <t>OB9922</t>
  </si>
  <si>
    <t>OB9014</t>
  </si>
  <si>
    <t>OB9048</t>
  </si>
  <si>
    <t>OB9031</t>
  </si>
  <si>
    <t>OB9926</t>
  </si>
  <si>
    <t>OB9929</t>
  </si>
  <si>
    <t>OB9392</t>
  </si>
  <si>
    <t>OB000114</t>
  </si>
  <si>
    <t>OB9393</t>
  </si>
  <si>
    <t>OB9394</t>
  </si>
  <si>
    <t>OB000115</t>
  </si>
  <si>
    <t>OB9395</t>
  </si>
  <si>
    <t>OB9324</t>
  </si>
  <si>
    <t>OB9326</t>
  </si>
  <si>
    <t>OB9325</t>
  </si>
  <si>
    <t>OB9917</t>
  </si>
  <si>
    <t>OB9009</t>
  </si>
  <si>
    <t>OB9043</t>
  </si>
  <si>
    <t>OB9026</t>
  </si>
  <si>
    <t>OB9339</t>
  </si>
  <si>
    <t>OB9341</t>
  </si>
  <si>
    <t>OB9340</t>
  </si>
  <si>
    <t>OB9805</t>
  </si>
  <si>
    <t>OB9229</t>
  </si>
  <si>
    <t>OB9231</t>
  </si>
  <si>
    <t>OB9230</t>
  </si>
  <si>
    <t>OB9232</t>
  </si>
  <si>
    <t>OB9234</t>
  </si>
  <si>
    <t>OB9233</t>
  </si>
  <si>
    <t>OB9244</t>
  </si>
  <si>
    <t>OB9246</t>
  </si>
  <si>
    <t>OB9245</t>
  </si>
  <si>
    <t>OB9253</t>
  </si>
  <si>
    <t>OB9255</t>
  </si>
  <si>
    <t>OB9254</t>
  </si>
  <si>
    <t>OB9416</t>
  </si>
  <si>
    <t>OB9418</t>
  </si>
  <si>
    <t>OB9417</t>
  </si>
  <si>
    <t>OB9286</t>
  </si>
  <si>
    <t>OB9288</t>
  </si>
  <si>
    <t>OB9287</t>
  </si>
  <si>
    <t>OB9808</t>
  </si>
  <si>
    <t>OB9235</t>
  </si>
  <si>
    <t>OB9237</t>
  </si>
  <si>
    <t>OB9236</t>
  </si>
  <si>
    <t>OB9411</t>
  </si>
  <si>
    <t>OB000121</t>
  </si>
  <si>
    <t>OB9412</t>
  </si>
  <si>
    <t>OB9806</t>
  </si>
  <si>
    <t>OB9223</t>
  </si>
  <si>
    <t>OB9225</t>
  </si>
  <si>
    <t>OB9224</t>
  </si>
  <si>
    <t>OB9916</t>
  </si>
  <si>
    <t>OB9999</t>
  </si>
  <si>
    <t>OB9042</t>
  </si>
  <si>
    <t>OB9025</t>
  </si>
  <si>
    <t>OB9910</t>
  </si>
  <si>
    <t>OB9993</t>
  </si>
  <si>
    <t>OB9036</t>
  </si>
  <si>
    <t>OB9019</t>
  </si>
  <si>
    <t>OB9923</t>
  </si>
  <si>
    <t>OB9015</t>
  </si>
  <si>
    <t>OB9049</t>
  </si>
  <si>
    <t>OB9032</t>
  </si>
  <si>
    <t>OB9927</t>
  </si>
  <si>
    <t>OB9930</t>
  </si>
  <si>
    <t>OB9381</t>
  </si>
  <si>
    <t>OB9383</t>
  </si>
  <si>
    <t>OB9382</t>
  </si>
  <si>
    <t>St. Simon's Sea Salt Blend</t>
  </si>
  <si>
    <t>OB9390</t>
  </si>
  <si>
    <t>OB000116</t>
  </si>
  <si>
    <t>OB9391</t>
  </si>
  <si>
    <t>OB9241</t>
  </si>
  <si>
    <t>OB9243</t>
  </si>
  <si>
    <t>OB9242</t>
  </si>
  <si>
    <t>OB9924</t>
  </si>
  <si>
    <t>OB9016</t>
  </si>
  <si>
    <t>OB9050</t>
  </si>
  <si>
    <t>OB9033</t>
  </si>
  <si>
    <t>OB9217</t>
  </si>
  <si>
    <t>OB9219</t>
  </si>
  <si>
    <t>OB9218</t>
  </si>
  <si>
    <t>OB9914</t>
  </si>
  <si>
    <t>OB9997</t>
  </si>
  <si>
    <t>OB9040</t>
  </si>
  <si>
    <t>OB9023</t>
  </si>
  <si>
    <t>OB9333</t>
  </si>
  <si>
    <t>OB9335</t>
  </si>
  <si>
    <t>OB9334</t>
  </si>
  <si>
    <t>OB9915</t>
  </si>
  <si>
    <t>OB9998</t>
  </si>
  <si>
    <t>OB9041</t>
  </si>
  <si>
    <t>OB9024</t>
  </si>
  <si>
    <t>OB9271</t>
  </si>
  <si>
    <t>OB9273</t>
  </si>
  <si>
    <t>OB9272</t>
  </si>
  <si>
    <t>OB9409</t>
  </si>
  <si>
    <t>OB000122</t>
  </si>
  <si>
    <t>OB9410</t>
  </si>
  <si>
    <t>OB9336</t>
  </si>
  <si>
    <t>OB9338</t>
  </si>
  <si>
    <t>OB9337</t>
  </si>
  <si>
    <t>OB9908</t>
  </si>
  <si>
    <t>OB9991</t>
  </si>
  <si>
    <t>OB9034</t>
  </si>
  <si>
    <t>OB9017</t>
  </si>
  <si>
    <t>OB9315</t>
  </si>
  <si>
    <t>OB9316</t>
  </si>
  <si>
    <t>OB9348</t>
  </si>
  <si>
    <t>OB9350</t>
  </si>
  <si>
    <t>OB9349</t>
  </si>
  <si>
    <t>OB9372</t>
  </si>
  <si>
    <t>OB9374</t>
  </si>
  <si>
    <t>OB9373</t>
  </si>
  <si>
    <t>OB9921</t>
  </si>
  <si>
    <t>OB9987</t>
  </si>
  <si>
    <t>OB9013</t>
  </si>
  <si>
    <t>OB9047</t>
  </si>
  <si>
    <t>OB9030</t>
  </si>
  <si>
    <t>OB9925</t>
  </si>
  <si>
    <t>OB9928</t>
  </si>
  <si>
    <t>Ultimate Pizza</t>
  </si>
  <si>
    <t>OB9289</t>
  </si>
  <si>
    <t>OB9291</t>
  </si>
  <si>
    <t>OB9290</t>
  </si>
  <si>
    <t>OB9413</t>
  </si>
  <si>
    <t>OB9415</t>
  </si>
  <si>
    <t>OB9414</t>
  </si>
  <si>
    <t>OB9345</t>
  </si>
  <si>
    <t>OB9347</t>
  </si>
  <si>
    <t>OB9346</t>
  </si>
  <si>
    <t>OB9419</t>
  </si>
  <si>
    <t>OB9421</t>
  </si>
  <si>
    <t>OB9420</t>
  </si>
  <si>
    <t>OB9268</t>
  </si>
  <si>
    <t>OB9270</t>
  </si>
  <si>
    <t>OB9269</t>
  </si>
  <si>
    <t>OB9256</t>
  </si>
  <si>
    <t>OB9258</t>
  </si>
  <si>
    <t>OB9257</t>
  </si>
  <si>
    <t>CAH-006</t>
  </si>
  <si>
    <t>2 Grill Seasonings w/ Chef Apron</t>
  </si>
  <si>
    <t>2 Grill Seasonings
w/ Chef Apron</t>
  </si>
  <si>
    <t>CAH-005</t>
  </si>
  <si>
    <t>2 Pizza Seasonings w/ Chef Hat</t>
  </si>
  <si>
    <t>2 Pizza Seasonings
w/ Chef Hat</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</si>
  <si>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</si>
  <si>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</si>
  <si>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</si>
  <si>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</si>
  <si>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</si>
  <si>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</si>
  <si>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</si>
  <si>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</si>
  <si>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PC-001</t>
  </si>
  <si>
    <t>Rainbow Mix Popcorn Kernels</t>
  </si>
  <si>
    <t>Rainbow Mix
Popcorn Kernels</t>
  </si>
  <si>
    <t>Rainbow Mix Popcorn Ingredients:
red, white, &amp; blue rainbow butterfly popcorn kernels  (NON GMO)
• Packed in a facility and/or equipment that produces products containing peanuts, tree nuts, soybean, milk, dairy, eggs, fish, shellfish, wheat, sesame •</t>
  </si>
  <si>
    <t>PC-003</t>
  </si>
  <si>
    <t>Red Butterfly Popcorn Kernels</t>
  </si>
  <si>
    <t>Red Butterfly
Popcorn Kernels</t>
  </si>
  <si>
    <t>Red Butterfly Popcorn Ingredients:
red butterfly popcorn kernels (NON GMO)
• Packed in a facility and/or equipment that produces products containing peanuts, tree nuts, soybean, milk, dairy, eggs, fish, shellfish, wheat, sesame •</t>
  </si>
  <si>
    <t>PD-008</t>
  </si>
  <si>
    <t>Southwest Dip Mix</t>
  </si>
  <si>
    <t>Southwest
Dip Mix</t>
  </si>
  <si>
    <t>PC-004</t>
  </si>
  <si>
    <t>White Butterfly Popcorn Kernels</t>
  </si>
  <si>
    <t>White Butterfly
Popcorn Kernels</t>
  </si>
  <si>
    <t>White Butterfly Popcorn Ingredients:
white butterfly popcorn kernels (NON GMO)
• Packed in a facility and/or equipment that produces products containing peanuts, tree nuts, soybean, milk, dairy, eggs, fish, shellfish, wheat, sesame •</t>
  </si>
  <si>
    <t>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</si>
  <si>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</si>
  <si>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</si>
  <si>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</si>
  <si>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</si>
  <si>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</si>
  <si>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</si>
  <si>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The Greek Freak</t>
  </si>
  <si>
    <t>• Client: Olive Oil Taproom Midlothian
• Original SKU: BD-011 - Greek Bread Dip</t>
  </si>
  <si>
    <t>The Greek Freak Ingredients:
dehydrated garlic, dehydrated onion, dehydrated bell pepper, spices, sesame seeds, lemon oil
• Packed in a facility and/or equipment that produces products containing peanuts, tree nuts, soybean, milk, dairy, eggs, fish, shellfish, wheat, sesame. •</t>
  </si>
  <si>
    <t>Kickin' Chicken</t>
  </si>
  <si>
    <t>Kickin' Chicken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</si>
  <si>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Client: Olive Oil Taprom Midlothian
• Original SKU: GS-071 - Tangy Chicken Seasoning</t>
  </si>
  <si>
    <t>CNC-118</t>
  </si>
  <si>
    <t>CNC-119</t>
  </si>
  <si>
    <t>OB2107</t>
  </si>
  <si>
    <t>OB2108</t>
  </si>
  <si>
    <t>Flake Sea Salt</t>
  </si>
  <si>
    <t>Flake
Sea Salt</t>
  </si>
  <si>
    <t>SS-074</t>
  </si>
  <si>
    <t>OB2109</t>
  </si>
  <si>
    <t>OB2110</t>
  </si>
  <si>
    <t>OB2112</t>
  </si>
  <si>
    <t>OB2111</t>
  </si>
  <si>
    <t>OB2113</t>
  </si>
  <si>
    <t>OB2115</t>
  </si>
  <si>
    <t>OB2114</t>
  </si>
  <si>
    <t>Flake Sea Salt Ingredients:
sea salt
• Packed in a facility and/or equipment that produces products containing peanuts, tree nuts, soybean, milk, dairy, eggs, fish, shellfish, wheat, sesame. •</t>
  </si>
  <si>
    <t>Garlic &amp; Parmesan Bread Dip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</si>
  <si>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Garlic Parmesan Dipping Herbs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</si>
  <si>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Lively Lemon Pepper Ingredients:
black pepper, corn meal, citric acid, ascorbic acid, lemon peel
• Packed in a facility and/or equipment that produces products containing peanuts, tree nuts, soybean, milk, dairy, eggs, fish, shellfish, wheat, sesame. •</t>
  </si>
  <si>
    <t>Vendor Spice Name:
Lemon Pepper Seasoning</t>
  </si>
  <si>
    <t>Citrus Sneeze Ingredients:
black pepper, corn meal, citric acid, ascorbic acid, lemon peel
• Packed in a facility and/or equipment that produces products containing peanuts, tree nuts, soybean, milk, dairy, eggs, fish, shellfish, wheat, sesame. •</t>
  </si>
  <si>
    <t>Turkey &amp; Stuffing Seasoning Ingredients:
sage, thyme, marjoram, rosemary, celery seed, black pepper
• Packed in a facility and/or equipment that produces products containing peanuts, tree nuts, soybean, milk, dairy, eggs, fish, shellfish, wheat, sesame. •</t>
  </si>
  <si>
    <t>• Vendor Spice Name:
Poultry Seasoning</t>
  </si>
  <si>
    <t>SP-074</t>
  </si>
  <si>
    <t>Zatar</t>
  </si>
  <si>
    <t>Zatar Ingredients:
sesame seeds, sumac, coriander, thyme, cumin, black pepper, salt</t>
  </si>
  <si>
    <t>Funnel Cake Popcorn Seasoning</t>
  </si>
  <si>
    <t>Funnel Cake
Popcorn Seasoning</t>
  </si>
  <si>
    <t>Funnel Cake Popcorn Seasoning Ingredients:
sugar, cinnamon, salt, spices
• Packed in a facility and/or equipment that produces products containing peanuts, tree nuts, soybean, milk, dairy, eggs, fish, shellfish, wheat, sesame. •</t>
  </si>
  <si>
    <t>• Client: Poppin' Cobs
• Original SKU: PS-029 - Pumpkin Spice Popcorn Seasoning</t>
  </si>
  <si>
    <t>CNC-120</t>
  </si>
  <si>
    <t>Ultimate Bread Dip</t>
  </si>
  <si>
    <t>Ultimate
Bead Dip</t>
  </si>
  <si>
    <t>Ultimate Bread Dip Ingredients:
oregano, marjoram, thyme, basil, rosemary, red peppers, sage, minced garlic
• Packed in a facility and/or equipment that produces products containing peanuts, tree nuts, soybean, milk, dairy, eggs, fish, shellfish, wheat, sesame. •</t>
  </si>
  <si>
    <t>• Client: Annointed Olive
• Original SKU: PZ-001 - Ultimate Pizza Seasoning</t>
  </si>
  <si>
    <t>CNC-121</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</si>
  <si>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</si>
  <si>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</si>
  <si>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</si>
  <si>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Sassy Salmon Seasoning Ingredients:
brown sugar, orange zest, black pepper, sea salt, coriander, anise, cumin and fennel
• Packed in a facility and/or equipment that produces products containing peanuts, tree nuts, soybean, milk, dairy, eggs, fish, shellfish, wheat, sesame. •</t>
  </si>
  <si>
    <t>Sassy Seafood Ingredients:
brown sugar, orange zest, black pepper, sea salt, coriander, anise, cumin and fennel
• Packed in a facility and/or equipment that produces products containing peanuts, tree nuts, soybean, milk, dairy, eggs, fish, shellfish, wheat, sesame. •</t>
  </si>
  <si>
    <t>Willow's Cove Alluring Salmon Seasoning Ingredients:
brown sugar, orange zest, black pepper, sea salt, coriander, anise, cumin and fennel
• Packed in a facility and/or equipment that produces products containing peanuts, tree nuts, soybean, milk, dairy, eggs, fish, shellfish, wheat, sesame. •</t>
  </si>
  <si>
    <t>Tuscan Sea Salt Ingredients:
sea salt, spices, garlic, tomato
• Packed in a facility and/or equipment that produces products containing peanuts, tree nuts, soybean, milk, dairy, eggs, fish, shellfish, wheat, sesame. •</t>
  </si>
  <si>
    <t>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t>
  </si>
  <si>
    <t>Guacamole Seasoning Ingredients:
crushed red pepper, garlic, onion, salt, lime juice powder, 
citric acid, cumin, cilantro
• Packed in a facility and/or equipment that produces products containing peanuts, tree nuts, soybean, milk, dairy, eggs, fish, shellfish, wheat, sesame. •</t>
  </si>
  <si>
    <t>Bam-Bam Spicy Shrimp Seasoning Ingredients:
onion, garlic, pepper, basil, oregano, thyme, salt, paprika
• Packed in a facility and/or equipment that produces products containing peanuts, tree nuts, soybean, milk, dairy, eggs, fish, shellfish, wheat, sesame. •</t>
  </si>
  <si>
    <t>Birmingham Bam Bam Shrimp Seasoning Ingredients:
onion, garlic, pepper, basil, oregano, thyme, salt, paprika
• Packed in a facility and/or equipment that produces products containing peanuts, tree nuts, soybean, milk, dairy, eggs, fish, shellfish, wheat, sesame. •</t>
  </si>
  <si>
    <t>Salem's Spicy Shrimp Seasoning Ingredients:
onion, garlic, pepper, basil, oregano, thyme, salt, paprika
• Packed in a facility and/or equipment that produces products containing peanuts, tree nuts, soybean, milk, dairy, eggs, fish, shellfish, wheat, sesame. •</t>
  </si>
  <si>
    <t>Salt Free European Bread Dip Ingredients:
basil, garlic, oregano, parsley, thyme, rosemary
• Packed in a facility and/or equipment that produces products containing peanuts, tree nuts, soybean, milk, dairy, eggs, fish, shellfish, wheat, sesame. •</t>
  </si>
  <si>
    <t>Spicy Italian Bread Dip Ingredients:
onion, garlic, paprika, spices, sea salt
• Packed in a facility and/or equipment that produces products containing peanuts, tree nuts, soybean, milk, dairy, eggs, fish, shellfish, wheat, sesame. •</t>
  </si>
  <si>
    <t>Spicy Italian Dipping Herbs Ingredients:
onion, garlic, paprika, spices, sea salt
• Packed in a facility and/or equipment that produces products containing peanuts, tree nuts, soybean, milk, dairy, eggs, fish, shellfish, wheat, sesame. •</t>
  </si>
  <si>
    <t>Spicy Italian Seasoning Ingredients:
onion, garlic, paprika, spices, sea salt
• Packed in a facility and/or equipment that produces products containing peanuts, tree nuts, soybean, milk, dairy, eggs, fish, shellfish, wheat, sesame. •</t>
  </si>
  <si>
    <t>Everything Louisiana No Salt Seasoning</t>
  </si>
  <si>
    <t>Everything Louisiana Seasoning</t>
  </si>
  <si>
    <t>Everything Louisiana Spicy Seasoning</t>
  </si>
  <si>
    <t>Everything Louisiana
No Salt Seasoning</t>
  </si>
  <si>
    <t>Everything Louisiana
Seasoning</t>
  </si>
  <si>
    <t>Everything Louisiana
Spicy Seasoning</t>
  </si>
  <si>
    <t>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t>
  </si>
  <si>
    <t>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t>
  </si>
  <si>
    <t>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t>
  </si>
  <si>
    <t>Blurb</t>
  </si>
  <si>
    <t>Grill Seeker</t>
  </si>
  <si>
    <t>Grill Seeker Ingredients:
salt, maltodextrin, garlic, natural flavors, spices, less than 2% of sunflower oil
• Packed in a facility and/or equipment that produces products containing peanuts, tree nuts, soybean, milk, dairy, eggs, fish, shellfish, wheat, sesame. •</t>
  </si>
  <si>
    <t>• Client: Impact Spice
• Original SKU: GS-001 - Any Kind of Burger</t>
  </si>
  <si>
    <t>CNC-122</t>
  </si>
  <si>
    <t>All Spiced Up</t>
  </si>
  <si>
    <t>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</si>
  <si>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 Client: Salem Impact Spice
• Original SKU: GS-011 - Louisiana Bayou Blend</t>
  </si>
  <si>
    <t>Parm Fresh</t>
  </si>
  <si>
    <t>Parm Fresh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</si>
  <si>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 Client: Impact Spice
• Original SKU: BD-012 - Garlic &amp; Parmesan Bread Dip</t>
  </si>
  <si>
    <t>Bacon Me Crazy</t>
  </si>
  <si>
    <t>Bacon Me Crazy Ingredients:
salt, brown sugar, rendered bacon fat, natural applewood smoke flavor, and silicon dioxide added to prevent caking
• Packed in a facility and/or equipment that produces products containing peanuts, tree nuts, soybean, milk, dairy, eggs, fish, shellfish, wheat, sesame. •</t>
  </si>
  <si>
    <t>• Client: Impact Spice
• Original SKU: SS-001 - Bacon Salt</t>
  </si>
  <si>
    <t>Seasoning Supreme</t>
  </si>
  <si>
    <t>Seasoning Supreme Ingredients:
garlic, onion, pepper, spices
• Packed in a facility and/or equipment that produces products containing peanuts, tree nuts, soybean, milk, dairy, eggs, fish, shellfish, wheat, sesame. •</t>
  </si>
  <si>
    <t>• Client: Impact Spice
• Original SKU: BD-021 - Savory Garlic &amp; Herb Bread Dip</t>
  </si>
  <si>
    <t>Seas The Day</t>
  </si>
  <si>
    <t>Seas The Day Ingredients:
onion, garlic, pepper, basil, oregano, thyme, salt, paprika
• Packed in a facility and/or equipment that produces products containing peanuts, tree nuts, soybean, milk, dairy, eggs, fish, shellfish, wheat, sesame. •</t>
  </si>
  <si>
    <t>• Client: Impact Spice
• Original SKU: SF-010 - Bam-Bam Spicy Shrimp Seasoning</t>
  </si>
  <si>
    <t>CNC-123</t>
  </si>
  <si>
    <t>CNC-124</t>
  </si>
  <si>
    <t>CNC-125</t>
  </si>
  <si>
    <t>CNC-126</t>
  </si>
  <si>
    <t>CNC-127</t>
  </si>
  <si>
    <t>A smoky sweet bacon lovers delight!</t>
  </si>
  <si>
    <t>An herbaceous seaside classic!</t>
  </si>
  <si>
    <t>A cheese and garlic lovers dream!</t>
  </si>
  <si>
    <t>A spicy blend from down south!</t>
  </si>
  <si>
    <t>Italy's finest flavors in one blend!</t>
  </si>
  <si>
    <t>A mild and exciting
fresh-off-the-grill flavor!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</si>
</sst>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9" x14ac:knownFonts="1">
    <font>
      <sz val="11"/>
      <color theme="1"/>
      <name val="Calibri"/>
      <family val="2"/>
      <scheme val="minor"/>
    </font>
    <font>
      <b/>
      <sz val="11"/>
      <color theme="1"/>
      <name val="Arial"/>
      <family val="2"/>
    </font>
    <font>
      <b/>
      <sz val="12"/>
      <color theme="1"/>
      <name val="Arial"/>
      <family val="2"/>
    </font>
    <font>
      <sz val="12"/>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3">
    <xf numFmtId="0" fontId="0" fillId="0" borderId="0" xfId="0"/>
    <xf numFmtId="0" fontId="4"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6"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2" borderId="2" xfId="0"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164" fontId="6"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6" fillId="2" borderId="3"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wrapText="1"/>
    </xf>
    <xf numFmtId="0" fontId="2"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vertical="center" wrapText="1"/>
    </xf>
    <xf numFmtId="164" fontId="6" fillId="2" borderId="3" xfId="0" applyNumberFormat="1" applyFont="1" applyFill="1" applyBorder="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2" fillId="4" borderId="0" xfId="0" applyFont="1" applyFill="1" applyAlignment="1">
      <alignment wrapText="1"/>
    </xf>
    <xf numFmtId="0" fontId="1" fillId="4" borderId="0" xfId="0" applyFont="1" applyFill="1" applyAlignment="1">
      <alignment horizontal="left" vertical="center" wrapText="1"/>
    </xf>
    <xf numFmtId="164" fontId="3" fillId="0" borderId="1" xfId="0" applyNumberFormat="1" applyFont="1" applyBorder="1" applyAlignment="1">
      <alignment horizontal="center" vertical="center" wrapText="1"/>
    </xf>
  </cellXfs>
  <cellStyles count="1">
    <cellStyle name="Normal" xfId="0" builtinId="0"/>
  </cellStyles>
  <dxfs count="59">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ill>
        <patternFill>
          <bgColor theme="9"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N654" totalsRowShown="0" headerRowDxfId="58" dataDxfId="57">
  <autoFilter ref="A1:AN654" xr:uid="{04EB5F79-DCAB-4AF9-8C9F-068A8B5CE2A7}"/>
  <sortState xmlns:xlrd2="http://schemas.microsoft.com/office/spreadsheetml/2017/richdata2" ref="A2:AN654">
    <sortCondition ref="B1:B654"/>
  </sortState>
  <tableColumns count="40">
    <tableColumn id="1" xr3:uid="{EA6BFF53-459C-4C8C-AF26-B6AD20617AD0}" name="SKU" dataDxfId="56"/>
    <tableColumn id="2" xr3:uid="{F8CB9197-5A3A-43E7-88BD-8A0B3713D11E}" name="Spice Name" dataDxfId="55"/>
    <tableColumn id="3" xr3:uid="{A97B3E5A-9015-423D-AD86-BA58DC374853}" name="Spice Name _x000a_Front Display" dataDxfId="54"/>
    <tableColumn id="4" xr3:uid="{35F9A730-229E-4F31-B3C5-A8C1698F769B}" name="Ingredients" dataDxfId="53"/>
    <tableColumn id="5" xr3:uid="{A919D9C6-44B8-4533-BB31-A647F99B8188}" name="2oz/Cruet/_x000a_Infuser/Mixer_x000a_Net Wt (oz)" dataDxfId="52">
      <calculatedColumnFormula>IF(F2 = "NULL", "NULL", F2/28.35)</calculatedColumnFormula>
    </tableColumn>
    <tableColumn id="6" xr3:uid="{CE0AA7C2-F739-46FE-8033-CC0710A464CD}" name="2oz/Cruet/_x000a_Infuser/Mixer_x000a_Net Wt (grams)" dataDxfId="51"/>
    <tableColumn id="7" xr3:uid="{FDF94DFF-E769-4966-A5A7-44079CB7B992}" name="4oz _x000a_Net Wt (oz)" dataDxfId="50">
      <calculatedColumnFormula>IF(H2 = "NULL", "NULL", H2/28.35)</calculatedColumnFormula>
    </tableColumn>
    <tableColumn id="8" xr3:uid="{6CDFCDB5-ADE1-4B19-BAE9-989160D630EC}" name="4oz _x000a_Net Wt (grams)" dataDxfId="49"/>
    <tableColumn id="9" xr3:uid="{B258590B-66D9-4850-9B07-D86594BBA154}" name="5oz _x000a_Net Wt (oz)" dataDxfId="48">
      <calculatedColumnFormula>IF(G2 = "NULL", "NULL", G2*1.25)</calculatedColumnFormula>
    </tableColumn>
    <tableColumn id="10" xr3:uid="{D23022E3-CF3A-41C0-9780-16287B8D1EC3}" name="5oz _x000a_Net Wt (grams)" dataDxfId="47">
      <calculatedColumnFormula>IF(G2 = "NULL", "NULL", H2*1.25)</calculatedColumnFormula>
    </tableColumn>
    <tableColumn id="11" xr3:uid="{A9EAA3BC-A311-4D2D-A61D-02A08FCBD54C}" name="8oz _x000a_Net Wt (oz)" dataDxfId="46">
      <calculatedColumnFormula>IF(G2 = "NULL", "NULL", G2*2)</calculatedColumnFormula>
    </tableColumn>
    <tableColumn id="12" xr3:uid="{AA71245F-DC1D-42DD-843B-0FF34B1B5EDF}" name="8oz _x000a_Net Wt (grams)" dataDxfId="45">
      <calculatedColumnFormula>IF(G2 = "NULL", "NULL", H2*2)</calculatedColumnFormula>
    </tableColumn>
    <tableColumn id="25" xr3:uid="{4177C2AB-1A4D-4AC1-A43F-F246822DB1A3}" name="Back Display" dataDxfId="44">
      <calculatedColumnFormula>CONCATENATE(SUBSTITUTE(D2,"• Packed in a facility and/or equipment that produces products containing peanuts, tree nuts, soybean, milk, dairy, eggs, fish, shellfish, wheat, sesame. •",""), " - NET WT. ", TEXT(E2, "0.00"), " oz (", F2, " grams)")</calculatedColumnFormula>
    </tableColumn>
    <tableColumn id="24" xr3:uid="{A166C1DF-BEDB-4E93-B2BD-118B24783EFA}" name="4oz _x000a_Barcodes" dataDxfId="43"/>
    <tableColumn id="20" xr3:uid="{102821F9-FDAE-4B5D-8F86-F15C2FDF2AEE}" name="5oz _x000a_Barcodes" dataDxfId="42"/>
    <tableColumn id="19" xr3:uid="{9C5EB108-7A3D-4B61-B8C9-F4FA32CD9C97}" name="8oz _x000a_Barcodes" dataDxfId="41"/>
    <tableColumn id="18" xr3:uid="{F5EB96F1-9FBD-4C93-AED9-9954F7F84A31}" name="Cruet _x000a_Barcodes" dataDxfId="40"/>
    <tableColumn id="17" xr3:uid="{6C895E7E-C654-4D54-9438-83ADC7AAF04A}" name="Mixer _x000a_Barcodes" dataDxfId="39"/>
    <tableColumn id="16" xr3:uid="{672C0A00-BD22-4042-9364-B4D96DFBD4A3}" name="16oz _x000a_Barcodes" dataDxfId="38"/>
    <tableColumn id="15" xr3:uid="{F93C1385-01F8-4DD4-8869-20B68AE4CEE6}" name="1oz _x000a_Barcodes" dataDxfId="37"/>
    <tableColumn id="14" xr3:uid="{33E83648-518C-4AF2-8E1F-A58325627BFB}" name="2022" dataDxfId="36"/>
    <tableColumn id="13" xr3:uid="{907727FB-1526-4717-BC8D-B6FBA531139B}" name="Vendor" dataDxfId="35"/>
    <tableColumn id="26" xr3:uid="{029B877A-2CC0-4D5C-8302-F320A205EABA}" name="1oz Net Wt (oz)" dataDxfId="34">
      <calculatedColumnFormula>IF(G2 = "NULL", "NULL", G2/4)</calculatedColumnFormula>
    </tableColumn>
    <tableColumn id="28" xr3:uid="{8A8909AB-9AD7-4752-8C62-853B8A758FA2}" name="1oz_x000a_Net Wt (grams)" dataDxfId="33">
      <calculatedColumnFormula>IF(W2 = "NULL", "NULL", W2*28.35)</calculatedColumnFormula>
    </tableColumn>
    <tableColumn id="23" xr3:uid="{DC46C6EA-D6E5-4366-B83F-87F46DA90B03}" name="16oz Net Wt (oz)" dataDxfId="32">
      <calculatedColumnFormula>IF(G2 = "NULL", "NULL", G2*4)</calculatedColumnFormula>
    </tableColumn>
    <tableColumn id="22" xr3:uid="{3D970AAB-8B27-4682-BF26-3B205E92F1D5}" name="16oz Net Wt (grams)" dataDxfId="31">
      <calculatedColumnFormula>IF(G2 = "NULL", "NULL", H2*4)</calculatedColumnFormula>
    </tableColumn>
    <tableColumn id="31" xr3:uid="{30CAA318-D204-4D6F-ADDB-C94FE77CA428}" name="2oz _x000a_Barcodes" dataDxfId="30"/>
    <tableColumn id="29" xr3:uid="{625B9310-F7C4-4BE9-8A93-3822D7418AC9}" name="3oz _x000a_Net Wt (oz)" dataDxfId="29">
      <calculatedColumnFormula>IF(OR(E2 = "NULL", G2 = "NULL"), "NULL", (E2+G2)/2)</calculatedColumnFormula>
    </tableColumn>
    <tableColumn id="30" xr3:uid="{311363F9-4F3D-494D-87F1-38E4650F233E}" name="3oz _x000a_Net Wt (grams)" dataDxfId="28">
      <calculatedColumnFormula>IF(OR(F2 = "NULL", H2 = "NULL"), "NULL", (F2+H2)/2)</calculatedColumnFormula>
    </tableColumn>
    <tableColumn id="27" xr3:uid="{11E6AB60-C333-42FB-9A4B-A1F1DD95C8FF}" name="3oz _x000a_Barcodes" dataDxfId="27"/>
    <tableColumn id="33" xr3:uid="{07B08CBE-B346-4602-97CD-DDA06D43C168}" name="10oz _x000a_Net Wt (oz)" dataDxfId="26">
      <calculatedColumnFormula>IF(H2 = "NULL", "NULL", AF2/28.35)</calculatedColumnFormula>
    </tableColumn>
    <tableColumn id="35" xr3:uid="{BD24A5BE-E3CF-4156-AFB3-DFED2D974A66}" name="10oz _x000a_Net Wt (grams)" dataDxfId="25">
      <calculatedColumnFormula>IF(H2 = "NULL", "NULL", J2*2)</calculatedColumnFormula>
    </tableColumn>
    <tableColumn id="34" xr3:uid="{FA6732F9-7ED0-4626-8CB6-11193CF63064}" name="10oz _x000a_Barcodes" dataDxfId="24"/>
    <tableColumn id="36" xr3:uid="{B81556F5-0D78-42B6-BC95-1578C37AA9C4}" name="6oz _x000a_Net Wt (oz)" dataDxfId="23">
      <calculatedColumnFormula>IF(AB2 = "NULL", "NULL", AB2*2)</calculatedColumnFormula>
    </tableColumn>
    <tableColumn id="37" xr3:uid="{A661B34A-E72C-43A5-A301-AC53F90E7B14}" name="6oz _x000a_Net Wt (grams)" dataDxfId="22">
      <calculatedColumnFormula>IF(AC2 = "NULL", "NULL", AC2*2)</calculatedColumnFormula>
    </tableColumn>
    <tableColumn id="38" xr3:uid="{2F321091-6F0F-4497-9AB0-8199A245BF63}" name="6oz _x000a_Barcodes" dataDxfId="21"/>
    <tableColumn id="21" xr3:uid="{862ED8C8-BF05-4CA9-AEFF-E4D1E98D8682}" name="NOTES" dataDxfId="20"/>
    <tableColumn id="39" xr3:uid="{475EB134-3DF3-4267-BCAF-208E6A3F47FE}" name="Ingredients w/o Disclaimer" dataDxfId="19">
      <calculatedColumnFormula>SUBSTITUTE(D2,CHAR(10)&amp;"• Packed in a facility and/or equipment that produces products containing peanuts, tree nuts, soybean, milk, dairy, eggs, fish, shellfish, wheat, sesame. •","")</calculatedColumnFormula>
    </tableColumn>
    <tableColumn id="32" xr3:uid="{2518C9B9-601B-4C33-B996-4E93561470DC}" name="Disclaimer" dataDxfId="18"/>
    <tableColumn id="40" xr3:uid="{259CFA65-009C-40C9-8AC7-A0F522CC6F98}" name="Blurb" dataDxfId="17"/>
  </tableColumns>
  <tableStyleInfo name="TableStyleLight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N654"/>
  <sheetViews>
    <sheetView tabSelected="1" zoomScale="40" zoomScaleNormal="40" workbookViewId="0">
      <pane ySplit="1" topLeftCell="A2" activePane="bottomLeft" state="frozen"/>
      <selection pane="bottomLeft" activeCell="AN654" sqref="AN654"/>
    </sheetView>
  </sheetViews>
  <sheetFormatPr defaultColWidth="56.6640625" defaultRowHeight="15.6" x14ac:dyDescent="0.3"/>
  <cols>
    <col min="1" max="1" width="14" style="8" customWidth="1"/>
    <col min="2" max="2" width="24" style="18" customWidth="1"/>
    <col min="3" max="3" width="27" style="8" customWidth="1"/>
    <col min="4" max="4" width="60.5546875" style="9" customWidth="1"/>
    <col min="5" max="5" width="9.6640625" style="6" customWidth="1"/>
    <col min="6" max="6" width="10.88671875" style="6" customWidth="1"/>
    <col min="7" max="7" width="7.33203125" style="6" bestFit="1" customWidth="1"/>
    <col min="8" max="8" width="8" style="6" bestFit="1" customWidth="1"/>
    <col min="9" max="9" width="7.33203125" style="6" bestFit="1" customWidth="1"/>
    <col min="10" max="10" width="8" style="6" bestFit="1" customWidth="1"/>
    <col min="11" max="11" width="7.33203125" style="6" bestFit="1" customWidth="1"/>
    <col min="12" max="12" width="8" style="6" bestFit="1" customWidth="1"/>
    <col min="13" max="13" width="50.6640625" style="6" hidden="1" customWidth="1"/>
    <col min="14" max="20" width="18" style="6" bestFit="1" customWidth="1"/>
    <col min="21" max="21" width="11.33203125" style="6" hidden="1" customWidth="1"/>
    <col min="22" max="22" width="20.5546875" style="6" customWidth="1"/>
    <col min="23" max="25" width="7.33203125" style="6" bestFit="1" customWidth="1"/>
    <col min="26" max="26" width="9" style="6" bestFit="1" customWidth="1"/>
    <col min="27" max="27" width="25.44140625" style="6" bestFit="1" customWidth="1"/>
    <col min="28" max="28" width="7.33203125" style="6" bestFit="1" customWidth="1"/>
    <col min="29" max="29" width="8" style="6" bestFit="1" customWidth="1"/>
    <col min="30" max="30" width="18.77734375" style="6" bestFit="1" customWidth="1"/>
    <col min="31" max="31" width="7.33203125" style="6" customWidth="1"/>
    <col min="32" max="32" width="19.33203125" style="6" bestFit="1" customWidth="1"/>
    <col min="33" max="33" width="18.77734375" style="6" bestFit="1" customWidth="1"/>
    <col min="34" max="34" width="8.109375" style="6" customWidth="1"/>
    <col min="35" max="35" width="8.6640625" style="6" customWidth="1"/>
    <col min="36" max="36" width="16.5546875" style="6" customWidth="1"/>
    <col min="37" max="37" width="21.21875" style="19" customWidth="1"/>
    <col min="38" max="38" width="21.44140625" style="9" hidden="1" customWidth="1"/>
    <col min="39" max="39" width="17.6640625" style="9" customWidth="1"/>
    <col min="40" max="40" width="42.6640625" style="9" customWidth="1"/>
    <col min="41" max="16384" width="56.6640625" style="9"/>
  </cols>
  <sheetData>
    <row r="1" spans="1:40" s="14" customFormat="1" ht="93.6"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37" t="s">
        <v>37</v>
      </c>
      <c r="AM1" s="28" t="s">
        <v>38</v>
      </c>
      <c r="AN1" s="37" t="s">
        <v>3000</v>
      </c>
    </row>
    <row r="2" spans="1:40" ht="180" x14ac:dyDescent="0.3">
      <c r="A2" s="8" t="s">
        <v>39</v>
      </c>
      <c r="B2" s="8" t="s">
        <v>40</v>
      </c>
      <c r="C2" s="8" t="s">
        <v>41</v>
      </c>
      <c r="D2" s="9" t="s">
        <v>42</v>
      </c>
      <c r="E2" s="6">
        <f>IF(F2 = "NULL", "NULL", F2/28.35)</f>
        <v>2</v>
      </c>
      <c r="F2" s="6">
        <v>56.7</v>
      </c>
      <c r="G2" s="6">
        <f>IF(H2 = "NULL", "NULL", H2/28.35)</f>
        <v>4</v>
      </c>
      <c r="H2" s="6">
        <v>113.4</v>
      </c>
      <c r="I2" s="6">
        <f>IF(G2 = "NULL", "NULL", G2*1.25)</f>
        <v>5</v>
      </c>
      <c r="J2" s="6">
        <f>IF(G2 = "NULL", "NULL", H2*1.25)</f>
        <v>141.75</v>
      </c>
      <c r="K2" s="6">
        <f>IF(G2 = "NULL", "NULL", G2*2)</f>
        <v>8</v>
      </c>
      <c r="L2" s="6">
        <f>IF(G2 = "NULL", "NULL", H2*2)</f>
        <v>226.8</v>
      </c>
      <c r="M2" s="9" t="str">
        <f>CONCATENATE(SUBSTITUTE(D2,"• Packed in a facility and/or equipment that produces products containing peanuts, tree nuts, soybean, milk, dairy, eggs, fish, shellfish, wheat, sesame. •",""), " - NET WT. ", TEXT(E2, "0.00"), " oz (", F2, " grams)")</f>
        <v>1st Spice Placeholder Test Ingredients:
…With great ingredients, comes great responsibility…
 - NET WT. 2.00 oz (56.7 grams)</v>
      </c>
      <c r="N2" s="10">
        <v>10000000000</v>
      </c>
      <c r="O2" s="10">
        <v>30000000000</v>
      </c>
      <c r="P2" s="10">
        <v>50000000000</v>
      </c>
      <c r="Q2" s="10">
        <v>70000000000</v>
      </c>
      <c r="R2" s="10">
        <v>90000000000</v>
      </c>
      <c r="S2" s="10">
        <v>11000000000</v>
      </c>
      <c r="T2" s="10">
        <v>13000000000</v>
      </c>
      <c r="U2" s="8"/>
      <c r="V2" s="9"/>
      <c r="W2" s="6">
        <f>IF(G2 = "NULL", "NULL", G2/4)</f>
        <v>1</v>
      </c>
      <c r="X2" s="6">
        <f>IF(W2 = "NULL", "NULL", W2*28.35)</f>
        <v>28.35</v>
      </c>
      <c r="Y2" s="6">
        <f>IF(G2 = "NULL", "NULL", G2*4)</f>
        <v>16</v>
      </c>
      <c r="Z2" s="6">
        <f>IF(G2 = "NULL", "NULL", H2*4)</f>
        <v>453.6</v>
      </c>
      <c r="AA2" s="13">
        <v>15000000000</v>
      </c>
      <c r="AB2" s="6">
        <f>IF(OR(E2 = "NULL", G2 = "NULL"), "NULL", (E2+G2)/2)</f>
        <v>3</v>
      </c>
      <c r="AC2" s="6">
        <f>IF(OR(F2 = "NULL", H2 = "NULL"), "NULL", (F2+H2)/2)</f>
        <v>85.050000000000011</v>
      </c>
      <c r="AD2" s="13">
        <v>17000000000</v>
      </c>
      <c r="AE2" s="6">
        <f>IF(H2 = "NULL", "NULL", AF2/28.35)</f>
        <v>10</v>
      </c>
      <c r="AF2" s="6">
        <f>IF(H2 = "NULL", "NULL", J2*2)</f>
        <v>283.5</v>
      </c>
      <c r="AG2" s="13">
        <v>19000000000</v>
      </c>
      <c r="AH2" s="6">
        <f>IF(AB2 = "NULL", "NULL", AB2*2)</f>
        <v>6</v>
      </c>
      <c r="AI2" s="6">
        <f>IF(AC2 = "NULL", "NULL", AC2*2)</f>
        <v>170.10000000000002</v>
      </c>
      <c r="AJ2" s="13">
        <v>21000000000</v>
      </c>
      <c r="AK2" s="11" t="s">
        <v>43</v>
      </c>
      <c r="AL2" s="10" t="str">
        <f>SUBSTITUTE(D2,CHAR(10)&amp;"• Packed in a facility and/or equipment that produces products containing peanuts, tree nuts, soybean, milk, dairy, eggs, fish, shellfish, wheat, sesame. •","")</f>
        <v>1st Spice Placeholder Test Ingredients:
…With great ingredients, comes great responsibility…</v>
      </c>
      <c r="AM2" s="9" t="s">
        <v>44</v>
      </c>
      <c r="AN2" s="42"/>
    </row>
    <row r="3" spans="1:40" ht="180" x14ac:dyDescent="0.3">
      <c r="A3" s="31" t="s">
        <v>1602</v>
      </c>
      <c r="B3" s="8" t="s">
        <v>1603</v>
      </c>
      <c r="C3" s="8" t="s">
        <v>1603</v>
      </c>
      <c r="D3" s="9" t="s">
        <v>1604</v>
      </c>
      <c r="E3" s="6">
        <f>IF(F3 = "NULL", "NULL", F3/28.35)</f>
        <v>2.0500881834215168</v>
      </c>
      <c r="F3" s="6">
        <v>58.12</v>
      </c>
      <c r="G3" s="6">
        <f>IF(H3 = "NULL", "NULL", H3/28.35)</f>
        <v>4.0999999999999996</v>
      </c>
      <c r="H3" s="6">
        <v>116.235</v>
      </c>
      <c r="I3" s="6">
        <f>IF(G3 = "NULL", "NULL", G3*1.25)</f>
        <v>5.125</v>
      </c>
      <c r="J3" s="6">
        <f>IF(G3 = "NULL", "NULL", H3*1.25)</f>
        <v>145.29374999999999</v>
      </c>
      <c r="K3" s="6">
        <f>IF(G3 = "NULL", "NULL", G3*2)</f>
        <v>8.1999999999999993</v>
      </c>
      <c r="L3" s="6">
        <f>IF(G3 = "NULL", "NULL", H3*2)</f>
        <v>232.47</v>
      </c>
      <c r="M3" s="9" t="str">
        <f>CONCATENATE(SUBSTITUTE(D3,"• Packed in a facility and/or equipment that produces products containing peanuts, tree nuts, soybean, milk, dairy, eggs, fish, shellfish, wheat, sesame. •",""), " - NET WT. ", TEXT(E3, "0.00"), " oz (", F3, " grams)")</f>
        <v>6 Pepper Blend Ingredients:
salt, chili pepper, black pepper, white pepper, dehydrated garlic, dehydrated onion, dehydrated red bell pepper, dehydrated green bell pepper, spices
 - NET WT. 2.05 oz (58.12 grams)</v>
      </c>
      <c r="N3" s="10">
        <v>10000000004</v>
      </c>
      <c r="O3" s="10">
        <v>30000000004</v>
      </c>
      <c r="P3" s="10">
        <v>50000000004</v>
      </c>
      <c r="Q3" s="10">
        <v>70000000004</v>
      </c>
      <c r="R3" s="10">
        <v>90000000004</v>
      </c>
      <c r="S3" s="10">
        <v>11000000004</v>
      </c>
      <c r="T3" s="10">
        <v>13000000004</v>
      </c>
      <c r="U3" s="8" t="s">
        <v>49</v>
      </c>
      <c r="V3" s="9" t="s">
        <v>97</v>
      </c>
      <c r="W3" s="6">
        <f>IF(G3 = "NULL", "NULL", G3/4)</f>
        <v>1.0249999999999999</v>
      </c>
      <c r="X3" s="6">
        <f>IF(W3 = "NULL", "NULL", W3*28.35)</f>
        <v>29.05875</v>
      </c>
      <c r="Y3" s="6">
        <f>IF(G3 = "NULL", "NULL", G3*4)</f>
        <v>16.399999999999999</v>
      </c>
      <c r="Z3" s="6">
        <f>IF(G3 = "NULL", "NULL", H3*4)</f>
        <v>464.94</v>
      </c>
      <c r="AA3" s="13">
        <v>15000000004</v>
      </c>
      <c r="AB3" s="6">
        <f>IF(OR(E3 = "NULL", G3 = "NULL"), "NULL", (E3+G3)/2)</f>
        <v>3.0750440917107582</v>
      </c>
      <c r="AC3" s="6">
        <f>IF(OR(F3 = "NULL", H3 = "NULL"), "NULL", (F3+H3)/2)</f>
        <v>87.177499999999995</v>
      </c>
      <c r="AD3" s="13">
        <v>17000000004</v>
      </c>
      <c r="AE3" s="6">
        <f>IF(H3 = "NULL", "NULL", AF3/28.35)</f>
        <v>10.249999999999998</v>
      </c>
      <c r="AF3" s="6">
        <f>IF(H3 = "NULL", "NULL", J3*2)</f>
        <v>290.58749999999998</v>
      </c>
      <c r="AG3" s="13">
        <v>19000000004</v>
      </c>
      <c r="AH3" s="6">
        <f>IF(AB3 = "NULL", "NULL", AB3*2)</f>
        <v>6.1500881834215164</v>
      </c>
      <c r="AI3" s="6">
        <f>IF(AC3 = "NULL", "NULL", AC3*2)</f>
        <v>174.35499999999999</v>
      </c>
      <c r="AJ3" s="13">
        <v>21000000004</v>
      </c>
      <c r="AK3" s="11"/>
      <c r="AL3" s="10" t="str">
        <f>SUBSTITUTE(D3,CHAR(10)&amp;"•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c r="AM3" s="9" t="s">
        <v>44</v>
      </c>
      <c r="AN3" s="42"/>
    </row>
    <row r="4" spans="1:40" ht="180" x14ac:dyDescent="0.3">
      <c r="A4" s="33" t="s">
        <v>874</v>
      </c>
      <c r="B4" s="8" t="s">
        <v>875</v>
      </c>
      <c r="C4" s="8" t="s">
        <v>876</v>
      </c>
      <c r="D4" s="9" t="s">
        <v>877</v>
      </c>
      <c r="E4" s="6">
        <f>IF(F4 = "NULL", "NULL", F4/28.35)</f>
        <v>0.91710758377425039</v>
      </c>
      <c r="F4" s="6">
        <v>26</v>
      </c>
      <c r="G4" s="6">
        <f>IF(H4 = "NULL", "NULL", H4/28.35)</f>
        <v>1.9753086419753085</v>
      </c>
      <c r="H4" s="6">
        <v>56</v>
      </c>
      <c r="I4" s="6">
        <f>IF(G4 = "NULL", "NULL", G4*1.25)</f>
        <v>2.4691358024691357</v>
      </c>
      <c r="J4" s="6">
        <f>IF(G4 = "NULL", "NULL", H4*1.25)</f>
        <v>70</v>
      </c>
      <c r="K4" s="6">
        <f>IF(G4 = "NULL", "NULL", G4*2)</f>
        <v>3.9506172839506171</v>
      </c>
      <c r="L4" s="6">
        <f>IF(G4 = "NULL", "NULL", H4*2)</f>
        <v>112</v>
      </c>
      <c r="M4" s="9" t="str">
        <f>CONCATENATE(SUBSTITUTE(D4,"• Packed in a facility and/or equipment that produces products containing peanuts, tree nuts, soybean, milk, dairy, eggs, fish, shellfish, wheat, sesame. •",""), " - NET WT. ", TEXT(E4, "0.00"), " oz (", F4, " grams)")</f>
        <v>A Magical, Succulent, All Purpose Seasoning! Ingredients:
salt, garlic, black pepper, onion, red pepper flakes, rosemary, basil, mediterranean oregano, and parsley
 - NET WT. 0.92 oz (26 grams)</v>
      </c>
      <c r="N4" s="10">
        <v>10000000615</v>
      </c>
      <c r="O4" s="10">
        <v>30000000615</v>
      </c>
      <c r="P4" s="10">
        <v>50000000615</v>
      </c>
      <c r="Q4" s="10">
        <v>70000000615</v>
      </c>
      <c r="R4" s="10">
        <v>90000000615</v>
      </c>
      <c r="S4" s="10">
        <v>11000000615</v>
      </c>
      <c r="T4" s="10">
        <v>13000000615</v>
      </c>
      <c r="U4" s="22"/>
      <c r="W4" s="6">
        <f>IF(G4 = "NULL", "NULL", G4/4)</f>
        <v>0.49382716049382713</v>
      </c>
      <c r="X4" s="6">
        <f>IF(W4 = "NULL", "NULL", W4*28.35)</f>
        <v>14</v>
      </c>
      <c r="Y4" s="6">
        <f>IF(G4 = "NULL", "NULL", G4*4)</f>
        <v>7.9012345679012341</v>
      </c>
      <c r="Z4" s="6">
        <f>IF(G4 = "NULL", "NULL", H4*4)</f>
        <v>224</v>
      </c>
      <c r="AA4" s="13">
        <v>15000000615</v>
      </c>
      <c r="AB4" s="6">
        <f>IF(OR(E4 = "NULL", G4 = "NULL"), "NULL", (E4+G4)/2)</f>
        <v>1.4462081128747795</v>
      </c>
      <c r="AC4" s="6">
        <f>IF(OR(F4 = "NULL", H4 = "NULL"), "NULL", (F4+H4)/2)</f>
        <v>41</v>
      </c>
      <c r="AD4" s="13">
        <v>17000000615</v>
      </c>
      <c r="AE4" s="6">
        <f>IF(H4 = "NULL", "NULL", AF4/28.35)</f>
        <v>4.9382716049382713</v>
      </c>
      <c r="AF4" s="6">
        <f>IF(H4 = "NULL", "NULL", J4*2)</f>
        <v>140</v>
      </c>
      <c r="AG4" s="13">
        <v>19000000615</v>
      </c>
      <c r="AH4" s="6">
        <f>IF(AB4 = "NULL", "NULL", AB4*2)</f>
        <v>2.8924162257495589</v>
      </c>
      <c r="AI4" s="6">
        <f>IF(AC4 = "NULL", "NULL", AC4*2)</f>
        <v>82</v>
      </c>
      <c r="AJ4" s="13">
        <v>21000000615</v>
      </c>
      <c r="AK4" s="11" t="s">
        <v>878</v>
      </c>
      <c r="AL4" s="10" t="str">
        <f>SUBSTITUTE(D4,CHAR(10)&amp;"• Packed in a facility and/or equipment that produces products containing peanuts, tree nuts, soybean, milk, dairy, eggs, fish, shellfish, wheat, sesame. •","")</f>
        <v>A Magical, Succulent, All Purpose Seasoning! Ingredients:
salt, garlic, black pepper, onion, red pepper flakes, rosemary, basil, mediterranean oregano, and parsley</v>
      </c>
      <c r="AM4" s="9" t="s">
        <v>44</v>
      </c>
      <c r="AN4" s="42"/>
    </row>
    <row r="5" spans="1:40" ht="180" x14ac:dyDescent="0.3">
      <c r="A5" s="8" t="s">
        <v>242</v>
      </c>
      <c r="B5" s="8" t="s">
        <v>243</v>
      </c>
      <c r="C5" s="8" t="s">
        <v>244</v>
      </c>
      <c r="D5" s="9" t="s">
        <v>245</v>
      </c>
      <c r="E5" s="6">
        <f>IF(F5 = "NULL", "NULL", F5/28.35)</f>
        <v>1.1001763668430335</v>
      </c>
      <c r="F5" s="6">
        <v>31.19</v>
      </c>
      <c r="G5" s="6">
        <f>IF(H5 = "NULL", "NULL", H5/28.35)</f>
        <v>2.2000000000000002</v>
      </c>
      <c r="H5" s="6">
        <v>62.370000000000012</v>
      </c>
      <c r="I5" s="6">
        <f>IF(G5 = "NULL", "NULL", G5*1.25)</f>
        <v>2.75</v>
      </c>
      <c r="J5" s="6">
        <f>IF(G5 = "NULL", "NULL", H5*1.25)</f>
        <v>77.96250000000002</v>
      </c>
      <c r="K5" s="6">
        <f>IF(G5 = "NULL", "NULL", G5*2)</f>
        <v>4.4000000000000004</v>
      </c>
      <c r="L5" s="6">
        <f>IF(G5 = "NULL", "NULL", H5*2)</f>
        <v>124.74000000000002</v>
      </c>
      <c r="M5" s="9" t="str">
        <f>CONCATENATE(SUBSTITUTE(D5,"• Packed in a facility and/or equipment that produces products containing peanuts, tree nuts, soybean, milk, dairy, eggs, fish, shellfish, wheat, sesame. •",""), " - NET WT. ", TEXT(E5, "0.00"), " oz (", F5, " grams)")</f>
        <v>A Taste of Europe Bread Dip Ingredients:
citrus peel, salt, sumac, basil, red pepper
 - NET WT. 1.10 oz (31.19 grams)</v>
      </c>
      <c r="N5" s="10">
        <v>10000000005</v>
      </c>
      <c r="O5" s="10">
        <v>30000000005</v>
      </c>
      <c r="P5" s="10">
        <v>50000000005</v>
      </c>
      <c r="Q5" s="10">
        <v>70000000005</v>
      </c>
      <c r="R5" s="10">
        <v>90000000005</v>
      </c>
      <c r="S5" s="10">
        <v>11000000005</v>
      </c>
      <c r="T5" s="10">
        <v>13000000005</v>
      </c>
      <c r="U5" s="8" t="s">
        <v>49</v>
      </c>
      <c r="V5" s="9" t="s">
        <v>207</v>
      </c>
      <c r="W5" s="6">
        <f>IF(G5 = "NULL", "NULL", G5/4)</f>
        <v>0.55000000000000004</v>
      </c>
      <c r="X5" s="6">
        <f>IF(W5 = "NULL", "NULL", W5*28.35)</f>
        <v>15.592500000000003</v>
      </c>
      <c r="Y5" s="6">
        <f>IF(G5 = "NULL", "NULL", G5*4)</f>
        <v>8.8000000000000007</v>
      </c>
      <c r="Z5" s="6">
        <f>IF(G5 = "NULL", "NULL", H5*4)</f>
        <v>249.48000000000005</v>
      </c>
      <c r="AA5" s="13">
        <v>15000000005</v>
      </c>
      <c r="AB5" s="6">
        <f>IF(OR(E5 = "NULL", G5 = "NULL"), "NULL", (E5+G5)/2)</f>
        <v>1.6500881834215169</v>
      </c>
      <c r="AC5" s="6">
        <f>IF(OR(F5 = "NULL", H5 = "NULL"), "NULL", (F5+H5)/2)</f>
        <v>46.780000000000008</v>
      </c>
      <c r="AD5" s="13">
        <v>17000000005</v>
      </c>
      <c r="AE5" s="6">
        <f>IF(H5 = "NULL", "NULL", AF5/28.35)</f>
        <v>5.5000000000000009</v>
      </c>
      <c r="AF5" s="6">
        <f>IF(H5 = "NULL", "NULL", J5*2)</f>
        <v>155.92500000000004</v>
      </c>
      <c r="AG5" s="13">
        <v>19000000005</v>
      </c>
      <c r="AH5" s="6">
        <f>IF(AB5 = "NULL", "NULL", AB5*2)</f>
        <v>3.3001763668430337</v>
      </c>
      <c r="AI5" s="6">
        <f>IF(AC5 = "NULL", "NULL", AC5*2)</f>
        <v>93.560000000000016</v>
      </c>
      <c r="AJ5" s="13">
        <v>21000000005</v>
      </c>
      <c r="AK5" s="11" t="s">
        <v>246</v>
      </c>
      <c r="AL5" s="10" t="str">
        <f>SUBSTITUTE(D5,CHAR(10)&amp;"• Packed in a facility and/or equipment that produces products containing peanuts, tree nuts, soybean, milk, dairy, eggs, fish, shellfish, wheat, sesame. •","")</f>
        <v>A Taste of Europe Bread Dip Ingredients:
citrus peel, salt, sumac, basil, red pepper</v>
      </c>
      <c r="AM5" s="9" t="s">
        <v>44</v>
      </c>
      <c r="AN5" s="42"/>
    </row>
    <row r="6" spans="1:40" ht="315" x14ac:dyDescent="0.3">
      <c r="A6" s="8" t="s">
        <v>1990</v>
      </c>
      <c r="B6" s="8" t="s">
        <v>1991</v>
      </c>
      <c r="C6" s="8" t="s">
        <v>1992</v>
      </c>
      <c r="D6" s="9" t="s">
        <v>1993</v>
      </c>
      <c r="E6" s="6">
        <f>IF(F6 = "NULL", "NULL", F6/28.35)</f>
        <v>1.8</v>
      </c>
      <c r="F6" s="6">
        <v>51.03</v>
      </c>
      <c r="G6" s="6">
        <f>IF(H6 = "NULL", "NULL", H6/28.35)</f>
        <v>3.6</v>
      </c>
      <c r="H6" s="6">
        <v>102.06</v>
      </c>
      <c r="I6" s="6">
        <f>IF(G6 = "NULL", "NULL", G6*1.25)</f>
        <v>4.5</v>
      </c>
      <c r="J6" s="6">
        <f>IF(G6 = "NULL", "NULL", H6*1.25)</f>
        <v>127.575</v>
      </c>
      <c r="K6" s="6">
        <f>IF(G6 = "NULL", "NULL", G6*2)</f>
        <v>7.2</v>
      </c>
      <c r="L6" s="6">
        <f>IF(G6 = "NULL", "NULL", H6*2)</f>
        <v>204.12</v>
      </c>
      <c r="M6" s="9" t="str">
        <f>CONCATENATE(SUBSTITUTE(D6,"• Packed in a facility and/or equipment that produces products containing peanuts, tree nuts, soybean, milk, dairy, eggs, fish, shellfish, wheat, sesame. •",""), " - NET WT. ", TEXT(E6, "0.00"), " oz (", F6,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 oz (51.03 grams)</v>
      </c>
      <c r="N6" s="10">
        <v>10000000006</v>
      </c>
      <c r="O6" s="10">
        <v>30000000006</v>
      </c>
      <c r="P6" s="10">
        <v>50000000006</v>
      </c>
      <c r="Q6" s="10">
        <v>70000000006</v>
      </c>
      <c r="R6" s="10">
        <v>90000000006</v>
      </c>
      <c r="S6" s="10">
        <v>11000000006</v>
      </c>
      <c r="T6" s="10">
        <v>13000000006</v>
      </c>
      <c r="U6" s="8"/>
      <c r="V6" s="9"/>
      <c r="W6" s="6">
        <f>IF(G6 = "NULL", "NULL", G6/4)</f>
        <v>0.9</v>
      </c>
      <c r="X6" s="6">
        <f>IF(W6 = "NULL", "NULL", W6*28.35)</f>
        <v>25.515000000000001</v>
      </c>
      <c r="Y6" s="6">
        <f>IF(G6 = "NULL", "NULL", G6*4)</f>
        <v>14.4</v>
      </c>
      <c r="Z6" s="6">
        <f>IF(G6 = "NULL", "NULL", H6*4)</f>
        <v>408.24</v>
      </c>
      <c r="AA6" s="13">
        <v>15000000006</v>
      </c>
      <c r="AB6" s="6">
        <f>IF(OR(E6 = "NULL", G6 = "NULL"), "NULL", (E6+G6)/2)</f>
        <v>2.7</v>
      </c>
      <c r="AC6" s="6">
        <f>IF(OR(F6 = "NULL", H6 = "NULL"), "NULL", (F6+H6)/2)</f>
        <v>76.545000000000002</v>
      </c>
      <c r="AD6" s="13">
        <v>17000000006</v>
      </c>
      <c r="AE6" s="6">
        <f>IF(H6 = "NULL", "NULL", AF6/28.35)</f>
        <v>9</v>
      </c>
      <c r="AF6" s="6">
        <f>IF(H6 = "NULL", "NULL", J6*2)</f>
        <v>255.15</v>
      </c>
      <c r="AG6" s="13">
        <v>19000000006</v>
      </c>
      <c r="AH6" s="6">
        <f>IF(AB6 = "NULL", "NULL", AB6*2)</f>
        <v>5.4</v>
      </c>
      <c r="AI6" s="6">
        <f>IF(AC6 = "NULL", "NULL", AC6*2)</f>
        <v>153.09</v>
      </c>
      <c r="AJ6" s="13">
        <v>21000000006</v>
      </c>
      <c r="AK6" s="11"/>
      <c r="AL6" s="10" t="str">
        <f>SUBSTITUTE(D6,CHAR(10)&amp;"•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c r="AM6" s="9" t="s">
        <v>44</v>
      </c>
      <c r="AN6" s="42"/>
    </row>
    <row r="7" spans="1:40" ht="178.2" customHeight="1" x14ac:dyDescent="0.3">
      <c r="A7" s="8" t="s">
        <v>1898</v>
      </c>
      <c r="B7" s="8" t="s">
        <v>1899</v>
      </c>
      <c r="C7" s="8" t="s">
        <v>1899</v>
      </c>
      <c r="D7" s="9" t="s">
        <v>1900</v>
      </c>
      <c r="E7" s="6">
        <f>IF(F7 = "NULL", "NULL", F7/28.35)</f>
        <v>1.4</v>
      </c>
      <c r="F7" s="6">
        <v>39.69</v>
      </c>
      <c r="G7" s="6">
        <f>IF(H7 = "NULL", "NULL", H7/28.35)</f>
        <v>2.8</v>
      </c>
      <c r="H7" s="6">
        <v>79.38</v>
      </c>
      <c r="I7" s="6">
        <f>IF(G7 = "NULL", "NULL", G7*1.25)</f>
        <v>3.5</v>
      </c>
      <c r="J7" s="6">
        <f>IF(G7 = "NULL", "NULL", H7*1.25)</f>
        <v>99.224999999999994</v>
      </c>
      <c r="K7" s="6">
        <f>IF(G7 = "NULL", "NULL", G7*2)</f>
        <v>5.6</v>
      </c>
      <c r="L7" s="6">
        <f>IF(G7 = "NULL", "NULL", H7*2)</f>
        <v>158.76</v>
      </c>
      <c r="M7" s="9" t="str">
        <f>CONCATENATE(SUBSTITUTE(D7,"• Packed in a facility and/or equipment that produces products containing peanuts, tree nuts, soybean, milk, dairy, eggs, fish, shellfish, wheat, sesame. •",""), " - NET WT. ", TEXT(E7, "0.00"), " oz (", F7, " grams)")</f>
        <v>Garlic Vinegar Chili Pepper Salt Ingredients:
alaea salt, rock salt, vinegar, garlic,flakes, red pepper, silicon dioxide, onion, blaxk, pepper, citric acid
 - NET WT. 1.40 oz (39.69 grams)</v>
      </c>
      <c r="N7" s="10">
        <v>10000000007</v>
      </c>
      <c r="O7" s="10">
        <v>30000000007</v>
      </c>
      <c r="P7" s="10">
        <v>50000000007</v>
      </c>
      <c r="Q7" s="10">
        <v>70000000007</v>
      </c>
      <c r="R7" s="10">
        <v>90000000007</v>
      </c>
      <c r="S7" s="10">
        <v>11000000007</v>
      </c>
      <c r="T7" s="10">
        <v>13000000007</v>
      </c>
      <c r="U7" s="8" t="s">
        <v>49</v>
      </c>
      <c r="V7" s="9"/>
      <c r="W7" s="6">
        <f>IF(G7 = "NULL", "NULL", G7/4)</f>
        <v>0.7</v>
      </c>
      <c r="X7" s="6">
        <f>IF(W7 = "NULL", "NULL", W7*28.35)</f>
        <v>19.844999999999999</v>
      </c>
      <c r="Y7" s="6">
        <f>IF(G7 = "NULL", "NULL", G7*4)</f>
        <v>11.2</v>
      </c>
      <c r="Z7" s="6">
        <f>IF(G7 = "NULL", "NULL", H7*4)</f>
        <v>317.52</v>
      </c>
      <c r="AA7" s="13">
        <v>15000000007</v>
      </c>
      <c r="AB7" s="6">
        <f>IF(OR(E7 = "NULL", G7 = "NULL"), "NULL", (E7+G7)/2)</f>
        <v>2.0999999999999996</v>
      </c>
      <c r="AC7" s="6">
        <f>IF(OR(F7 = "NULL", H7 = "NULL"), "NULL", (F7+H7)/2)</f>
        <v>59.534999999999997</v>
      </c>
      <c r="AD7" s="13">
        <v>17000000007</v>
      </c>
      <c r="AE7" s="6">
        <f>IF(H7 = "NULL", "NULL", AF7/28.35)</f>
        <v>6.9999999999999991</v>
      </c>
      <c r="AF7" s="6">
        <f>IF(H7 = "NULL", "NULL", J7*2)</f>
        <v>198.45</v>
      </c>
      <c r="AG7" s="13">
        <v>19000000007</v>
      </c>
      <c r="AH7" s="6">
        <f>IF(AB7 = "NULL", "NULL", AB7*2)</f>
        <v>4.1999999999999993</v>
      </c>
      <c r="AI7" s="6">
        <f>IF(AC7 = "NULL", "NULL", AC7*2)</f>
        <v>119.07</v>
      </c>
      <c r="AJ7" s="13">
        <v>21000000007</v>
      </c>
      <c r="AK7" s="11"/>
      <c r="AL7" s="10" t="str">
        <f>SUBSTITUTE(D7,CHAR(10)&amp;"• Packed in a facility and/or equipment that produces products containing peanuts, tree nuts, soybean, milk, dairy, eggs, fish, shellfish, wheat, sesame. •","")</f>
        <v>Garlic Vinegar Chili Pepper Salt Ingredients:
alaea salt, rock salt, vinegar, garlic,flakes, red pepper, silicon dioxide, onion, blaxk, pepper, citric acid</v>
      </c>
      <c r="AM7" s="9" t="s">
        <v>44</v>
      </c>
      <c r="AN7" s="42"/>
    </row>
    <row r="8" spans="1:40" ht="180" x14ac:dyDescent="0.3">
      <c r="A8" s="8" t="s">
        <v>2144</v>
      </c>
      <c r="B8" s="8" t="s">
        <v>2145</v>
      </c>
      <c r="C8" s="8" t="s">
        <v>2145</v>
      </c>
      <c r="D8" s="9" t="s">
        <v>2146</v>
      </c>
      <c r="E8" s="6">
        <f>IF(F8 = "NULL", "NULL", F8/28.35)</f>
        <v>2.5396825396825395</v>
      </c>
      <c r="F8" s="6">
        <v>72</v>
      </c>
      <c r="G8" s="6">
        <f>IF(H8 = "NULL", "NULL", H8/28.35)</f>
        <v>5.0793650793650791</v>
      </c>
      <c r="H8" s="6">
        <v>144</v>
      </c>
      <c r="I8" s="6">
        <f>IF(G8 = "NULL", "NULL", G8*1.25)</f>
        <v>6.3492063492063489</v>
      </c>
      <c r="J8" s="6">
        <f>IF(G8 = "NULL", "NULL", H8*1.25)</f>
        <v>180</v>
      </c>
      <c r="K8" s="6">
        <f>IF(G8 = "NULL", "NULL", G8*2)</f>
        <v>10.158730158730158</v>
      </c>
      <c r="L8" s="6">
        <f>IF(G8 = "NULL", "NULL", H8*2)</f>
        <v>288</v>
      </c>
      <c r="M8" s="9" t="str">
        <f>CONCATENATE(SUBSTITUTE(D8,"• Packed in a facility and/or equipment that produces products containing peanuts, tree nuts, soybean, milk, dairy, eggs, fish, shellfish, wheat, sesame. •",""), " - NET WT. ", TEXT(E8, "0.00"), " oz (", F8, " grams)")</f>
        <v>Alaea Sea Salt Ingredients:
sea salt, alaea (baked hawaiian red clay)
 - NET WT. 2.54 oz (72 grams)</v>
      </c>
      <c r="N8" s="10">
        <v>10000000650</v>
      </c>
      <c r="O8" s="10">
        <v>30000000650</v>
      </c>
      <c r="P8" s="10">
        <v>50000000650</v>
      </c>
      <c r="Q8" s="10">
        <v>70000000650</v>
      </c>
      <c r="R8" s="10">
        <v>90000000650</v>
      </c>
      <c r="S8" s="10">
        <v>11000000650</v>
      </c>
      <c r="T8" s="10">
        <v>13000000650</v>
      </c>
      <c r="U8" s="22"/>
      <c r="W8" s="6">
        <f>IF(G8 = "NULL", "NULL", G8/4)</f>
        <v>1.2698412698412698</v>
      </c>
      <c r="X8" s="6">
        <f>IF(W8 = "NULL", "NULL", W8*28.35)</f>
        <v>36</v>
      </c>
      <c r="Y8" s="6">
        <f>IF(G8 = "NULL", "NULL", G8*4)</f>
        <v>20.317460317460316</v>
      </c>
      <c r="Z8" s="6">
        <f>IF(G8 = "NULL", "NULL", H8*4)</f>
        <v>576</v>
      </c>
      <c r="AA8" s="13">
        <v>15000000650</v>
      </c>
      <c r="AB8" s="6">
        <f>IF(OR(E8 = "NULL", G8 = "NULL"), "NULL", (E8+G8)/2)</f>
        <v>3.8095238095238093</v>
      </c>
      <c r="AC8" s="6">
        <f>IF(OR(F8 = "NULL", H8 = "NULL"), "NULL", (F8+H8)/2)</f>
        <v>108</v>
      </c>
      <c r="AD8" s="13">
        <v>17000000650</v>
      </c>
      <c r="AE8" s="6">
        <f>IF(H8 = "NULL", "NULL", AF8/28.35)</f>
        <v>12.698412698412698</v>
      </c>
      <c r="AF8" s="6">
        <f>IF(H8 = "NULL", "NULL", J8*2)</f>
        <v>360</v>
      </c>
      <c r="AG8" s="13">
        <v>19000000650</v>
      </c>
      <c r="AH8" s="6">
        <f>IF(AB8 = "NULL", "NULL", AB8*2)</f>
        <v>7.6190476190476186</v>
      </c>
      <c r="AI8" s="6">
        <f>IF(AC8 = "NULL", "NULL", AC8*2)</f>
        <v>216</v>
      </c>
      <c r="AJ8" s="13">
        <v>21000000650</v>
      </c>
      <c r="AK8" s="11"/>
      <c r="AL8" s="10" t="str">
        <f>SUBSTITUTE(D8,CHAR(10)&amp;"• Packed in a facility and/or equipment that produces products containing peanuts, tree nuts, soybean, milk, dairy, eggs, fish, shellfish, wheat, sesame. •","")</f>
        <v>Alaea Sea Salt Ingredients:
sea salt, alaea (baked hawaiian red clay)</v>
      </c>
      <c r="AM8" s="9" t="s">
        <v>44</v>
      </c>
      <c r="AN8" s="42"/>
    </row>
    <row r="9" spans="1:40" ht="180" x14ac:dyDescent="0.3">
      <c r="A9" s="8" t="s">
        <v>2195</v>
      </c>
      <c r="B9" s="8" t="s">
        <v>2196</v>
      </c>
      <c r="C9" s="8" t="s">
        <v>2197</v>
      </c>
      <c r="D9" s="9" t="s">
        <v>2198</v>
      </c>
      <c r="E9" s="6">
        <f>IF(F9 = "NULL", "NULL", F9/28.35)</f>
        <v>2.9001763668430334</v>
      </c>
      <c r="F9" s="6">
        <v>82.22</v>
      </c>
      <c r="G9" s="6">
        <f>IF(H9 = "NULL", "NULL", H9/28.35)</f>
        <v>5.8</v>
      </c>
      <c r="H9" s="6">
        <v>164.43</v>
      </c>
      <c r="I9" s="6">
        <f>IF(G9 = "NULL", "NULL", G9*1.25)</f>
        <v>7.25</v>
      </c>
      <c r="J9" s="6">
        <f>IF(G9 = "NULL", "NULL", H9*1.25)</f>
        <v>205.53750000000002</v>
      </c>
      <c r="K9" s="6">
        <f>IF(G9 = "NULL", "NULL", G9*2)</f>
        <v>11.6</v>
      </c>
      <c r="L9" s="6">
        <f>IF(G9 = "NULL", "NULL", H9*2)</f>
        <v>328.86</v>
      </c>
      <c r="M9" s="9" t="str">
        <f>CONCATENATE(SUBSTITUTE(D9,"• Packed in a facility and/or equipment that produces products containing peanuts, tree nuts, soybean, milk, dairy, eggs, fish, shellfish, wheat, sesame. •",""), " - NET WT. ", TEXT(E9, "0.00"), " oz (", F9, " grams)")</f>
        <v>Alderwood Sea Salt Ingredients:
pure sea salt smoked above an alderwood fire
 - NET WT. 2.90 oz (82.22 grams)</v>
      </c>
      <c r="N9" s="10">
        <v>10000000008</v>
      </c>
      <c r="O9" s="10">
        <v>30000000008</v>
      </c>
      <c r="P9" s="10">
        <v>50000000008</v>
      </c>
      <c r="Q9" s="10">
        <v>70000000008</v>
      </c>
      <c r="R9" s="10">
        <v>90000000008</v>
      </c>
      <c r="S9" s="10">
        <v>11000000008</v>
      </c>
      <c r="T9" s="10">
        <v>13000000008</v>
      </c>
      <c r="U9" s="8"/>
      <c r="V9" s="9"/>
      <c r="W9" s="6">
        <f>IF(G9 = "NULL", "NULL", G9/4)</f>
        <v>1.45</v>
      </c>
      <c r="X9" s="6">
        <f>IF(W9 = "NULL", "NULL", W9*28.35)</f>
        <v>41.107500000000002</v>
      </c>
      <c r="Y9" s="6">
        <f>IF(G9 = "NULL", "NULL", G9*4)</f>
        <v>23.2</v>
      </c>
      <c r="Z9" s="6">
        <f>IF(G9 = "NULL", "NULL", H9*4)</f>
        <v>657.72</v>
      </c>
      <c r="AA9" s="13">
        <v>15000000008</v>
      </c>
      <c r="AB9" s="6">
        <f>IF(OR(E9 = "NULL", G9 = "NULL"), "NULL", (E9+G9)/2)</f>
        <v>4.3500881834215166</v>
      </c>
      <c r="AC9" s="6">
        <f>IF(OR(F9 = "NULL", H9 = "NULL"), "NULL", (F9+H9)/2)</f>
        <v>123.325</v>
      </c>
      <c r="AD9" s="13">
        <v>17000000008</v>
      </c>
      <c r="AE9" s="6">
        <f>IF(H9 = "NULL", "NULL", AF9/28.35)</f>
        <v>14.5</v>
      </c>
      <c r="AF9" s="6">
        <f>IF(H9 = "NULL", "NULL", J9*2)</f>
        <v>411.07500000000005</v>
      </c>
      <c r="AG9" s="13">
        <v>19000000008</v>
      </c>
      <c r="AH9" s="6">
        <f>IF(AB9 = "NULL", "NULL", AB9*2)</f>
        <v>8.7001763668430332</v>
      </c>
      <c r="AI9" s="6">
        <f>IF(AC9 = "NULL", "NULL", AC9*2)</f>
        <v>246.65</v>
      </c>
      <c r="AJ9" s="13">
        <v>21000000008</v>
      </c>
      <c r="AK9" s="11"/>
      <c r="AL9" s="10" t="str">
        <f>SUBSTITUTE(D9,CHAR(10)&amp;"• Packed in a facility and/or equipment that produces products containing peanuts, tree nuts, soybean, milk, dairy, eggs, fish, shellfish, wheat, sesame. •","")</f>
        <v>Alderwood Sea Salt Ingredients:
pure sea salt smoked above an alderwood fire</v>
      </c>
      <c r="AM9" s="9" t="s">
        <v>44</v>
      </c>
      <c r="AN9" s="42"/>
    </row>
    <row r="10" spans="1:40" ht="180" x14ac:dyDescent="0.3">
      <c r="A10" s="8" t="s">
        <v>1557</v>
      </c>
      <c r="B10" s="8" t="s">
        <v>1558</v>
      </c>
      <c r="C10" s="8" t="s">
        <v>1558</v>
      </c>
      <c r="D10" s="9" t="s">
        <v>1559</v>
      </c>
      <c r="E10" s="6">
        <f>IF(F10 = "NULL", "NULL", F10/28.35)</f>
        <v>1.2</v>
      </c>
      <c r="F10" s="6">
        <v>34.020000000000003</v>
      </c>
      <c r="G10" s="6">
        <f>IF(H10 = "NULL", "NULL", H10/28.35)</f>
        <v>2.4</v>
      </c>
      <c r="H10" s="6">
        <v>68.040000000000006</v>
      </c>
      <c r="I10" s="6">
        <f>IF(G10 = "NULL", "NULL", G10*1.25)</f>
        <v>3</v>
      </c>
      <c r="J10" s="6">
        <f>IF(G10 = "NULL", "NULL", H10*1.25)</f>
        <v>85.050000000000011</v>
      </c>
      <c r="K10" s="6">
        <f>IF(G10 = "NULL", "NULL", G10*2)</f>
        <v>4.8</v>
      </c>
      <c r="L10" s="6">
        <f>IF(G10 = "NULL", "NULL", H10*2)</f>
        <v>136.08000000000001</v>
      </c>
      <c r="M10" s="9" t="str">
        <f>CONCATENATE(SUBSTITUTE(D10,"• Packed in a facility and/or equipment that produces products containing peanuts, tree nuts, soybean, milk, dairy, eggs, fish, shellfish, wheat, sesame. •",""), " - NET WT. ", TEXT(E10, "0.00"), " oz (", F10, " grams)")</f>
        <v>Aleppo Pepper Ingredients:
crushed aleppo peppers
 - NET WT. 1.20 oz (34.02 grams)</v>
      </c>
      <c r="N10" s="10">
        <v>10000000009</v>
      </c>
      <c r="O10" s="10">
        <v>30000000009</v>
      </c>
      <c r="P10" s="10">
        <v>50000000009</v>
      </c>
      <c r="Q10" s="10">
        <v>70000000009</v>
      </c>
      <c r="R10" s="10">
        <v>90000000009</v>
      </c>
      <c r="S10" s="10">
        <v>11000000009</v>
      </c>
      <c r="T10" s="10">
        <v>13000000009</v>
      </c>
      <c r="U10" s="8" t="s">
        <v>49</v>
      </c>
      <c r="V10" s="9" t="s">
        <v>867</v>
      </c>
      <c r="W10" s="6">
        <f>IF(G10 = "NULL", "NULL", G10/4)</f>
        <v>0.6</v>
      </c>
      <c r="X10" s="6">
        <f>IF(W10 = "NULL", "NULL", W10*28.35)</f>
        <v>17.010000000000002</v>
      </c>
      <c r="Y10" s="6">
        <f>IF(G10 = "NULL", "NULL", G10*4)</f>
        <v>9.6</v>
      </c>
      <c r="Z10" s="6">
        <f>IF(G10 = "NULL", "NULL", H10*4)</f>
        <v>272.16000000000003</v>
      </c>
      <c r="AA10" s="13">
        <v>15000000009</v>
      </c>
      <c r="AB10" s="6">
        <f>IF(OR(E10 = "NULL", G10 = "NULL"), "NULL", (E10+G10)/2)</f>
        <v>1.7999999999999998</v>
      </c>
      <c r="AC10" s="6">
        <f>IF(OR(F10 = "NULL", H10 = "NULL"), "NULL", (F10+H10)/2)</f>
        <v>51.03</v>
      </c>
      <c r="AD10" s="13">
        <v>17000000009</v>
      </c>
      <c r="AE10" s="6">
        <f>IF(H10 = "NULL", "NULL", AF10/28.35)</f>
        <v>6.0000000000000009</v>
      </c>
      <c r="AF10" s="6">
        <f>IF(H10 = "NULL", "NULL", J10*2)</f>
        <v>170.10000000000002</v>
      </c>
      <c r="AG10" s="13">
        <v>19000000009</v>
      </c>
      <c r="AH10" s="6">
        <f>IF(AB10 = "NULL", "NULL", AB10*2)</f>
        <v>3.5999999999999996</v>
      </c>
      <c r="AI10" s="6">
        <f>IF(AC10 = "NULL", "NULL", AC10*2)</f>
        <v>102.06</v>
      </c>
      <c r="AJ10" s="13">
        <v>21000000009</v>
      </c>
      <c r="AK10" s="11"/>
      <c r="AL10" s="10" t="str">
        <f>SUBSTITUTE(D10,CHAR(10)&amp;"• Packed in a facility and/or equipment that produces products containing peanuts, tree nuts, soybean, milk, dairy, eggs, fish, shellfish, wheat, sesame. •","")</f>
        <v>Aleppo Pepper Ingredients:
crushed aleppo peppers</v>
      </c>
      <c r="AM10" s="9" t="s">
        <v>44</v>
      </c>
      <c r="AN10" s="42"/>
    </row>
    <row r="11" spans="1:40" ht="375" x14ac:dyDescent="0.3">
      <c r="A11" s="33" t="s">
        <v>3023</v>
      </c>
      <c r="B11" s="8" t="s">
        <v>3005</v>
      </c>
      <c r="C11" s="8" t="s">
        <v>3005</v>
      </c>
      <c r="D11" s="9" t="s">
        <v>3006</v>
      </c>
      <c r="E11" s="6">
        <f>IF(F11 = "NULL", "NULL", F11/28.35)</f>
        <v>1.0229276895943562</v>
      </c>
      <c r="F11" s="6">
        <v>29</v>
      </c>
      <c r="G11" s="6">
        <f>IF(H11 = "NULL", "NULL", H11/28.35)</f>
        <v>2.1164021164021163</v>
      </c>
      <c r="H11" s="6">
        <v>60</v>
      </c>
      <c r="I11" s="6">
        <f>IF(G11 = "NULL", "NULL", G11*1.25)</f>
        <v>2.6455026455026456</v>
      </c>
      <c r="J11" s="6">
        <f>IF(G11 = "NULL", "NULL", H11*1.25)</f>
        <v>75</v>
      </c>
      <c r="K11" s="6">
        <f>IF(G11 = "NULL", "NULL", G11*2)</f>
        <v>4.2328042328042326</v>
      </c>
      <c r="L11" s="6">
        <f>IF(G11 = "NULL", "NULL", H11*2)</f>
        <v>120</v>
      </c>
      <c r="M11" s="9" t="str">
        <f>CONCATENATE(SUBSTITUTE(D11,"• Packed in a facility and/or equipment that produces products containing peanuts, tree nuts, soybean, milk, dairy, eggs, fish, shellfish, wheat, sesame. •",""), " - NET WT. ", TEXT(E11, "0.00"), " oz (", F11, " grams)")</f>
        <v>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11" s="10">
        <v>10000000664</v>
      </c>
      <c r="O11" s="10">
        <v>30000000664</v>
      </c>
      <c r="P11" s="10">
        <v>50000000664</v>
      </c>
      <c r="Q11" s="10">
        <v>70000000664</v>
      </c>
      <c r="R11" s="10">
        <v>90000000664</v>
      </c>
      <c r="S11" s="10">
        <v>11000000664</v>
      </c>
      <c r="T11" s="10">
        <v>13000000664</v>
      </c>
      <c r="U11" s="8"/>
      <c r="V11" s="9" t="s">
        <v>641</v>
      </c>
      <c r="W11" s="6">
        <f>IF(G11 = "NULL", "NULL", G11/4)</f>
        <v>0.52910052910052907</v>
      </c>
      <c r="X11" s="6">
        <f>IF(W11 = "NULL", "NULL", W11*28.35)</f>
        <v>15</v>
      </c>
      <c r="Y11" s="6">
        <f>IF(G11 = "NULL", "NULL", G11*4)</f>
        <v>8.4656084656084651</v>
      </c>
      <c r="Z11" s="6">
        <f>IF(G11 = "NULL", "NULL", H11*4)</f>
        <v>240</v>
      </c>
      <c r="AA11" s="13">
        <v>15000000664</v>
      </c>
      <c r="AB11" s="6">
        <f>IF(OR(E11 = "NULL", G11 = "NULL"), "NULL", (E11+G11)/2)</f>
        <v>1.5696649029982361</v>
      </c>
      <c r="AC11" s="6">
        <f>IF(OR(F11 = "NULL", H11 = "NULL"), "NULL", (F11+H11)/2)</f>
        <v>44.5</v>
      </c>
      <c r="AD11" s="13">
        <v>17000000664</v>
      </c>
      <c r="AE11" s="6">
        <f>IF(H11 = "NULL", "NULL", AF11/28.35)</f>
        <v>5.2910052910052912</v>
      </c>
      <c r="AF11" s="6">
        <f>IF(H11 = "NULL", "NULL", J11*2)</f>
        <v>150</v>
      </c>
      <c r="AG11" s="13">
        <v>19000000664</v>
      </c>
      <c r="AH11" s="6">
        <f>IF(AB11 = "NULL", "NULL", AB11*2)</f>
        <v>3.1393298059964723</v>
      </c>
      <c r="AI11" s="6">
        <f>IF(AC11 = "NULL", "NULL", AC11*2)</f>
        <v>89</v>
      </c>
      <c r="AJ11" s="13">
        <v>21000000664</v>
      </c>
      <c r="AK11" s="11" t="s">
        <v>3007</v>
      </c>
      <c r="AL11" s="10" t="str">
        <f>SUBSTITUTE(D11,CHAR(10)&amp;"• Packed in a facility and/or equipment that produces products containing peanuts, tree nuts, soybean, milk, dairy, eggs, fish, shellfish, wheat, sesame. •","")</f>
        <v>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11" s="9" t="s">
        <v>44</v>
      </c>
      <c r="AN11" s="42" t="s">
        <v>3028</v>
      </c>
    </row>
    <row r="12" spans="1:40" ht="409.6" x14ac:dyDescent="0.3">
      <c r="A12" s="8" t="s">
        <v>1493</v>
      </c>
      <c r="B12" s="8" t="s">
        <v>1494</v>
      </c>
      <c r="C12" s="8" t="s">
        <v>1495</v>
      </c>
      <c r="D12" s="9" t="s">
        <v>1496</v>
      </c>
      <c r="E12" s="6">
        <f>IF(F12 = "NULL", "NULL", F12/28.35)</f>
        <v>0.98977072310405634</v>
      </c>
      <c r="F12" s="6">
        <v>28.06</v>
      </c>
      <c r="G12" s="6">
        <f>IF(H12 = "NULL", "NULL", H12/28.35)</f>
        <v>1.9798941798941798</v>
      </c>
      <c r="H12" s="6">
        <v>56.13</v>
      </c>
      <c r="I12" s="6">
        <f>IF(G12 = "NULL", "NULL", G12*1.25)</f>
        <v>2.4748677248677247</v>
      </c>
      <c r="J12" s="6">
        <f>IF(G12 = "NULL", "NULL", H12*1.25)</f>
        <v>70.162500000000009</v>
      </c>
      <c r="K12" s="6">
        <f>IF(G12 = "NULL", "NULL", G12*2)</f>
        <v>3.9597883597883596</v>
      </c>
      <c r="L12" s="6">
        <f>IF(G12 = "NULL", "NULL", H12*2)</f>
        <v>112.26</v>
      </c>
      <c r="M12" s="9" t="str">
        <f>CONCATENATE(SUBSTITUTE(D12,"• Packed in a facility and/or equipment that produces products containing peanuts, tree nuts, soybean, milk, dairy, eggs, fish, shellfish, wheat, sesame. •",""), " - NET WT. ", TEXT(E12, "0.00"), " oz (", F12, " grams)")</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NET WT. 0.99 oz (28.06 grams)</v>
      </c>
      <c r="N12" s="10">
        <v>10000000010</v>
      </c>
      <c r="O12" s="10">
        <v>30000000010</v>
      </c>
      <c r="P12" s="10">
        <v>50000000010</v>
      </c>
      <c r="Q12" s="10">
        <v>70000000010</v>
      </c>
      <c r="R12" s="10">
        <v>90000000010</v>
      </c>
      <c r="S12" s="10">
        <v>11000000010</v>
      </c>
      <c r="T12" s="10">
        <v>13000000010</v>
      </c>
      <c r="U12" s="8"/>
      <c r="V12" s="9"/>
      <c r="W12" s="6">
        <f>IF(G12 = "NULL", "NULL", G12/4)</f>
        <v>0.49497354497354495</v>
      </c>
      <c r="X12" s="6">
        <f>IF(W12 = "NULL", "NULL", W12*28.35)</f>
        <v>14.032500000000001</v>
      </c>
      <c r="Y12" s="6">
        <f>IF(G12 = "NULL", "NULL", G12*4)</f>
        <v>7.9195767195767193</v>
      </c>
      <c r="Z12" s="6">
        <f>IF(G12 = "NULL", "NULL", H12*4)</f>
        <v>224.52</v>
      </c>
      <c r="AA12" s="13">
        <v>15000000010</v>
      </c>
      <c r="AB12" s="6">
        <f>IF(OR(E12 = "NULL", G12 = "NULL"), "NULL", (E12+G12)/2)</f>
        <v>1.484832451499118</v>
      </c>
      <c r="AC12" s="6">
        <f>IF(OR(F12 = "NULL", H12 = "NULL"), "NULL", (F12+H12)/2)</f>
        <v>42.094999999999999</v>
      </c>
      <c r="AD12" s="13">
        <v>17000000010</v>
      </c>
      <c r="AE12" s="6">
        <f>IF(H12 = "NULL", "NULL", AF12/28.35)</f>
        <v>4.9497354497354502</v>
      </c>
      <c r="AF12" s="6">
        <f>IF(H12 = "NULL", "NULL", J12*2)</f>
        <v>140.32500000000002</v>
      </c>
      <c r="AG12" s="13">
        <v>19000000010</v>
      </c>
      <c r="AH12" s="6">
        <f>IF(AB12 = "NULL", "NULL", AB12*2)</f>
        <v>2.969664902998236</v>
      </c>
      <c r="AI12" s="6">
        <f>IF(AC12 = "NULL", "NULL", AC12*2)</f>
        <v>84.19</v>
      </c>
      <c r="AJ12" s="13">
        <v>21000000010</v>
      </c>
      <c r="AK12" s="11" t="s">
        <v>1497</v>
      </c>
      <c r="AL12" s="10" t="str">
        <f>SUBSTITUTE(D12,CHAR(10)&amp;"• Packed in a facility and/or equipment that produces products containing peanuts, tree nuts, soybean, milk, dairy, eggs, fish, shellfish, wheat, sesame. •","")</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c r="AM12" s="9" t="s">
        <v>44</v>
      </c>
      <c r="AN12" s="42"/>
    </row>
    <row r="13" spans="1:40" ht="180" x14ac:dyDescent="0.3">
      <c r="A13" s="8" t="s">
        <v>1344</v>
      </c>
      <c r="B13" s="8" t="s">
        <v>1345</v>
      </c>
      <c r="C13" s="8" t="s">
        <v>1345</v>
      </c>
      <c r="D13" s="9" t="s">
        <v>1346</v>
      </c>
      <c r="E13" s="6">
        <f>IF(F13 = "NULL", "NULL", F13/28.35)</f>
        <v>0.79999999999999993</v>
      </c>
      <c r="F13" s="6">
        <v>22.68</v>
      </c>
      <c r="G13" s="6">
        <f>IF(H13 = "NULL", "NULL", H13/28.35)</f>
        <v>1.6</v>
      </c>
      <c r="H13" s="6">
        <v>45.360000000000007</v>
      </c>
      <c r="I13" s="6">
        <f>IF(G13 = "NULL", "NULL", G13*1.25)</f>
        <v>2</v>
      </c>
      <c r="J13" s="6">
        <f>IF(G13 = "NULL", "NULL", H13*1.25)</f>
        <v>56.70000000000001</v>
      </c>
      <c r="K13" s="6">
        <f>IF(G13 = "NULL", "NULL", G13*2)</f>
        <v>3.2</v>
      </c>
      <c r="L13" s="6">
        <f>IF(G13 = "NULL", "NULL", H13*2)</f>
        <v>90.720000000000013</v>
      </c>
      <c r="M13" s="9" t="str">
        <f>CONCATENATE(SUBSTITUTE(D13,"• Packed in a facility and/or equipment that produces products containing peanuts, tree nuts, soybean, milk, dairy, eggs, fish, shellfish, wheat, sesame. •",""), " - NET WT. ", TEXT(E13, "0.00"), " oz (", F13, " grams)")</f>
        <v>Ambrosia Tea Ingredients:
apricot tea, black current tea, mango tea, rose hips, orange peel, cinnamon chips
 - NET WT. 0.80 oz (22.68 grams)</v>
      </c>
      <c r="N13" s="10">
        <v>10000000011</v>
      </c>
      <c r="O13" s="10">
        <v>30000000011</v>
      </c>
      <c r="P13" s="10">
        <v>50000000011</v>
      </c>
      <c r="Q13" s="10">
        <v>70000000011</v>
      </c>
      <c r="R13" s="10">
        <v>90000000011</v>
      </c>
      <c r="S13" s="10">
        <v>11000000011</v>
      </c>
      <c r="T13" s="10">
        <v>13000000011</v>
      </c>
      <c r="U13" s="8"/>
      <c r="V13" s="9"/>
      <c r="W13" s="6">
        <f>IF(G13 = "NULL", "NULL", G13/4)</f>
        <v>0.4</v>
      </c>
      <c r="X13" s="6">
        <f>IF(W13 = "NULL", "NULL", W13*28.35)</f>
        <v>11.340000000000002</v>
      </c>
      <c r="Y13" s="6">
        <f>IF(G13 = "NULL", "NULL", G13*4)</f>
        <v>6.4</v>
      </c>
      <c r="Z13" s="6">
        <f>IF(G13 = "NULL", "NULL", H13*4)</f>
        <v>181.44000000000003</v>
      </c>
      <c r="AA13" s="13">
        <v>15000000011</v>
      </c>
      <c r="AB13" s="6">
        <f>IF(OR(E13 = "NULL", G13 = "NULL"), "NULL", (E13+G13)/2)</f>
        <v>1.2</v>
      </c>
      <c r="AC13" s="6">
        <f>IF(OR(F13 = "NULL", H13 = "NULL"), "NULL", (F13+H13)/2)</f>
        <v>34.020000000000003</v>
      </c>
      <c r="AD13" s="13">
        <v>17000000011</v>
      </c>
      <c r="AE13" s="6">
        <f>IF(H13 = "NULL", "NULL", AF13/28.35)</f>
        <v>4.0000000000000009</v>
      </c>
      <c r="AF13" s="6">
        <f>IF(H13 = "NULL", "NULL", J13*2)</f>
        <v>113.40000000000002</v>
      </c>
      <c r="AG13" s="13">
        <v>19000000011</v>
      </c>
      <c r="AH13" s="6">
        <f>IF(AB13 = "NULL", "NULL", AB13*2)</f>
        <v>2.4</v>
      </c>
      <c r="AI13" s="6">
        <f>IF(AC13 = "NULL", "NULL", AC13*2)</f>
        <v>68.040000000000006</v>
      </c>
      <c r="AJ13" s="13">
        <v>21000000011</v>
      </c>
      <c r="AK13" s="11"/>
      <c r="AL13" s="10" t="str">
        <f>SUBSTITUTE(D13,CHAR(10)&amp;"• Packed in a facility and/or equipment that produces products containing peanuts, tree nuts, soybean, milk, dairy, eggs, fish, shellfish, wheat, sesame. •","")</f>
        <v>Ambrosia Tea Ingredients:
apricot tea, black current tea, mango tea, rose hips, orange peel, cinnamon chips</v>
      </c>
      <c r="AM13" s="9" t="s">
        <v>44</v>
      </c>
      <c r="AN13" s="42"/>
    </row>
    <row r="14" spans="1:40" ht="180" x14ac:dyDescent="0.3">
      <c r="A14" s="8" t="s">
        <v>307</v>
      </c>
      <c r="B14" s="8" t="s">
        <v>308</v>
      </c>
      <c r="C14" s="8" t="s">
        <v>309</v>
      </c>
      <c r="D14" s="9" t="s">
        <v>310</v>
      </c>
      <c r="E14" s="6">
        <f>IF(F14 = "NULL", "NULL", F14/28.35)</f>
        <v>1.1992945326278659</v>
      </c>
      <c r="F14" s="6">
        <v>34</v>
      </c>
      <c r="G14" s="6">
        <f>IF(H14 = "NULL", "NULL", H14/28.35)</f>
        <v>2.3985890652557318</v>
      </c>
      <c r="H14" s="6">
        <v>68</v>
      </c>
      <c r="I14" s="6">
        <f>IF(G14 = "NULL", "NULL", G14*1.25)</f>
        <v>2.9982363315696645</v>
      </c>
      <c r="J14" s="6">
        <f>IF(G14 = "NULL", "NULL", H14*1.25)</f>
        <v>85</v>
      </c>
      <c r="K14" s="6">
        <f>IF(G14 = "NULL", "NULL", G14*2)</f>
        <v>4.7971781305114636</v>
      </c>
      <c r="L14" s="6">
        <f>IF(G14 = "NULL", "NULL", H14*2)</f>
        <v>136</v>
      </c>
      <c r="M14" s="9" t="str">
        <f>CONCATENATE(SUBSTITUTE(D14,"• Packed in a facility and/or equipment that produces products containing peanuts, tree nuts, soybean, milk, dairy, eggs, fish, shellfish, wheat, sesame. •",""), " - NET WT. ", TEXT(E14, "0.00"), " oz (", F14, " grams)")</f>
        <v>American Brew Beer Seasoning Ingredients:
beer extract powder (grain, yeast, hops), salt, onion 
• ALLERGY ALERT: contains wheat •
 - NET WT. 1.20 oz (34 grams)</v>
      </c>
      <c r="N14" s="10">
        <v>10000000554</v>
      </c>
      <c r="O14" s="10">
        <v>30000000554</v>
      </c>
      <c r="P14" s="10">
        <v>50000000554</v>
      </c>
      <c r="Q14" s="10">
        <v>70000000554</v>
      </c>
      <c r="R14" s="10">
        <v>90000000554</v>
      </c>
      <c r="S14" s="10">
        <v>11000000554</v>
      </c>
      <c r="T14" s="10">
        <v>13000000554</v>
      </c>
      <c r="U14" s="22"/>
      <c r="V14" s="6" t="s">
        <v>207</v>
      </c>
      <c r="W14" s="6">
        <f>IF(G14 = "NULL", "NULL", G14/4)</f>
        <v>0.59964726631393295</v>
      </c>
      <c r="X14" s="6">
        <f>IF(W14 = "NULL", "NULL", W14*28.35)</f>
        <v>17</v>
      </c>
      <c r="Y14" s="6">
        <f>IF(G14 = "NULL", "NULL", G14*4)</f>
        <v>9.5943562610229272</v>
      </c>
      <c r="Z14" s="6">
        <f>IF(G14 = "NULL", "NULL", H14*4)</f>
        <v>272</v>
      </c>
      <c r="AA14" s="13">
        <v>15000000554</v>
      </c>
      <c r="AB14" s="6">
        <f>IF(OR(E14 = "NULL", G14 = "NULL"), "NULL", (E14+G14)/2)</f>
        <v>1.7989417989417988</v>
      </c>
      <c r="AC14" s="6">
        <f>IF(OR(F14 = "NULL", H14 = "NULL"), "NULL", (F14+H14)/2)</f>
        <v>51</v>
      </c>
      <c r="AD14" s="13">
        <v>17000000554</v>
      </c>
      <c r="AE14" s="6">
        <f>IF(H14 = "NULL", "NULL", AF14/28.35)</f>
        <v>5.9964726631393299</v>
      </c>
      <c r="AF14" s="6">
        <f>IF(H14 = "NULL", "NULL", J14*2)</f>
        <v>170</v>
      </c>
      <c r="AG14" s="13">
        <v>19000000554</v>
      </c>
      <c r="AH14" s="6">
        <f>IF(AB14 = "NULL", "NULL", AB14*2)</f>
        <v>3.5978835978835977</v>
      </c>
      <c r="AI14" s="6">
        <f>IF(AC14 = "NULL", "NULL", AC14*2)</f>
        <v>102</v>
      </c>
      <c r="AJ14" s="13">
        <v>21000000554</v>
      </c>
      <c r="AK14" s="11" t="s">
        <v>311</v>
      </c>
      <c r="AL14" s="10" t="str">
        <f>SUBSTITUTE(D14,CHAR(10)&amp;"• Packed in a facility and/or equipment that produces products containing peanuts, tree nuts, soybean, milk, dairy, eggs, fish, shellfish, wheat, sesame. •","")</f>
        <v>American Brew Beer Seasoning Ingredients:
beer extract powder (grain, yeast, hops), salt, onion 
• ALLERGY ALERT: contains wheat •</v>
      </c>
      <c r="AM14" s="9" t="s">
        <v>44</v>
      </c>
      <c r="AN14" s="42"/>
    </row>
    <row r="15" spans="1:40" ht="240" x14ac:dyDescent="0.3">
      <c r="A15" s="8" t="s">
        <v>354</v>
      </c>
      <c r="B15" s="8" t="s">
        <v>355</v>
      </c>
      <c r="C15" s="8" t="s">
        <v>356</v>
      </c>
      <c r="D15" s="9" t="s">
        <v>357</v>
      </c>
      <c r="E15" s="6">
        <f>IF(F15 = "NULL", "NULL", F15/28.35)</f>
        <v>1.1001763668430335</v>
      </c>
      <c r="F15" s="6">
        <v>31.19</v>
      </c>
      <c r="G15" s="6">
        <f>IF(H15 = "NULL", "NULL", H15/28.35)</f>
        <v>2.2000000000000002</v>
      </c>
      <c r="H15" s="6">
        <v>62.370000000000012</v>
      </c>
      <c r="I15" s="6">
        <f>IF(G15 = "NULL", "NULL", G15*1.25)</f>
        <v>2.75</v>
      </c>
      <c r="J15" s="6">
        <f>IF(G15 = "NULL", "NULL", H15*1.25)</f>
        <v>77.96250000000002</v>
      </c>
      <c r="K15" s="6">
        <f>IF(G15 = "NULL", "NULL", G15*2)</f>
        <v>4.4000000000000004</v>
      </c>
      <c r="L15" s="6">
        <f>IF(G15 = "NULL", "NULL", H15*2)</f>
        <v>124.74000000000002</v>
      </c>
      <c r="M15" s="9" t="str">
        <f>CONCATENATE(SUBSTITUTE(D15,"• Packed in a facility and/or equipment that produces products containing peanuts, tree nuts, soybean, milk, dairy, eggs, fish, shellfish, wheat, sesame. •",""), " - NET WT. ", TEXT(E15, "0.00"), " oz (", F15, " grams)")</f>
        <v>American Cheese Powder Ingredients:
whey, cheddar cheese (pasteurized milk, cultures, salt &amp; enzymes), salt, butter, buttermilk, sodium phosphate, natural flavors, fd&amp;c yellow #6 and oleoresin turmeric (coloring), and sodium silicoaluminate
 - NET WT. 1.10 oz (31.19 grams)</v>
      </c>
      <c r="N15" s="10">
        <v>10000000012</v>
      </c>
      <c r="O15" s="10">
        <v>30000000012</v>
      </c>
      <c r="P15" s="10">
        <v>50000000012</v>
      </c>
      <c r="Q15" s="10">
        <v>70000000012</v>
      </c>
      <c r="R15" s="10">
        <v>90000000012</v>
      </c>
      <c r="S15" s="10">
        <v>11000000012</v>
      </c>
      <c r="T15" s="10">
        <v>13000000012</v>
      </c>
      <c r="U15" s="8" t="s">
        <v>49</v>
      </c>
      <c r="V15" s="9"/>
      <c r="W15" s="6">
        <f>IF(G15 = "NULL", "NULL", G15/4)</f>
        <v>0.55000000000000004</v>
      </c>
      <c r="X15" s="6">
        <f>IF(W15 = "NULL", "NULL", W15*28.35)</f>
        <v>15.592500000000003</v>
      </c>
      <c r="Y15" s="6">
        <f>IF(G15 = "NULL", "NULL", G15*4)</f>
        <v>8.8000000000000007</v>
      </c>
      <c r="Z15" s="6">
        <f>IF(G15 = "NULL", "NULL", H15*4)</f>
        <v>249.48000000000005</v>
      </c>
      <c r="AA15" s="13">
        <v>15000000012</v>
      </c>
      <c r="AB15" s="6">
        <f>IF(OR(E15 = "NULL", G15 = "NULL"), "NULL", (E15+G15)/2)</f>
        <v>1.6500881834215169</v>
      </c>
      <c r="AC15" s="6">
        <f>IF(OR(F15 = "NULL", H15 = "NULL"), "NULL", (F15+H15)/2)</f>
        <v>46.780000000000008</v>
      </c>
      <c r="AD15" s="13">
        <v>17000000012</v>
      </c>
      <c r="AE15" s="6">
        <f>IF(H15 = "NULL", "NULL", AF15/28.35)</f>
        <v>5.5000000000000009</v>
      </c>
      <c r="AF15" s="6">
        <f>IF(H15 = "NULL", "NULL", J15*2)</f>
        <v>155.92500000000004</v>
      </c>
      <c r="AG15" s="13">
        <v>19000000012</v>
      </c>
      <c r="AH15" s="6">
        <f>IF(AB15 = "NULL", "NULL", AB15*2)</f>
        <v>3.3001763668430337</v>
      </c>
      <c r="AI15" s="6">
        <f>IF(AC15 = "NULL", "NULL", AC15*2)</f>
        <v>93.560000000000016</v>
      </c>
      <c r="AJ15" s="13">
        <v>21000000012</v>
      </c>
      <c r="AK15" s="11"/>
      <c r="AL15" s="10" t="str">
        <f>SUBSTITUTE(D15,CHAR(10)&amp;"•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c r="AM15" s="9" t="s">
        <v>44</v>
      </c>
      <c r="AN15" s="42"/>
    </row>
    <row r="16" spans="1:40" ht="180" x14ac:dyDescent="0.3">
      <c r="A16" s="8" t="s">
        <v>2081</v>
      </c>
      <c r="B16" s="8" t="s">
        <v>2082</v>
      </c>
      <c r="C16" s="8" t="s">
        <v>2083</v>
      </c>
      <c r="D16" s="9" t="s">
        <v>2084</v>
      </c>
      <c r="E16" s="6">
        <f>IF(F16 = "NULL", "NULL", F16/28.35)</f>
        <v>1.8500881834215168</v>
      </c>
      <c r="F16" s="6">
        <v>52.45</v>
      </c>
      <c r="G16" s="6">
        <f>IF(H16 = "NULL", "NULL", H16/28.35)</f>
        <v>3.7001763668430336</v>
      </c>
      <c r="H16" s="6">
        <v>104.9</v>
      </c>
      <c r="I16" s="6">
        <f>IF(G16 = "NULL", "NULL", G16*1.25)</f>
        <v>4.6252204585537919</v>
      </c>
      <c r="J16" s="6">
        <f>IF(G16 = "NULL", "NULL", H16*1.25)</f>
        <v>131.125</v>
      </c>
      <c r="K16" s="6">
        <f>IF(G16 = "NULL", "NULL", G16*2)</f>
        <v>7.4003527336860673</v>
      </c>
      <c r="L16" s="6">
        <f>IF(G16 = "NULL", "NULL", H16*2)</f>
        <v>209.8</v>
      </c>
      <c r="M16" s="9" t="str">
        <f>CONCATENATE(SUBSTITUTE(D16,"• Packed in a facility and/or equipment that produces products containing peanuts, tree nuts, soybean, milk, dairy, eggs, fish, shellfish, wheat, sesame. •",""), " - NET WT. ", TEXT(E16, "0.00"), " oz (", F16, " grams)")</f>
        <v>Ancho Chili &amp; Honey Seasoning Ingredients:
honey powder, ancho chili, salt, paprika, garlic, onion, citric acid
 - NET WT. 1.85 oz (52.45 grams)</v>
      </c>
      <c r="N16" s="10">
        <v>10000000560</v>
      </c>
      <c r="O16" s="10">
        <v>30000000560</v>
      </c>
      <c r="P16" s="10">
        <v>50000000560</v>
      </c>
      <c r="Q16" s="10">
        <v>70000000560</v>
      </c>
      <c r="R16" s="10">
        <v>90000000560</v>
      </c>
      <c r="S16" s="10">
        <v>11000000560</v>
      </c>
      <c r="T16" s="10">
        <v>13000000560</v>
      </c>
      <c r="U16" s="22"/>
      <c r="W16" s="6">
        <f>IF(G16 = "NULL", "NULL", G16/4)</f>
        <v>0.92504409171075841</v>
      </c>
      <c r="X16" s="6">
        <f>IF(W16 = "NULL", "NULL", W16*28.35)</f>
        <v>26.225000000000001</v>
      </c>
      <c r="Y16" s="6">
        <f>IF(G16 = "NULL", "NULL", G16*4)</f>
        <v>14.800705467372135</v>
      </c>
      <c r="Z16" s="6">
        <f>IF(G16 = "NULL", "NULL", H16*4)</f>
        <v>419.6</v>
      </c>
      <c r="AA16" s="13">
        <v>15000000560</v>
      </c>
      <c r="AB16" s="6">
        <f>IF(OR(E16 = "NULL", G16 = "NULL"), "NULL", (E16+G16)/2)</f>
        <v>2.7751322751322753</v>
      </c>
      <c r="AC16" s="6">
        <f>IF(OR(F16 = "NULL", H16 = "NULL"), "NULL", (F16+H16)/2)</f>
        <v>78.675000000000011</v>
      </c>
      <c r="AD16" s="13">
        <v>17000000560</v>
      </c>
      <c r="AE16" s="6">
        <f>IF(H16 = "NULL", "NULL", AF16/28.35)</f>
        <v>9.2504409171075839</v>
      </c>
      <c r="AF16" s="6">
        <f>IF(H16 = "NULL", "NULL", J16*2)</f>
        <v>262.25</v>
      </c>
      <c r="AG16" s="13">
        <v>19000000560</v>
      </c>
      <c r="AH16" s="6">
        <f>IF(AB16 = "NULL", "NULL", AB16*2)</f>
        <v>5.5502645502645507</v>
      </c>
      <c r="AI16" s="6">
        <f>IF(AC16 = "NULL", "NULL", AC16*2)</f>
        <v>157.35000000000002</v>
      </c>
      <c r="AJ16" s="13">
        <v>21000000560</v>
      </c>
      <c r="AK16" s="11" t="s">
        <v>2085</v>
      </c>
      <c r="AL16" s="10" t="str">
        <f>SUBSTITUTE(D16,CHAR(10)&amp;"• Packed in a facility and/or equipment that produces products containing peanuts, tree nuts, soybean, milk, dairy, eggs, fish, shellfish, wheat, sesame. •","")</f>
        <v>Ancho Chili &amp; Honey Seasoning Ingredients:
honey powder, ancho chili, salt, paprika, garlic, onion, citric acid</v>
      </c>
      <c r="AM16" s="9" t="s">
        <v>44</v>
      </c>
      <c r="AN16" s="42"/>
    </row>
    <row r="17" spans="1:40" ht="180" x14ac:dyDescent="0.3">
      <c r="A17" s="8" t="s">
        <v>1589</v>
      </c>
      <c r="B17" s="8" t="s">
        <v>1590</v>
      </c>
      <c r="C17" s="8" t="s">
        <v>1590</v>
      </c>
      <c r="D17" s="9" t="s">
        <v>1591</v>
      </c>
      <c r="E17" s="6">
        <f>IF(F17 = "NULL", "NULL", F17/28.35)</f>
        <v>0.6</v>
      </c>
      <c r="F17" s="6">
        <v>17.010000000000002</v>
      </c>
      <c r="G17" s="6">
        <f>IF(H17 = "NULL", "NULL", H17/28.35)</f>
        <v>1.2</v>
      </c>
      <c r="H17" s="6">
        <v>34.020000000000003</v>
      </c>
      <c r="I17" s="6">
        <f>IF(G17 = "NULL", "NULL", G17*1.25)</f>
        <v>1.5</v>
      </c>
      <c r="J17" s="6">
        <f>IF(G17 = "NULL", "NULL", H17*1.25)</f>
        <v>42.525000000000006</v>
      </c>
      <c r="K17" s="6">
        <f>IF(G17 = "NULL", "NULL", G17*2)</f>
        <v>2.4</v>
      </c>
      <c r="L17" s="6">
        <f>IF(G17 = "NULL", "NULL", H17*2)</f>
        <v>68.040000000000006</v>
      </c>
      <c r="M17" s="9" t="str">
        <f>CONCATENATE(SUBSTITUTE(D17,"• Packed in a facility and/or equipment that produces products containing peanuts, tree nuts, soybean, milk, dairy, eggs, fish, shellfish, wheat, sesame. •",""), " - NET WT. ", TEXT(E17, "0.00"), " oz (", F17, " grams)")</f>
        <v>Ancho Pepper Ingredients:
crushed ancho peppers
 - NET WT. 0.60 oz (17.01 grams)</v>
      </c>
      <c r="N17" s="10">
        <v>10000000013</v>
      </c>
      <c r="O17" s="10">
        <v>30000000013</v>
      </c>
      <c r="P17" s="10">
        <v>50000000013</v>
      </c>
      <c r="Q17" s="10">
        <v>70000000013</v>
      </c>
      <c r="R17" s="10">
        <v>90000000013</v>
      </c>
      <c r="S17" s="10">
        <v>11000000013</v>
      </c>
      <c r="T17" s="10">
        <v>13000000013</v>
      </c>
      <c r="U17" s="8"/>
      <c r="V17" s="9" t="s">
        <v>867</v>
      </c>
      <c r="W17" s="6">
        <f>IF(G17 = "NULL", "NULL", G17/4)</f>
        <v>0.3</v>
      </c>
      <c r="X17" s="6">
        <f>IF(W17 = "NULL", "NULL", W17*28.35)</f>
        <v>8.5050000000000008</v>
      </c>
      <c r="Y17" s="6">
        <f>IF(G17 = "NULL", "NULL", G17*4)</f>
        <v>4.8</v>
      </c>
      <c r="Z17" s="6">
        <f>IF(G17 = "NULL", "NULL", H17*4)</f>
        <v>136.08000000000001</v>
      </c>
      <c r="AA17" s="13">
        <v>15000000013</v>
      </c>
      <c r="AB17" s="6">
        <f>IF(OR(E17 = "NULL", G17 = "NULL"), "NULL", (E17+G17)/2)</f>
        <v>0.89999999999999991</v>
      </c>
      <c r="AC17" s="6">
        <f>IF(OR(F17 = "NULL", H17 = "NULL"), "NULL", (F17+H17)/2)</f>
        <v>25.515000000000001</v>
      </c>
      <c r="AD17" s="13">
        <v>17000000013</v>
      </c>
      <c r="AE17" s="6">
        <f>IF(H17 = "NULL", "NULL", AF17/28.35)</f>
        <v>3.0000000000000004</v>
      </c>
      <c r="AF17" s="6">
        <f>IF(H17 = "NULL", "NULL", J17*2)</f>
        <v>85.050000000000011</v>
      </c>
      <c r="AG17" s="13">
        <v>19000000013</v>
      </c>
      <c r="AH17" s="6">
        <f>IF(AB17 = "NULL", "NULL", AB17*2)</f>
        <v>1.7999999999999998</v>
      </c>
      <c r="AI17" s="6">
        <f>IF(AC17 = "NULL", "NULL", AC17*2)</f>
        <v>51.03</v>
      </c>
      <c r="AJ17" s="13">
        <v>21000000013</v>
      </c>
      <c r="AK17" s="11"/>
      <c r="AL17" s="10" t="str">
        <f>SUBSTITUTE(D17,CHAR(10)&amp;"• Packed in a facility and/or equipment that produces products containing peanuts, tree nuts, soybean, milk, dairy, eggs, fish, shellfish, wheat, sesame. •","")</f>
        <v>Ancho Pepper Ingredients:
crushed ancho peppers</v>
      </c>
      <c r="AM17" s="9" t="s">
        <v>44</v>
      </c>
      <c r="AN17" s="42"/>
    </row>
    <row r="18" spans="1:40" ht="180" x14ac:dyDescent="0.3">
      <c r="A18" s="8" t="s">
        <v>2101</v>
      </c>
      <c r="B18" s="8" t="s">
        <v>2102</v>
      </c>
      <c r="C18" s="8" t="s">
        <v>2103</v>
      </c>
      <c r="D18" s="9" t="s">
        <v>2104</v>
      </c>
      <c r="E18" s="6">
        <f>IF(F18 = "NULL", "NULL", F18/28.35)</f>
        <v>1.8500881834215168</v>
      </c>
      <c r="F18" s="6">
        <v>52.45</v>
      </c>
      <c r="G18" s="6">
        <f>IF(H18 = "NULL", "NULL", H18/28.35)</f>
        <v>3.7001763668430336</v>
      </c>
      <c r="H18" s="6">
        <v>104.9</v>
      </c>
      <c r="I18" s="6">
        <f>IF(G18 = "NULL", "NULL", G18*1.25)</f>
        <v>4.6252204585537919</v>
      </c>
      <c r="J18" s="6">
        <f>IF(G18 = "NULL", "NULL", H18*1.25)</f>
        <v>131.125</v>
      </c>
      <c r="K18" s="6">
        <f>IF(G18 = "NULL", "NULL", G18*2)</f>
        <v>7.4003527336860673</v>
      </c>
      <c r="L18" s="6">
        <f>IF(G18 = "NULL", "NULL", H18*2)</f>
        <v>209.8</v>
      </c>
      <c r="M18" s="9" t="str">
        <f>CONCATENATE(SUBSTITUTE(D18,"• Packed in a facility and/or equipment that produces products containing peanuts, tree nuts, soybean, milk, dairy, eggs, fish, shellfish, wheat, sesame. •",""), " - NET WT. ", TEXT(E18, "0.00"), " oz (", F18, " grams)")</f>
        <v>And The Heat Goes On Seasoning Ingredients:
allspice, salt, garlic, chili powder, cloves, thyme, allspice, pepper, cayenne, cinnamon, onion
 - NET WT. 1.85 oz (52.45 grams)</v>
      </c>
      <c r="N18" s="10">
        <v>10000000561</v>
      </c>
      <c r="O18" s="10">
        <v>30000000561</v>
      </c>
      <c r="P18" s="10">
        <v>50000000561</v>
      </c>
      <c r="Q18" s="10">
        <v>70000000561</v>
      </c>
      <c r="R18" s="10">
        <v>90000000561</v>
      </c>
      <c r="S18" s="10">
        <v>11000000561</v>
      </c>
      <c r="T18" s="10">
        <v>13000000561</v>
      </c>
      <c r="U18" s="22"/>
      <c r="W18" s="6">
        <f>IF(G18 = "NULL", "NULL", G18/4)</f>
        <v>0.92504409171075841</v>
      </c>
      <c r="X18" s="6">
        <f>IF(W18 = "NULL", "NULL", W18*28.35)</f>
        <v>26.225000000000001</v>
      </c>
      <c r="Y18" s="6">
        <f>IF(G18 = "NULL", "NULL", G18*4)</f>
        <v>14.800705467372135</v>
      </c>
      <c r="Z18" s="6">
        <f>IF(G18 = "NULL", "NULL", H18*4)</f>
        <v>419.6</v>
      </c>
      <c r="AA18" s="13">
        <v>15000000561</v>
      </c>
      <c r="AB18" s="6">
        <f>IF(OR(E18 = "NULL", G18 = "NULL"), "NULL", (E18+G18)/2)</f>
        <v>2.7751322751322753</v>
      </c>
      <c r="AC18" s="6">
        <f>IF(OR(F18 = "NULL", H18 = "NULL"), "NULL", (F18+H18)/2)</f>
        <v>78.675000000000011</v>
      </c>
      <c r="AD18" s="13">
        <v>17000000561</v>
      </c>
      <c r="AE18" s="6">
        <f>IF(H18 = "NULL", "NULL", AF18/28.35)</f>
        <v>9.2504409171075839</v>
      </c>
      <c r="AF18" s="6">
        <f>IF(H18 = "NULL", "NULL", J18*2)</f>
        <v>262.25</v>
      </c>
      <c r="AG18" s="13">
        <v>19000000561</v>
      </c>
      <c r="AH18" s="6">
        <f>IF(AB18 = "NULL", "NULL", AB18*2)</f>
        <v>5.5502645502645507</v>
      </c>
      <c r="AI18" s="6">
        <f>IF(AC18 = "NULL", "NULL", AC18*2)</f>
        <v>157.35000000000002</v>
      </c>
      <c r="AJ18" s="13">
        <v>21000000561</v>
      </c>
      <c r="AK18" s="11" t="s">
        <v>2105</v>
      </c>
      <c r="AL18" s="10" t="str">
        <f>SUBSTITUTE(D18,CHAR(10)&amp;"• Packed in a facility and/or equipment that produces products containing peanuts, tree nuts, soybean, milk, dairy, eggs, fish, shellfish, wheat, sesame. •","")</f>
        <v>And The Heat Goes On Seasoning Ingredients:
allspice, salt, garlic, chili powder, cloves, thyme, allspice, pepper, cayenne, cinnamon, onion</v>
      </c>
      <c r="AM18" s="9" t="s">
        <v>44</v>
      </c>
      <c r="AN18" s="42"/>
    </row>
    <row r="19" spans="1:40" ht="180" x14ac:dyDescent="0.3">
      <c r="A19" s="31" t="s">
        <v>959</v>
      </c>
      <c r="B19" s="8" t="s">
        <v>960</v>
      </c>
      <c r="C19" s="8" t="s">
        <v>961</v>
      </c>
      <c r="D19" s="9" t="s">
        <v>962</v>
      </c>
      <c r="E19" s="6">
        <f>IF(F19 = "NULL", "NULL", F19/28.35)</f>
        <v>1.7636684303350969</v>
      </c>
      <c r="F19" s="6">
        <v>50</v>
      </c>
      <c r="G19" s="6">
        <f>IF(H19 = "NULL", "NULL", H19/28.35)</f>
        <v>3.5273368606701938</v>
      </c>
      <c r="H19" s="6">
        <v>100</v>
      </c>
      <c r="I19" s="6">
        <f>IF(G19 = "NULL", "NULL", G19*1.25)</f>
        <v>4.409171075837742</v>
      </c>
      <c r="J19" s="6">
        <f>IF(G19 = "NULL", "NULL", H19*1.25)</f>
        <v>125</v>
      </c>
      <c r="K19" s="6">
        <f>IF(G19 = "NULL", "NULL", G19*2)</f>
        <v>7.0546737213403876</v>
      </c>
      <c r="L19" s="6">
        <f>IF(G19 = "NULL", "NULL", H19*2)</f>
        <v>200</v>
      </c>
      <c r="M19" s="9" t="str">
        <f>CONCATENATE(SUBSTITUTE(D19,"• Packed in a facility and/or equipment that produces products containing peanuts, tree nuts, soybean, milk, dairy, eggs, fish, shellfish, wheat, sesame. •",""), " - NET WT. ", TEXT(E19, "0.00"), " oz (", F19, " grams)")</f>
        <v>Any Kind of Burger Seasoning Ingredients:
salt, maltodextrin, garlic, natural flavors, spices, less than 2% of sunflower oil
 - NET WT. 1.76 oz (50 grams)</v>
      </c>
      <c r="N19" s="10">
        <v>10000000014</v>
      </c>
      <c r="O19" s="10">
        <v>30000000014</v>
      </c>
      <c r="P19" s="10">
        <v>50000000014</v>
      </c>
      <c r="Q19" s="10">
        <v>70000000014</v>
      </c>
      <c r="R19" s="10">
        <v>90000000014</v>
      </c>
      <c r="S19" s="10">
        <v>11000000014</v>
      </c>
      <c r="T19" s="10">
        <v>13000000014</v>
      </c>
      <c r="U19" s="8" t="s">
        <v>49</v>
      </c>
      <c r="V19" s="9" t="s">
        <v>97</v>
      </c>
      <c r="W19" s="6">
        <f>IF(G19 = "NULL", "NULL", G19/4)</f>
        <v>0.88183421516754845</v>
      </c>
      <c r="X19" s="6">
        <f>IF(W19 = "NULL", "NULL", W19*28.35)</f>
        <v>25</v>
      </c>
      <c r="Y19" s="6">
        <f>IF(G19 = "NULL", "NULL", G19*4)</f>
        <v>14.109347442680775</v>
      </c>
      <c r="Z19" s="6">
        <f>IF(G19 = "NULL", "NULL", H19*4)</f>
        <v>400</v>
      </c>
      <c r="AA19" s="13">
        <v>15000000014</v>
      </c>
      <c r="AB19" s="6">
        <f>IF(OR(E19 = "NULL", G19 = "NULL"), "NULL", (E19+G19)/2)</f>
        <v>2.6455026455026456</v>
      </c>
      <c r="AC19" s="6">
        <f>IF(OR(F19 = "NULL", H19 = "NULL"), "NULL", (F19+H19)/2)</f>
        <v>75</v>
      </c>
      <c r="AD19" s="13">
        <v>17000000014</v>
      </c>
      <c r="AE19" s="6">
        <f>IF(H19 = "NULL", "NULL", AF19/28.35)</f>
        <v>8.8183421516754841</v>
      </c>
      <c r="AF19" s="6">
        <f>IF(H19 = "NULL", "NULL", J19*2)</f>
        <v>250</v>
      </c>
      <c r="AG19" s="13">
        <v>19000000014</v>
      </c>
      <c r="AH19" s="6">
        <f>IF(AB19 = "NULL", "NULL", AB19*2)</f>
        <v>5.2910052910052912</v>
      </c>
      <c r="AI19" s="6">
        <f>IF(AC19 = "NULL", "NULL", AC19*2)</f>
        <v>150</v>
      </c>
      <c r="AJ19" s="13">
        <v>21000000014</v>
      </c>
      <c r="AK19" s="11" t="s">
        <v>963</v>
      </c>
      <c r="AL19" s="10" t="str">
        <f>SUBSTITUTE(D19,CHAR(10)&amp;"• Packed in a facility and/or equipment that produces products containing peanuts, tree nuts, soybean, milk, dairy, eggs, fish, shellfish, wheat, sesame. •","")</f>
        <v>Any Kind of Burger Seasoning Ingredients:
salt, maltodextrin, garlic, natural flavors, spices, less than 2% of sunflower oil</v>
      </c>
      <c r="AM19" s="9" t="s">
        <v>44</v>
      </c>
      <c r="AN19" s="42"/>
    </row>
    <row r="20" spans="1:40" ht="360" x14ac:dyDescent="0.3">
      <c r="A20" s="8" t="s">
        <v>1977</v>
      </c>
      <c r="B20" s="8" t="s">
        <v>1978</v>
      </c>
      <c r="C20" s="8" t="s">
        <v>1978</v>
      </c>
      <c r="D20" s="9" t="s">
        <v>1979</v>
      </c>
      <c r="E20" s="6">
        <f>IF(F20 = "NULL", "NULL", F20/28.35)</f>
        <v>2.5858906525573193</v>
      </c>
      <c r="F20" s="6">
        <v>73.31</v>
      </c>
      <c r="G20" s="6">
        <f>IF(H20 = "NULL", "NULL", H20/28.35)</f>
        <v>5.2</v>
      </c>
      <c r="H20" s="6">
        <v>147.42000000000002</v>
      </c>
      <c r="I20" s="6">
        <f>IF(G20 = "NULL", "NULL", G20*1.25)</f>
        <v>6.5</v>
      </c>
      <c r="J20" s="6">
        <f>IF(G20 = "NULL", "NULL", H20*1.25)</f>
        <v>184.27500000000003</v>
      </c>
      <c r="K20" s="6">
        <f>IF(G20 = "NULL", "NULL", G20*2)</f>
        <v>10.4</v>
      </c>
      <c r="L20" s="6">
        <f>IF(G20 = "NULL", "NULL", H20*2)</f>
        <v>294.84000000000003</v>
      </c>
      <c r="M20" s="9" t="str">
        <f>CONCATENATE(SUBSTITUTE(D20,"• Packed in a facility and/or equipment that produces products containing peanuts, tree nuts, soybean, milk, dairy, eggs, fish, shellfish, wheat, sesame. •",""), " - NET WT. ", TEXT(E20, "0.00"), " oz (", F20,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2.59 oz (73.31 grams)</v>
      </c>
      <c r="N20" s="10">
        <v>10000000015</v>
      </c>
      <c r="O20" s="10">
        <v>30000000015</v>
      </c>
      <c r="P20" s="10">
        <v>50000000015</v>
      </c>
      <c r="Q20" s="10">
        <v>70000000015</v>
      </c>
      <c r="R20" s="10">
        <v>90000000015</v>
      </c>
      <c r="S20" s="10">
        <v>11000000015</v>
      </c>
      <c r="T20" s="10">
        <v>13000000015</v>
      </c>
      <c r="U20" s="8"/>
      <c r="V20" s="9"/>
      <c r="W20" s="6">
        <f>IF(G20 = "NULL", "NULL", G20/4)</f>
        <v>1.3</v>
      </c>
      <c r="X20" s="6">
        <f>IF(W20 = "NULL", "NULL", W20*28.35)</f>
        <v>36.855000000000004</v>
      </c>
      <c r="Y20" s="6">
        <f>IF(G20 = "NULL", "NULL", G20*4)</f>
        <v>20.8</v>
      </c>
      <c r="Z20" s="6">
        <f>IF(G20 = "NULL", "NULL", H20*4)</f>
        <v>589.68000000000006</v>
      </c>
      <c r="AA20" s="13">
        <v>15000000015</v>
      </c>
      <c r="AB20" s="6">
        <f>IF(OR(E20 = "NULL", G20 = "NULL"), "NULL", (E20+G20)/2)</f>
        <v>3.8929453262786597</v>
      </c>
      <c r="AC20" s="6">
        <f>IF(OR(F20 = "NULL", H20 = "NULL"), "NULL", (F20+H20)/2)</f>
        <v>110.36500000000001</v>
      </c>
      <c r="AD20" s="13">
        <v>17000000015</v>
      </c>
      <c r="AE20" s="6">
        <f>IF(H20 = "NULL", "NULL", AF20/28.35)</f>
        <v>13.000000000000002</v>
      </c>
      <c r="AF20" s="6">
        <f>IF(H20 = "NULL", "NULL", J20*2)</f>
        <v>368.55000000000007</v>
      </c>
      <c r="AG20" s="13">
        <v>19000000015</v>
      </c>
      <c r="AH20" s="6">
        <f>IF(AB20 = "NULL", "NULL", AB20*2)</f>
        <v>7.7858906525573195</v>
      </c>
      <c r="AI20" s="6">
        <f>IF(AC20 = "NULL", "NULL", AC20*2)</f>
        <v>220.73000000000002</v>
      </c>
      <c r="AJ20" s="13">
        <v>21000000015</v>
      </c>
      <c r="AK20" s="11"/>
      <c r="AL20" s="10" t="str">
        <f>SUBSTITUTE(D20,CHAR(10)&amp;"•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c r="AM20" s="9" t="s">
        <v>44</v>
      </c>
      <c r="AN20" s="42"/>
    </row>
    <row r="21" spans="1:40" ht="180" x14ac:dyDescent="0.3">
      <c r="A21" s="8" t="s">
        <v>1901</v>
      </c>
      <c r="B21" s="8" t="s">
        <v>1902</v>
      </c>
      <c r="C21" s="8" t="s">
        <v>1903</v>
      </c>
      <c r="D21" s="9" t="s">
        <v>1904</v>
      </c>
      <c r="E21" s="6">
        <f>IF(F21 = "NULL", "NULL", F21/28.35)</f>
        <v>1</v>
      </c>
      <c r="F21" s="6">
        <v>28.35</v>
      </c>
      <c r="G21" s="6">
        <f>IF(H21 = "NULL", "NULL", H21/28.35)</f>
        <v>2</v>
      </c>
      <c r="H21" s="6">
        <v>56.7</v>
      </c>
      <c r="I21" s="6">
        <f>IF(G21 = "NULL", "NULL", G21*1.25)</f>
        <v>2.5</v>
      </c>
      <c r="J21" s="6">
        <f>IF(G21 = "NULL", "NULL", H21*1.25)</f>
        <v>70.875</v>
      </c>
      <c r="K21" s="6">
        <f>IF(G21 = "NULL", "NULL", G21*2)</f>
        <v>4</v>
      </c>
      <c r="L21" s="6">
        <f>IF(G21 = "NULL", "NULL", H21*2)</f>
        <v>113.4</v>
      </c>
      <c r="M21" s="9" t="str">
        <f>CONCATENATE(SUBSTITUTE(D21,"• Packed in a facility and/or equipment that produces products containing peanuts, tree nuts, soybean, milk, dairy, eggs, fish, shellfish, wheat, sesame. •",""), " - NET WT. ", TEXT(E21, "0.00"), " oz (", F21, " grams)")</f>
        <v>Apple Pie Spice Blend Ingredients:
cinnamon and other natural spices
 - NET WT. 1.00 oz (28.35 grams)</v>
      </c>
      <c r="N21" s="10">
        <v>10000000016</v>
      </c>
      <c r="O21" s="10">
        <v>30000000016</v>
      </c>
      <c r="P21" s="10">
        <v>50000000016</v>
      </c>
      <c r="Q21" s="10">
        <v>70000000016</v>
      </c>
      <c r="R21" s="10">
        <v>90000000016</v>
      </c>
      <c r="S21" s="10">
        <v>11000000016</v>
      </c>
      <c r="T21" s="10">
        <v>13000000016</v>
      </c>
      <c r="U21" s="8" t="s">
        <v>49</v>
      </c>
      <c r="V21" s="9"/>
      <c r="W21" s="6">
        <f>IF(G21 = "NULL", "NULL", G21/4)</f>
        <v>0.5</v>
      </c>
      <c r="X21" s="6">
        <f>IF(W21 = "NULL", "NULL", W21*28.35)</f>
        <v>14.175000000000001</v>
      </c>
      <c r="Y21" s="6">
        <f>IF(G21 = "NULL", "NULL", G21*4)</f>
        <v>8</v>
      </c>
      <c r="Z21" s="6">
        <f>IF(G21 = "NULL", "NULL", H21*4)</f>
        <v>226.8</v>
      </c>
      <c r="AA21" s="13">
        <v>15000000016</v>
      </c>
      <c r="AB21" s="6">
        <f>IF(OR(E21 = "NULL", G21 = "NULL"), "NULL", (E21+G21)/2)</f>
        <v>1.5</v>
      </c>
      <c r="AC21" s="6">
        <f>IF(OR(F21 = "NULL", H21 = "NULL"), "NULL", (F21+H21)/2)</f>
        <v>42.525000000000006</v>
      </c>
      <c r="AD21" s="13">
        <v>17000000016</v>
      </c>
      <c r="AE21" s="6">
        <f>IF(H21 = "NULL", "NULL", AF21/28.35)</f>
        <v>5</v>
      </c>
      <c r="AF21" s="6">
        <f>IF(H21 = "NULL", "NULL", J21*2)</f>
        <v>141.75</v>
      </c>
      <c r="AG21" s="13">
        <v>19000000016</v>
      </c>
      <c r="AH21" s="6">
        <f>IF(AB21 = "NULL", "NULL", AB21*2)</f>
        <v>3</v>
      </c>
      <c r="AI21" s="6">
        <f>IF(AC21 = "NULL", "NULL", AC21*2)</f>
        <v>85.050000000000011</v>
      </c>
      <c r="AJ21" s="13">
        <v>21000000016</v>
      </c>
      <c r="AK21" s="11"/>
      <c r="AL21" s="10" t="str">
        <f>SUBSTITUTE(D21,CHAR(10)&amp;"• Packed in a facility and/or equipment that produces products containing peanuts, tree nuts, soybean, milk, dairy, eggs, fish, shellfish, wheat, sesame. •","")</f>
        <v>Apple Pie Spice Blend Ingredients:
cinnamon and other natural spices</v>
      </c>
      <c r="AM21" s="9" t="s">
        <v>44</v>
      </c>
      <c r="AN21" s="42"/>
    </row>
    <row r="22" spans="1:40" ht="180" x14ac:dyDescent="0.3">
      <c r="A22" s="33" t="s">
        <v>596</v>
      </c>
      <c r="B22" s="8" t="s">
        <v>597</v>
      </c>
      <c r="C22" s="8" t="s">
        <v>598</v>
      </c>
      <c r="D22" s="9" t="s">
        <v>599</v>
      </c>
      <c r="E22" s="6">
        <f>IF(F22 = "NULL", "NULL", F22/28.35)</f>
        <v>2.3985890652557318</v>
      </c>
      <c r="F22" s="6">
        <v>68</v>
      </c>
      <c r="G22" s="6">
        <f>IF(H22 = "NULL", "NULL", H22/28.35)</f>
        <v>5.0088183421516757</v>
      </c>
      <c r="H22" s="6">
        <v>142</v>
      </c>
      <c r="I22" s="6">
        <f>IF(G22 = "NULL", "NULL", G22*1.25)</f>
        <v>6.261022927689595</v>
      </c>
      <c r="J22" s="6">
        <f>IF(G22 = "NULL", "NULL", H22*1.25)</f>
        <v>177.5</v>
      </c>
      <c r="K22" s="6">
        <f>IF(G22 = "NULL", "NULL", G22*2)</f>
        <v>10.017636684303351</v>
      </c>
      <c r="L22" s="6">
        <f>IF(G22 = "NULL", "NULL", H22*2)</f>
        <v>284</v>
      </c>
      <c r="M22" s="9" t="str">
        <f>CONCATENATE(SUBSTITUTE(D22,"• Packed in a facility and/or equipment that produces products containing peanuts, tree nuts, soybean, milk, dairy, eggs, fish, shellfish, wheat, sesame. •",""), " - NET WT. ", TEXT(E22, "0.00"), " oz (", F22, " grams)")</f>
        <v>Applewood Sea Salt Ingredients:
sea salt smoked over applewood fire
 - NET WT. 2.40 oz (68 grams)</v>
      </c>
      <c r="N22" s="10">
        <v>10000000516</v>
      </c>
      <c r="O22" s="10">
        <v>30000000516</v>
      </c>
      <c r="P22" s="10">
        <v>50000000516</v>
      </c>
      <c r="Q22" s="10">
        <v>70000000516</v>
      </c>
      <c r="R22" s="10">
        <v>90000000516</v>
      </c>
      <c r="S22" s="10">
        <v>11000000516</v>
      </c>
      <c r="T22" s="10">
        <v>13000000516</v>
      </c>
      <c r="U22" s="22"/>
      <c r="W22" s="6">
        <f>IF(G22 = "NULL", "NULL", G22/4)</f>
        <v>1.2522045855379189</v>
      </c>
      <c r="X22" s="6">
        <f>IF(W22 = "NULL", "NULL", W22*28.35)</f>
        <v>35.5</v>
      </c>
      <c r="Y22" s="6">
        <f>IF(G22 = "NULL", "NULL", G22*4)</f>
        <v>20.035273368606703</v>
      </c>
      <c r="Z22" s="6">
        <f>IF(G22 = "NULL", "NULL", H22*4)</f>
        <v>568</v>
      </c>
      <c r="AA22" s="13">
        <v>15000000516</v>
      </c>
      <c r="AB22" s="6">
        <f>IF(OR(E22 = "NULL", G22 = "NULL"), "NULL", (E22+G22)/2)</f>
        <v>3.7037037037037037</v>
      </c>
      <c r="AC22" s="6">
        <f>IF(OR(F22 = "NULL", H22 = "NULL"), "NULL", (F22+H22)/2)</f>
        <v>105</v>
      </c>
      <c r="AD22" s="13">
        <v>17000000516</v>
      </c>
      <c r="AE22" s="6">
        <f>IF(H22 = "NULL", "NULL", AF22/28.35)</f>
        <v>12.522045855379188</v>
      </c>
      <c r="AF22" s="6">
        <f>IF(H22 = "NULL", "NULL", J22*2)</f>
        <v>355</v>
      </c>
      <c r="AG22" s="13">
        <v>19000000516</v>
      </c>
      <c r="AH22" s="6">
        <f>IF(AB22 = "NULL", "NULL", AB22*2)</f>
        <v>7.4074074074074074</v>
      </c>
      <c r="AI22" s="6">
        <f>IF(AC22 = "NULL", "NULL", AC22*2)</f>
        <v>210</v>
      </c>
      <c r="AJ22" s="13">
        <v>21000000516</v>
      </c>
      <c r="AK22" s="11" t="s">
        <v>600</v>
      </c>
      <c r="AL22" s="10" t="str">
        <f>SUBSTITUTE(D22,CHAR(10)&amp;"• Packed in a facility and/or equipment that produces products containing peanuts, tree nuts, soybean, milk, dairy, eggs, fish, shellfish, wheat, sesame. •","")</f>
        <v>Applewood Sea Salt Ingredients:
sea salt smoked over applewood fire</v>
      </c>
      <c r="AM22" s="9" t="s">
        <v>44</v>
      </c>
      <c r="AN22" s="42"/>
    </row>
    <row r="23" spans="1:40" ht="180" x14ac:dyDescent="0.3">
      <c r="A23" s="8" t="s">
        <v>1382</v>
      </c>
      <c r="B23" s="8" t="s">
        <v>1383</v>
      </c>
      <c r="C23" s="8" t="s">
        <v>1383</v>
      </c>
      <c r="D23" s="9" t="s">
        <v>1384</v>
      </c>
      <c r="E23" s="6">
        <f>IF(F23 = "NULL", "NULL", F23/28.35)</f>
        <v>0.79999999999999993</v>
      </c>
      <c r="F23" s="6">
        <v>22.68</v>
      </c>
      <c r="G23" s="6">
        <f>IF(H23 = "NULL", "NULL", H23/28.35)</f>
        <v>1.6</v>
      </c>
      <c r="H23" s="6">
        <v>45.360000000000007</v>
      </c>
      <c r="I23" s="6">
        <f>IF(G23 = "NULL", "NULL", G23*1.25)</f>
        <v>2</v>
      </c>
      <c r="J23" s="6">
        <f>IF(G23 = "NULL", "NULL", H23*1.25)</f>
        <v>56.70000000000001</v>
      </c>
      <c r="K23" s="6">
        <f>IF(G23 = "NULL", "NULL", G23*2)</f>
        <v>3.2</v>
      </c>
      <c r="L23" s="6">
        <f>IF(G23 = "NULL", "NULL", H23*2)</f>
        <v>90.720000000000013</v>
      </c>
      <c r="M23" s="9" t="str">
        <f>CONCATENATE(SUBSTITUTE(D23,"• Packed in a facility and/or equipment that produces products containing peanuts, tree nuts, soybean, milk, dairy, eggs, fish, shellfish, wheat, sesame. •",""), " - NET WT. ", TEXT(E23, "0.00"), " oz (", F23, " grams)")</f>
        <v>Apricot Tea Ingredients:
black tea, calendula petals, artificial apricot flavoring
 - NET WT. 0.80 oz (22.68 grams)</v>
      </c>
      <c r="N23" s="10">
        <v>10000000018</v>
      </c>
      <c r="O23" s="10">
        <v>30000000018</v>
      </c>
      <c r="P23" s="10">
        <v>50000000018</v>
      </c>
      <c r="Q23" s="10">
        <v>70000000018</v>
      </c>
      <c r="R23" s="10">
        <v>90000000018</v>
      </c>
      <c r="S23" s="10">
        <v>11000000018</v>
      </c>
      <c r="T23" s="10">
        <v>13000000018</v>
      </c>
      <c r="U23" s="8" t="s">
        <v>49</v>
      </c>
      <c r="V23" s="9" t="s">
        <v>153</v>
      </c>
      <c r="W23" s="6">
        <f>IF(G23 = "NULL", "NULL", G23/4)</f>
        <v>0.4</v>
      </c>
      <c r="X23" s="6">
        <f>IF(W23 = "NULL", "NULL", W23*28.35)</f>
        <v>11.340000000000002</v>
      </c>
      <c r="Y23" s="6">
        <f>IF(G23 = "NULL", "NULL", G23*4)</f>
        <v>6.4</v>
      </c>
      <c r="Z23" s="6">
        <f>IF(G23 = "NULL", "NULL", H23*4)</f>
        <v>181.44000000000003</v>
      </c>
      <c r="AA23" s="13">
        <v>15000000018</v>
      </c>
      <c r="AB23" s="6">
        <f>IF(OR(E23 = "NULL", G23 = "NULL"), "NULL", (E23+G23)/2)</f>
        <v>1.2</v>
      </c>
      <c r="AC23" s="6">
        <f>IF(OR(F23 = "NULL", H23 = "NULL"), "NULL", (F23+H23)/2)</f>
        <v>34.020000000000003</v>
      </c>
      <c r="AD23" s="13">
        <v>17000000018</v>
      </c>
      <c r="AE23" s="6">
        <f>IF(H23 = "NULL", "NULL", AF23/28.35)</f>
        <v>4.0000000000000009</v>
      </c>
      <c r="AF23" s="6">
        <f>IF(H23 = "NULL", "NULL", J23*2)</f>
        <v>113.40000000000002</v>
      </c>
      <c r="AG23" s="13">
        <v>19000000018</v>
      </c>
      <c r="AH23" s="6">
        <f>IF(AB23 = "NULL", "NULL", AB23*2)</f>
        <v>2.4</v>
      </c>
      <c r="AI23" s="6">
        <f>IF(AC23 = "NULL", "NULL", AC23*2)</f>
        <v>68.040000000000006</v>
      </c>
      <c r="AJ23" s="13">
        <v>21000000018</v>
      </c>
      <c r="AK23" s="11"/>
      <c r="AL23" s="10" t="str">
        <f>SUBSTITUTE(D23,CHAR(10)&amp;"• Packed in a facility and/or equipment that produces products containing peanuts, tree nuts, soybean, milk, dairy, eggs, fish, shellfish, wheat, sesame. •","")</f>
        <v>Apricot Tea Ingredients:
black tea, calendula petals, artificial apricot flavoring</v>
      </c>
      <c r="AM23" s="9" t="s">
        <v>44</v>
      </c>
      <c r="AN23" s="42"/>
    </row>
    <row r="24" spans="1:40" ht="180" x14ac:dyDescent="0.3">
      <c r="A24" s="8" t="s">
        <v>1988</v>
      </c>
      <c r="B24" s="8" t="s">
        <v>1989</v>
      </c>
      <c r="C24" s="8" t="s">
        <v>1989</v>
      </c>
      <c r="D24" s="9" t="s">
        <v>320</v>
      </c>
      <c r="E24" s="6" t="str">
        <f>IF(F24 = "NULL", "NULL", F24/28.35)</f>
        <v>NULL</v>
      </c>
      <c r="F24" s="6" t="s">
        <v>320</v>
      </c>
      <c r="G24" s="6" t="str">
        <f>IF(H24 = "NULL", "NULL", H24/28.35)</f>
        <v>NULL</v>
      </c>
      <c r="H24" s="6" t="s">
        <v>320</v>
      </c>
      <c r="I24" s="6" t="str">
        <f>IF(G24 = "NULL", "NULL", G24*1.25)</f>
        <v>NULL</v>
      </c>
      <c r="J24" s="6" t="str">
        <f>IF(G24 = "NULL", "NULL", H24*1.25)</f>
        <v>NULL</v>
      </c>
      <c r="K24" s="6" t="str">
        <f>IF(G24 = "NULL", "NULL", G24*2)</f>
        <v>NULL</v>
      </c>
      <c r="L24" s="6" t="str">
        <f>IF(G24 = "NULL", "NULL", H24*2)</f>
        <v>NULL</v>
      </c>
      <c r="M24" s="9" t="str">
        <f>CONCATENATE(SUBSTITUTE(D24,"• Packed in a facility and/or equipment that produces products containing peanuts, tree nuts, soybean, milk, dairy, eggs, fish, shellfish, wheat, sesame. •",""), " - NET WT. ", TEXT(E24, "0.00"), " oz (", F24, " grams)")</f>
        <v>NULL - NET WT. NULL oz (NULL grams)</v>
      </c>
      <c r="N24" s="10">
        <v>10000000019</v>
      </c>
      <c r="O24" s="10">
        <v>30000000019</v>
      </c>
      <c r="P24" s="10">
        <v>50000000019</v>
      </c>
      <c r="Q24" s="10">
        <v>70000000019</v>
      </c>
      <c r="R24" s="10">
        <v>90000000019</v>
      </c>
      <c r="S24" s="10">
        <v>11000000019</v>
      </c>
      <c r="T24" s="10">
        <v>13000000019</v>
      </c>
      <c r="U24" s="8"/>
      <c r="V24" s="9"/>
      <c r="W24" s="6" t="str">
        <f>IF(G24 = "NULL", "NULL", G24/4)</f>
        <v>NULL</v>
      </c>
      <c r="X24" s="6" t="str">
        <f>IF(W24 = "NULL", "NULL", W24*28.35)</f>
        <v>NULL</v>
      </c>
      <c r="Y24" s="6" t="str">
        <f>IF(G24 = "NULL", "NULL", G24*4)</f>
        <v>NULL</v>
      </c>
      <c r="Z24" s="6" t="str">
        <f>IF(G24 = "NULL", "NULL", H24*4)</f>
        <v>NULL</v>
      </c>
      <c r="AA24" s="13">
        <v>15000000019</v>
      </c>
      <c r="AB24" s="6" t="str">
        <f>IF(OR(E24 = "NULL", G24 = "NULL"), "NULL", (E24+G24)/2)</f>
        <v>NULL</v>
      </c>
      <c r="AC24" s="6" t="str">
        <f>IF(OR(F24 = "NULL", H24 = "NULL"), "NULL", (F24+H24)/2)</f>
        <v>NULL</v>
      </c>
      <c r="AD24" s="13">
        <v>17000000019</v>
      </c>
      <c r="AE24" s="6" t="str">
        <f>IF(H24 = "NULL", "NULL", AF24/28.35)</f>
        <v>NULL</v>
      </c>
      <c r="AF24" s="6" t="str">
        <f>IF(H24 = "NULL", "NULL", J24*2)</f>
        <v>NULL</v>
      </c>
      <c r="AG24" s="13">
        <v>19000000019</v>
      </c>
      <c r="AH24" s="6" t="str">
        <f>IF(AB24 = "NULL", "NULL", AB24*2)</f>
        <v>NULL</v>
      </c>
      <c r="AI24" s="6" t="str">
        <f>IF(AC24 = "NULL", "NULL", AC24*2)</f>
        <v>NULL</v>
      </c>
      <c r="AJ24" s="13">
        <v>21000000019</v>
      </c>
      <c r="AK24" s="11"/>
      <c r="AL24" s="10" t="str">
        <f>SUBSTITUTE(D24,CHAR(10)&amp;"• Packed in a facility and/or equipment that produces products containing peanuts, tree nuts, soybean, milk, dairy, eggs, fish, shellfish, wheat, sesame. •","")</f>
        <v>NULL</v>
      </c>
      <c r="AM24" s="9" t="s">
        <v>44</v>
      </c>
      <c r="AN24" s="42"/>
    </row>
    <row r="25" spans="1:40" ht="210" x14ac:dyDescent="0.3">
      <c r="A25" s="8" t="s">
        <v>1072</v>
      </c>
      <c r="B25" s="8" t="s">
        <v>1073</v>
      </c>
      <c r="C25" s="8" t="s">
        <v>1074</v>
      </c>
      <c r="D25" s="9" t="s">
        <v>1075</v>
      </c>
      <c r="E25" s="6">
        <f>IF(F25 = "NULL", "NULL", F25/28.35)</f>
        <v>1</v>
      </c>
      <c r="F25" s="6">
        <v>28.35</v>
      </c>
      <c r="G25" s="6">
        <f>IF(H25 = "NULL", "NULL", H25/28.35)</f>
        <v>2</v>
      </c>
      <c r="H25" s="6">
        <v>56.7</v>
      </c>
      <c r="I25" s="6">
        <f>IF(G25 = "NULL", "NULL", G25*1.25)</f>
        <v>2.5</v>
      </c>
      <c r="J25" s="6">
        <f>IF(G25 = "NULL", "NULL", H25*1.25)</f>
        <v>70.875</v>
      </c>
      <c r="K25" s="6">
        <f>IF(G25 = "NULL", "NULL", G25*2)</f>
        <v>4</v>
      </c>
      <c r="L25" s="6">
        <f>IF(G25 = "NULL", "NULL", H25*2)</f>
        <v>113.4</v>
      </c>
      <c r="M25" s="9" t="str">
        <f>CONCATENATE(SUBSTITUTE(D25,"• Packed in a facility and/or equipment that produces products containing peanuts, tree nuts, soybean, milk, dairy, eggs, fish, shellfish, wheat, sesame. •",""), " - NET WT. ", TEXT(E25, "0.00"), " oz (", F25, " grams)")</f>
        <v>Asian Pork Rub Ingredients:
dehydrated onion, garlic, sea salt, spices, brown sugar, sesame seeds, sugar, sesame oil, natural hickory smoke flavor (maltodextrin, natural smoke flavor, lemongrass oil, spice extratives, silicon dioxide
 - NET WT. 1.00 oz (28.35 grams)</v>
      </c>
      <c r="N25" s="10">
        <v>10000000020</v>
      </c>
      <c r="O25" s="10">
        <v>30000000020</v>
      </c>
      <c r="P25" s="10">
        <v>50000000020</v>
      </c>
      <c r="Q25" s="10">
        <v>70000000020</v>
      </c>
      <c r="R25" s="10">
        <v>90000000020</v>
      </c>
      <c r="S25" s="10">
        <v>11000000020</v>
      </c>
      <c r="T25" s="10">
        <v>13000000020</v>
      </c>
      <c r="U25" s="8"/>
      <c r="V25" s="9"/>
      <c r="W25" s="6">
        <f>IF(G25 = "NULL", "NULL", G25/4)</f>
        <v>0.5</v>
      </c>
      <c r="X25" s="6">
        <f>IF(W25 = "NULL", "NULL", W25*28.35)</f>
        <v>14.175000000000001</v>
      </c>
      <c r="Y25" s="6">
        <f>IF(G25 = "NULL", "NULL", G25*4)</f>
        <v>8</v>
      </c>
      <c r="Z25" s="6">
        <f>IF(G25 = "NULL", "NULL", H25*4)</f>
        <v>226.8</v>
      </c>
      <c r="AA25" s="13">
        <v>15000000020</v>
      </c>
      <c r="AB25" s="6">
        <f>IF(OR(E25 = "NULL", G25 = "NULL"), "NULL", (E25+G25)/2)</f>
        <v>1.5</v>
      </c>
      <c r="AC25" s="6">
        <f>IF(OR(F25 = "NULL", H25 = "NULL"), "NULL", (F25+H25)/2)</f>
        <v>42.525000000000006</v>
      </c>
      <c r="AD25" s="13">
        <v>17000000020</v>
      </c>
      <c r="AE25" s="6">
        <f>IF(H25 = "NULL", "NULL", AF25/28.35)</f>
        <v>5</v>
      </c>
      <c r="AF25" s="6">
        <f>IF(H25 = "NULL", "NULL", J25*2)</f>
        <v>141.75</v>
      </c>
      <c r="AG25" s="13">
        <v>19000000020</v>
      </c>
      <c r="AH25" s="6">
        <f>IF(AB25 = "NULL", "NULL", AB25*2)</f>
        <v>3</v>
      </c>
      <c r="AI25" s="6">
        <f>IF(AC25 = "NULL", "NULL", AC25*2)</f>
        <v>85.050000000000011</v>
      </c>
      <c r="AJ25" s="13">
        <v>21000000020</v>
      </c>
      <c r="AK25" s="11"/>
      <c r="AL25" s="10" t="str">
        <f>SUBSTITUTE(D25,CHAR(10)&amp;"•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c r="AM25" s="9" t="s">
        <v>44</v>
      </c>
      <c r="AN25" s="42"/>
    </row>
    <row r="26" spans="1:40" ht="180" x14ac:dyDescent="0.3">
      <c r="A26" s="8" t="s">
        <v>1445</v>
      </c>
      <c r="B26" s="8" t="s">
        <v>1446</v>
      </c>
      <c r="C26" s="8" t="s">
        <v>1447</v>
      </c>
      <c r="D26" s="9" t="s">
        <v>320</v>
      </c>
      <c r="E26" s="6" t="str">
        <f>IF(F26 = "NULL", "NULL", F26/28.35)</f>
        <v>NULL</v>
      </c>
      <c r="F26" s="6" t="s">
        <v>320</v>
      </c>
      <c r="G26" s="6" t="str">
        <f>IF(H26 = "NULL", "NULL", H26/28.35)</f>
        <v>NULL</v>
      </c>
      <c r="H26" s="6" t="s">
        <v>320</v>
      </c>
      <c r="I26" s="6" t="str">
        <f>IF(G26 = "NULL", "NULL", G26*1.25)</f>
        <v>NULL</v>
      </c>
      <c r="J26" s="6" t="str">
        <f>IF(G26 = "NULL", "NULL", H26*1.25)</f>
        <v>NULL</v>
      </c>
      <c r="K26" s="6" t="str">
        <f>IF(G26 = "NULL", "NULL", G26*2)</f>
        <v>NULL</v>
      </c>
      <c r="L26" s="6" t="str">
        <f>IF(G26 = "NULL", "NULL", H26*2)</f>
        <v>NULL</v>
      </c>
      <c r="M26" s="9" t="str">
        <f>CONCATENATE(SUBSTITUTE(D26,"• Packed in a facility and/or equipment that produces products containing peanuts, tree nuts, soybean, milk, dairy, eggs, fish, shellfish, wheat, sesame. •",""), " - NET WT. ", TEXT(E26, "0.00"), " oz (", F26, " grams)")</f>
        <v>NULL - NET WT. NULL oz (NULL grams)</v>
      </c>
      <c r="N26" s="10">
        <v>10000000021</v>
      </c>
      <c r="O26" s="10">
        <v>30000000021</v>
      </c>
      <c r="P26" s="10">
        <v>50000000021</v>
      </c>
      <c r="Q26" s="10">
        <v>70000000021</v>
      </c>
      <c r="R26" s="10">
        <v>90000000021</v>
      </c>
      <c r="S26" s="10">
        <v>11000000021</v>
      </c>
      <c r="T26" s="10">
        <v>13000000021</v>
      </c>
      <c r="U26" s="8"/>
      <c r="V26" s="9"/>
      <c r="W26" s="6" t="str">
        <f>IF(G26 = "NULL", "NULL", G26/4)</f>
        <v>NULL</v>
      </c>
      <c r="X26" s="6" t="str">
        <f>IF(W26 = "NULL", "NULL", W26*28.35)</f>
        <v>NULL</v>
      </c>
      <c r="Y26" s="6" t="str">
        <f>IF(G26 = "NULL", "NULL", G26*4)</f>
        <v>NULL</v>
      </c>
      <c r="Z26" s="6" t="str">
        <f>IF(G26 = "NULL", "NULL", H26*4)</f>
        <v>NULL</v>
      </c>
      <c r="AA26" s="13">
        <v>15000000021</v>
      </c>
      <c r="AB26" s="6" t="str">
        <f>IF(OR(E26 = "NULL", G26 = "NULL"), "NULL", (E26+G26)/2)</f>
        <v>NULL</v>
      </c>
      <c r="AC26" s="6" t="str">
        <f>IF(OR(F26 = "NULL", H26 = "NULL"), "NULL", (F26+H26)/2)</f>
        <v>NULL</v>
      </c>
      <c r="AD26" s="13">
        <v>17000000021</v>
      </c>
      <c r="AE26" s="6" t="str">
        <f>IF(H26 = "NULL", "NULL", AF26/28.35)</f>
        <v>NULL</v>
      </c>
      <c r="AF26" s="6" t="str">
        <f>IF(H26 = "NULL", "NULL", J26*2)</f>
        <v>NULL</v>
      </c>
      <c r="AG26" s="13">
        <v>19000000021</v>
      </c>
      <c r="AH26" s="6" t="str">
        <f>IF(AB26 = "NULL", "NULL", AB26*2)</f>
        <v>NULL</v>
      </c>
      <c r="AI26" s="6" t="str">
        <f>IF(AC26 = "NULL", "NULL", AC26*2)</f>
        <v>NULL</v>
      </c>
      <c r="AJ26" s="13">
        <v>21000000021</v>
      </c>
      <c r="AK26" s="11"/>
      <c r="AL26" s="10" t="str">
        <f>SUBSTITUTE(D26,CHAR(10)&amp;"• Packed in a facility and/or equipment that produces products containing peanuts, tree nuts, soybean, milk, dairy, eggs, fish, shellfish, wheat, sesame. •","")</f>
        <v>NULL</v>
      </c>
      <c r="AM26" s="9" t="s">
        <v>44</v>
      </c>
      <c r="AN26" s="42"/>
    </row>
    <row r="27" spans="1:40" ht="180" x14ac:dyDescent="0.3">
      <c r="A27" s="8" t="s">
        <v>1893</v>
      </c>
      <c r="B27" s="8" t="s">
        <v>1894</v>
      </c>
      <c r="C27" s="8" t="s">
        <v>1894</v>
      </c>
      <c r="D27" s="9" t="s">
        <v>1895</v>
      </c>
      <c r="E27" s="6">
        <f>IF(F27 = "NULL", "NULL", F27/28.35)</f>
        <v>1.9400352733686066</v>
      </c>
      <c r="F27" s="6">
        <v>55</v>
      </c>
      <c r="G27" s="6">
        <f>IF(H27 = "NULL", "NULL", H27/28.35)</f>
        <v>4.2328042328042326</v>
      </c>
      <c r="H27" s="6">
        <v>120</v>
      </c>
      <c r="I27" s="6">
        <f>IF(G27 = "NULL", "NULL", G27*1.25)</f>
        <v>5.2910052910052912</v>
      </c>
      <c r="J27" s="6">
        <f>IF(G27 = "NULL", "NULL", H27*1.25)</f>
        <v>150</v>
      </c>
      <c r="K27" s="6">
        <f>IF(G27 = "NULL", "NULL", G27*2)</f>
        <v>8.4656084656084651</v>
      </c>
      <c r="L27" s="6">
        <f>IF(G27 = "NULL", "NULL", H27*2)</f>
        <v>240</v>
      </c>
      <c r="M27" s="9" t="str">
        <f>CONCATENATE(SUBSTITUTE(D27,"• Packed in a facility and/or equipment that produces products containing peanuts, tree nuts, soybean, milk, dairy, eggs, fish, shellfish, wheat, sesame. •",""), " - NET WT. ", TEXT(E27, "0.00"), " oz (", F27, " grams)")</f>
        <v>Atlantic Catch Seafood Seasoning Ingredients:
paprika, salt, spices
 - NET WT. 1.94 oz (55 grams)</v>
      </c>
      <c r="N27" s="10">
        <v>10000000501</v>
      </c>
      <c r="O27" s="10">
        <v>30000000501</v>
      </c>
      <c r="P27" s="10">
        <v>50000000501</v>
      </c>
      <c r="Q27" s="10">
        <v>70000000501</v>
      </c>
      <c r="R27" s="10">
        <v>90000000501</v>
      </c>
      <c r="S27" s="10">
        <v>11000000501</v>
      </c>
      <c r="T27" s="10">
        <v>13000000501</v>
      </c>
      <c r="U27" s="8" t="s">
        <v>49</v>
      </c>
      <c r="V27" s="9" t="s">
        <v>1896</v>
      </c>
      <c r="W27" s="6">
        <f>IF(G27 = "NULL", "NULL", G27/4)</f>
        <v>1.0582010582010581</v>
      </c>
      <c r="X27" s="6">
        <f>IF(W27 = "NULL", "NULL", W27*28.35)</f>
        <v>30</v>
      </c>
      <c r="Y27" s="6">
        <f>IF(G27 = "NULL", "NULL", G27*4)</f>
        <v>16.93121693121693</v>
      </c>
      <c r="Z27" s="6">
        <f>IF(G27 = "NULL", "NULL", H27*4)</f>
        <v>480</v>
      </c>
      <c r="AA27" s="13">
        <v>15000000501</v>
      </c>
      <c r="AB27" s="6">
        <f>IF(OR(E27 = "NULL", G27 = "NULL"), "NULL", (E27+G27)/2)</f>
        <v>3.0864197530864197</v>
      </c>
      <c r="AC27" s="6">
        <f>IF(OR(F27 = "NULL", H27 = "NULL"), "NULL", (F27+H27)/2)</f>
        <v>87.5</v>
      </c>
      <c r="AD27" s="13">
        <v>17000000501</v>
      </c>
      <c r="AE27" s="6">
        <f>IF(H27 = "NULL", "NULL", AF27/28.35)</f>
        <v>10.582010582010582</v>
      </c>
      <c r="AF27" s="6">
        <f>IF(H27 = "NULL", "NULL", J27*2)</f>
        <v>300</v>
      </c>
      <c r="AG27" s="13">
        <v>19000000501</v>
      </c>
      <c r="AH27" s="6">
        <f>IF(AB27 = "NULL", "NULL", AB27*2)</f>
        <v>6.1728395061728394</v>
      </c>
      <c r="AI27" s="6">
        <f>IF(AC27 = "NULL", "NULL", AC27*2)</f>
        <v>175</v>
      </c>
      <c r="AJ27" s="13">
        <v>21000000501</v>
      </c>
      <c r="AK27" s="11" t="s">
        <v>1897</v>
      </c>
      <c r="AL27" s="10" t="str">
        <f>SUBSTITUTE(D27,CHAR(10)&amp;"• Packed in a facility and/or equipment that produces products containing peanuts, tree nuts, soybean, milk, dairy, eggs, fish, shellfish, wheat, sesame. •","")</f>
        <v>Atlantic Catch Seafood Seasoning Ingredients:
paprika, salt, spices</v>
      </c>
      <c r="AM27" s="9" t="s">
        <v>44</v>
      </c>
      <c r="AN27" s="42"/>
    </row>
    <row r="28" spans="1:40" ht="409.6" x14ac:dyDescent="0.3">
      <c r="A28" s="31" t="s">
        <v>1636</v>
      </c>
      <c r="B28" s="8" t="s">
        <v>1637</v>
      </c>
      <c r="C28" s="8" t="s">
        <v>1638</v>
      </c>
      <c r="D28" s="9" t="s">
        <v>1639</v>
      </c>
      <c r="E28" s="6">
        <f>IF(F28 = "NULL", "NULL", F28/28.35)</f>
        <v>1.1000000000000001</v>
      </c>
      <c r="F28" s="6">
        <v>31.185000000000006</v>
      </c>
      <c r="G28" s="6">
        <f>IF(H28 = "NULL", "NULL", H28/28.35)</f>
        <v>2.2000000000000002</v>
      </c>
      <c r="H28" s="6">
        <v>62.370000000000012</v>
      </c>
      <c r="I28" s="6">
        <f>IF(G28 = "NULL", "NULL", G28*1.25)</f>
        <v>2.75</v>
      </c>
      <c r="J28" s="6">
        <f>IF(G28 = "NULL", "NULL", H28*1.25)</f>
        <v>77.96250000000002</v>
      </c>
      <c r="K28" s="6">
        <f>IF(G28 = "NULL", "NULL", G28*2)</f>
        <v>4.4000000000000004</v>
      </c>
      <c r="L28" s="6">
        <f>IF(G28 = "NULL", "NULL", H28*2)</f>
        <v>124.74000000000002</v>
      </c>
      <c r="M28" s="9" t="str">
        <f>CONCATENATE(SUBSTITUTE(D28,"• Packed in a facility and/or equipment that produces products containing peanuts, tree nuts, soybean, milk, dairy, eggs, fish, shellfish, wheat, sesame. •",""), " - NET WT. ", TEXT(E28, "0.00"), " oz (", F28,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28" s="10">
        <v>10000000022</v>
      </c>
      <c r="O28" s="10">
        <v>30000000022</v>
      </c>
      <c r="P28" s="10">
        <v>50000000022</v>
      </c>
      <c r="Q28" s="10">
        <v>70000000022</v>
      </c>
      <c r="R28" s="10">
        <v>90000000022</v>
      </c>
      <c r="S28" s="10">
        <v>11000000022</v>
      </c>
      <c r="T28" s="10">
        <v>13000000022</v>
      </c>
      <c r="U28" s="8" t="s">
        <v>49</v>
      </c>
      <c r="V28" s="9" t="s">
        <v>801</v>
      </c>
      <c r="W28" s="6">
        <f>IF(G28 = "NULL", "NULL", G28/4)</f>
        <v>0.55000000000000004</v>
      </c>
      <c r="X28" s="6">
        <f>IF(W28 = "NULL", "NULL", W28*28.35)</f>
        <v>15.592500000000003</v>
      </c>
      <c r="Y28" s="6">
        <f>IF(G28 = "NULL", "NULL", G28*4)</f>
        <v>8.8000000000000007</v>
      </c>
      <c r="Z28" s="6">
        <f>IF(G28 = "NULL", "NULL", H28*4)</f>
        <v>249.48000000000005</v>
      </c>
      <c r="AA28" s="13">
        <v>15000000022</v>
      </c>
      <c r="AB28" s="6">
        <f>IF(OR(E28 = "NULL", G28 = "NULL"), "NULL", (E28+G28)/2)</f>
        <v>1.6500000000000001</v>
      </c>
      <c r="AC28" s="6">
        <f>IF(OR(F28 = "NULL", H28 = "NULL"), "NULL", (F28+H28)/2)</f>
        <v>46.777500000000011</v>
      </c>
      <c r="AD28" s="13">
        <v>17000000022</v>
      </c>
      <c r="AE28" s="6">
        <f>IF(H28 = "NULL", "NULL", AF28/28.35)</f>
        <v>5.5000000000000009</v>
      </c>
      <c r="AF28" s="6">
        <f>IF(H28 = "NULL", "NULL", J28*2)</f>
        <v>155.92500000000004</v>
      </c>
      <c r="AG28" s="13">
        <v>19000000022</v>
      </c>
      <c r="AH28" s="6">
        <f>IF(AB28 = "NULL", "NULL", AB28*2)</f>
        <v>3.3000000000000003</v>
      </c>
      <c r="AI28" s="6">
        <f>IF(AC28 = "NULL", "NULL", AC28*2)</f>
        <v>93.555000000000021</v>
      </c>
      <c r="AJ28" s="13">
        <v>21000000022</v>
      </c>
      <c r="AK28" s="11"/>
      <c r="AL28" s="10" t="str">
        <f>SUBSTITUTE(D28,CHAR(10)&amp;"•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28" s="9" t="s">
        <v>44</v>
      </c>
      <c r="AN28" s="42"/>
    </row>
    <row r="29" spans="1:40" ht="409.6" x14ac:dyDescent="0.3">
      <c r="A29" s="8" t="s">
        <v>1498</v>
      </c>
      <c r="B29" s="8" t="s">
        <v>1499</v>
      </c>
      <c r="C29" s="8" t="s">
        <v>1500</v>
      </c>
      <c r="D29" s="9" t="s">
        <v>1501</v>
      </c>
      <c r="E29" s="6">
        <f>IF(F29 = "NULL", "NULL", F29/28.35)</f>
        <v>1.2599647266313931</v>
      </c>
      <c r="F29" s="6">
        <v>35.72</v>
      </c>
      <c r="G29" s="6">
        <f>IF(H29 = "NULL", "NULL", H29/28.35)</f>
        <v>1.9798941798941798</v>
      </c>
      <c r="H29" s="6">
        <v>56.13</v>
      </c>
      <c r="I29" s="6">
        <f>IF(G29 = "NULL", "NULL", G29*1.25)</f>
        <v>2.4748677248677247</v>
      </c>
      <c r="J29" s="6">
        <f>IF(G29 = "NULL", "NULL", H29*1.25)</f>
        <v>70.162500000000009</v>
      </c>
      <c r="K29" s="6">
        <f>IF(G29 = "NULL", "NULL", G29*2)</f>
        <v>3.9597883597883596</v>
      </c>
      <c r="L29" s="6">
        <f>IF(G29 = "NULL", "NULL", H29*2)</f>
        <v>112.26</v>
      </c>
      <c r="M29" s="9" t="str">
        <f>CONCATENATE(SUBSTITUTE(D29,"• Packed in a facility and/or equipment that produces products containing peanuts, tree nuts, soybean, milk, dairy, eggs, fish, shellfish, wheat, sesame. •",""), " - NET WT. ", TEXT(E29, "0.00"), " oz (", F29, " grams)")</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NET WT. 1.26 oz (35.72 grams)</v>
      </c>
      <c r="N29" s="10">
        <v>10000000023</v>
      </c>
      <c r="O29" s="10">
        <v>30000000023</v>
      </c>
      <c r="P29" s="10">
        <v>50000000023</v>
      </c>
      <c r="Q29" s="10">
        <v>70000000023</v>
      </c>
      <c r="R29" s="10">
        <v>90000000023</v>
      </c>
      <c r="S29" s="10">
        <v>11000000023</v>
      </c>
      <c r="T29" s="10">
        <v>13000000023</v>
      </c>
      <c r="U29" s="8"/>
      <c r="V29" s="9" t="s">
        <v>1502</v>
      </c>
      <c r="W29" s="6">
        <f>IF(G29 = "NULL", "NULL", G29/4)</f>
        <v>0.49497354497354495</v>
      </c>
      <c r="X29" s="6">
        <f>IF(W29 = "NULL", "NULL", W29*28.35)</f>
        <v>14.032500000000001</v>
      </c>
      <c r="Y29" s="6">
        <f>IF(G29 = "NULL", "NULL", G29*4)</f>
        <v>7.9195767195767193</v>
      </c>
      <c r="Z29" s="6">
        <f>IF(G29 = "NULL", "NULL", H29*4)</f>
        <v>224.52</v>
      </c>
      <c r="AA29" s="13">
        <v>15000000023</v>
      </c>
      <c r="AB29" s="6">
        <f>IF(OR(E29 = "NULL", G29 = "NULL"), "NULL", (E29+G29)/2)</f>
        <v>1.6199294532627864</v>
      </c>
      <c r="AC29" s="6">
        <f>IF(OR(F29 = "NULL", H29 = "NULL"), "NULL", (F29+H29)/2)</f>
        <v>45.924999999999997</v>
      </c>
      <c r="AD29" s="13">
        <v>17000000023</v>
      </c>
      <c r="AE29" s="6">
        <f>IF(H29 = "NULL", "NULL", AF29/28.35)</f>
        <v>4.9497354497354502</v>
      </c>
      <c r="AF29" s="6">
        <f>IF(H29 = "NULL", "NULL", J29*2)</f>
        <v>140.32500000000002</v>
      </c>
      <c r="AG29" s="13">
        <v>19000000023</v>
      </c>
      <c r="AH29" s="6">
        <f>IF(AB29 = "NULL", "NULL", AB29*2)</f>
        <v>3.2398589065255727</v>
      </c>
      <c r="AI29" s="6">
        <f>IF(AC29 = "NULL", "NULL", AC29*2)</f>
        <v>91.85</v>
      </c>
      <c r="AJ29" s="13">
        <v>21000000023</v>
      </c>
      <c r="AK29" s="11" t="s">
        <v>1503</v>
      </c>
      <c r="AL29" s="10" t="str">
        <f>SUBSTITUTE(D29,CHAR(10)&amp;"• Packed in a facility and/or equipment that produces products containing peanuts, tree nuts, soybean, milk, dairy, eggs, fish, shellfish, wheat, sesame. •","")</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c r="AM29" s="9" t="s">
        <v>44</v>
      </c>
      <c r="AN29" s="42"/>
    </row>
    <row r="30" spans="1:40" ht="255" x14ac:dyDescent="0.3">
      <c r="A30" s="8" t="s">
        <v>1233</v>
      </c>
      <c r="B30" s="8" t="s">
        <v>1234</v>
      </c>
      <c r="C30" s="8" t="s">
        <v>1234</v>
      </c>
      <c r="D30" s="9" t="s">
        <v>1235</v>
      </c>
      <c r="E30" s="6">
        <f>IF(F30 = "NULL", "NULL", F30/28.35)</f>
        <v>1</v>
      </c>
      <c r="F30" s="6">
        <v>28.35</v>
      </c>
      <c r="G30" s="6">
        <f>IF(H30 = "NULL", "NULL", H30/28.35)</f>
        <v>2</v>
      </c>
      <c r="H30" s="6">
        <v>56.7</v>
      </c>
      <c r="I30" s="6">
        <f>IF(G30 = "NULL", "NULL", G30*1.25)</f>
        <v>2.5</v>
      </c>
      <c r="J30" s="6">
        <f>IF(G30 = "NULL", "NULL", H30*1.25)</f>
        <v>70.875</v>
      </c>
      <c r="K30" s="6">
        <f>IF(G30 = "NULL", "NULL", G30*2)</f>
        <v>4</v>
      </c>
      <c r="L30" s="6">
        <f>IF(G30 = "NULL", "NULL", H30*2)</f>
        <v>113.4</v>
      </c>
      <c r="M30" s="9" t="str">
        <f>CONCATENATE(SUBSTITUTE(D30,"• Packed in a facility and/or equipment that produces products containing peanuts, tree nuts, soybean, milk, dairy, eggs, fish, shellfish, wheat, sesame. •",""), " - NET WT. ", TEXT(E30, "0.00"), " oz (", F30, " grams)")</f>
        <v>Bacon Griller Seasoning Ingredients:
salt, black pepper, dill seed, coriander, red pepper flakes, dehydrated garlic, cocoa powder, extratives of paprika, dill, garlic, black pepper, brown sugar, rendered bacon fat, natural applewood smoke flavor, silicon dioxide (anti caking)
 - NET WT. 1.00 oz (28.35 grams)</v>
      </c>
      <c r="N30" s="10">
        <v>10000000407</v>
      </c>
      <c r="O30" s="10">
        <v>30000000407</v>
      </c>
      <c r="P30" s="10">
        <v>50000000407</v>
      </c>
      <c r="Q30" s="10">
        <v>70000000407</v>
      </c>
      <c r="R30" s="10">
        <v>90000000407</v>
      </c>
      <c r="S30" s="10">
        <v>11000000407</v>
      </c>
      <c r="T30" s="10">
        <v>13000000407</v>
      </c>
      <c r="U30" s="8"/>
      <c r="V30" s="9" t="s">
        <v>641</v>
      </c>
      <c r="W30" s="6">
        <f>IF(G30 = "NULL", "NULL", G30/4)</f>
        <v>0.5</v>
      </c>
      <c r="X30" s="6">
        <f>IF(W30 = "NULL", "NULL", W30*28.35)</f>
        <v>14.175000000000001</v>
      </c>
      <c r="Y30" s="6">
        <f>IF(G30 = "NULL", "NULL", G30*4)</f>
        <v>8</v>
      </c>
      <c r="Z30" s="6">
        <f>IF(G30 = "NULL", "NULL", H30*4)</f>
        <v>226.8</v>
      </c>
      <c r="AA30" s="13">
        <v>15000000407</v>
      </c>
      <c r="AB30" s="6">
        <f>IF(OR(E30 = "NULL", G30 = "NULL"), "NULL", (E30+G30)/2)</f>
        <v>1.5</v>
      </c>
      <c r="AC30" s="6">
        <f>IF(OR(F30 = "NULL", H30 = "NULL"), "NULL", (F30+H30)/2)</f>
        <v>42.525000000000006</v>
      </c>
      <c r="AD30" s="13">
        <v>17000000407</v>
      </c>
      <c r="AE30" s="6">
        <f>IF(H30 = "NULL", "NULL", AF30/28.35)</f>
        <v>5</v>
      </c>
      <c r="AF30" s="6">
        <f>IF(H30 = "NULL", "NULL", J30*2)</f>
        <v>141.75</v>
      </c>
      <c r="AG30" s="13">
        <v>19000000407</v>
      </c>
      <c r="AH30" s="6">
        <f>IF(AB30 = "NULL", "NULL", AB30*2)</f>
        <v>3</v>
      </c>
      <c r="AI30" s="6">
        <f>IF(AC30 = "NULL", "NULL", AC30*2)</f>
        <v>85.050000000000011</v>
      </c>
      <c r="AJ30" s="13">
        <v>21000000407</v>
      </c>
      <c r="AK30" s="11" t="s">
        <v>1002</v>
      </c>
      <c r="AL30" s="10" t="str">
        <f>SUBSTITUTE(D30,CHAR(10)&amp;"•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c r="AM30" s="9" t="s">
        <v>44</v>
      </c>
      <c r="AN30" s="42"/>
    </row>
    <row r="31" spans="1:40" ht="180" x14ac:dyDescent="0.3">
      <c r="A31" s="33" t="s">
        <v>3020</v>
      </c>
      <c r="B31" s="8" t="s">
        <v>3011</v>
      </c>
      <c r="C31" s="8" t="s">
        <v>3011</v>
      </c>
      <c r="D31" s="9" t="s">
        <v>3012</v>
      </c>
      <c r="E31" s="6">
        <f>IF(F31 = "NULL", "NULL", F31/28.35)</f>
        <v>1.5167548500881833</v>
      </c>
      <c r="F31" s="6">
        <v>43</v>
      </c>
      <c r="G31" s="6">
        <f>IF(H31 = "NULL", "NULL", H31/28.35)</f>
        <v>3.2098765432098766</v>
      </c>
      <c r="H31" s="6">
        <v>91</v>
      </c>
      <c r="I31" s="6">
        <f>IF(G31 = "NULL", "NULL", G31*1.25)</f>
        <v>4.0123456790123457</v>
      </c>
      <c r="J31" s="6">
        <f>IF(G31 = "NULL", "NULL", H31*1.25)</f>
        <v>113.75</v>
      </c>
      <c r="K31" s="6">
        <f>IF(G31 = "NULL", "NULL", G31*2)</f>
        <v>6.4197530864197532</v>
      </c>
      <c r="L31" s="6">
        <f>IF(G31 = "NULL", "NULL", H31*2)</f>
        <v>182</v>
      </c>
      <c r="M31" s="9" t="str">
        <f>CONCATENATE(SUBSTITUTE(D31,"• Packed in a facility and/or equipment that produces products containing peanuts, tree nuts, soybean, milk, dairy, eggs, fish, shellfish, wheat, sesame. •",""), " - NET WT. ", TEXT(E31, "0.00"), " oz (", F31, " grams)")</f>
        <v>Bacon Me Crazy Ingredients:
salt, brown sugar, rendered bacon fat, natural applewood smoke flavor, and silicon dioxide added to prevent caking
 - NET WT. 1.52 oz (43 grams)</v>
      </c>
      <c r="N31" s="10">
        <v>10000000661</v>
      </c>
      <c r="O31" s="10">
        <v>30000000661</v>
      </c>
      <c r="P31" s="10">
        <v>50000000661</v>
      </c>
      <c r="Q31" s="10">
        <v>70000000661</v>
      </c>
      <c r="R31" s="10">
        <v>90000000661</v>
      </c>
      <c r="S31" s="10">
        <v>11000000661</v>
      </c>
      <c r="T31" s="10">
        <v>13000000661</v>
      </c>
      <c r="U31" s="8" t="s">
        <v>49</v>
      </c>
      <c r="V31" s="9" t="s">
        <v>867</v>
      </c>
      <c r="W31" s="6">
        <f>IF(G31 = "NULL", "NULL", G31/4)</f>
        <v>0.80246913580246915</v>
      </c>
      <c r="X31" s="6">
        <f>IF(W31 = "NULL", "NULL", W31*28.35)</f>
        <v>22.75</v>
      </c>
      <c r="Y31" s="6">
        <f>IF(G31 = "NULL", "NULL", G31*4)</f>
        <v>12.839506172839506</v>
      </c>
      <c r="Z31" s="6">
        <f>IF(G31 = "NULL", "NULL", H31*4)</f>
        <v>364</v>
      </c>
      <c r="AA31" s="13">
        <v>15000000661</v>
      </c>
      <c r="AB31" s="6">
        <f>IF(OR(E31 = "NULL", G31 = "NULL"), "NULL", (E31+G31)/2)</f>
        <v>2.3633156966490301</v>
      </c>
      <c r="AC31" s="6">
        <f>IF(OR(F31 = "NULL", H31 = "NULL"), "NULL", (F31+H31)/2)</f>
        <v>67</v>
      </c>
      <c r="AD31" s="13">
        <v>17000000661</v>
      </c>
      <c r="AE31" s="6">
        <f>IF(H31 = "NULL", "NULL", AF31/28.35)</f>
        <v>8.0246913580246915</v>
      </c>
      <c r="AF31" s="6">
        <f>IF(H31 = "NULL", "NULL", J31*2)</f>
        <v>227.5</v>
      </c>
      <c r="AG31" s="13">
        <v>19000000661</v>
      </c>
      <c r="AH31" s="6">
        <f>IF(AB31 = "NULL", "NULL", AB31*2)</f>
        <v>4.7266313932980601</v>
      </c>
      <c r="AI31" s="6">
        <f>IF(AC31 = "NULL", "NULL", AC31*2)</f>
        <v>134</v>
      </c>
      <c r="AJ31" s="13">
        <v>21000000661</v>
      </c>
      <c r="AK31" s="11" t="s">
        <v>3013</v>
      </c>
      <c r="AL31" s="10" t="str">
        <f>SUBSTITUTE(D31,CHAR(10)&amp;"• Packed in a facility and/or equipment that produces products containing peanuts, tree nuts, soybean, milk, dairy, eggs, fish, shellfish, wheat, sesame. •","")</f>
        <v>Bacon Me Crazy Ingredients:
salt, brown sugar, rendered bacon fat, natural applewood smoke flavor, and silicon dioxide added to prevent caking</v>
      </c>
      <c r="AM31" s="9" t="s">
        <v>44</v>
      </c>
      <c r="AN31" s="42" t="s">
        <v>3025</v>
      </c>
    </row>
    <row r="32" spans="1:40" ht="180" x14ac:dyDescent="0.3">
      <c r="A32" s="31" t="s">
        <v>2153</v>
      </c>
      <c r="B32" s="8" t="s">
        <v>2154</v>
      </c>
      <c r="C32" s="8" t="s">
        <v>2154</v>
      </c>
      <c r="D32" s="9" t="s">
        <v>2155</v>
      </c>
      <c r="E32" s="6">
        <f>IF(F32 = "NULL", "NULL", F32/28.35)</f>
        <v>1.5167548500881833</v>
      </c>
      <c r="F32" s="6">
        <v>43</v>
      </c>
      <c r="G32" s="6">
        <f>IF(H32 = "NULL", "NULL", H32/28.35)</f>
        <v>3.2098765432098766</v>
      </c>
      <c r="H32" s="6">
        <v>91</v>
      </c>
      <c r="I32" s="6">
        <f>IF(G32 = "NULL", "NULL", G32*1.25)</f>
        <v>4.0123456790123457</v>
      </c>
      <c r="J32" s="6">
        <f>IF(G32 = "NULL", "NULL", H32*1.25)</f>
        <v>113.75</v>
      </c>
      <c r="K32" s="6">
        <f>IF(G32 = "NULL", "NULL", G32*2)</f>
        <v>6.4197530864197532</v>
      </c>
      <c r="L32" s="6">
        <f>IF(G32 = "NULL", "NULL", H32*2)</f>
        <v>182</v>
      </c>
      <c r="M32" s="9" t="str">
        <f>CONCATENATE(SUBSTITUTE(D32,"• Packed in a facility and/or equipment that produces products containing peanuts, tree nuts, soybean, milk, dairy, eggs, fish, shellfish, wheat, sesame. •",""), " - NET WT. ", TEXT(E32, "0.00"), " oz (", F32, " grams)")</f>
        <v>Bacon Salt Ingredients:
salt, brown sugar, rendered bacon fat, natural applewood smoke flavor, and silicon dioxide added to prevent caking
 - NET WT. 1.52 oz (43 grams)</v>
      </c>
      <c r="N32" s="10">
        <v>10000000024</v>
      </c>
      <c r="O32" s="10">
        <v>30000000024</v>
      </c>
      <c r="P32" s="10">
        <v>50000000024</v>
      </c>
      <c r="Q32" s="10">
        <v>70000000024</v>
      </c>
      <c r="R32" s="10">
        <v>90000000024</v>
      </c>
      <c r="S32" s="10">
        <v>11000000024</v>
      </c>
      <c r="T32" s="10">
        <v>13000000024</v>
      </c>
      <c r="U32" s="8" t="s">
        <v>49</v>
      </c>
      <c r="V32" s="9" t="s">
        <v>867</v>
      </c>
      <c r="W32" s="6">
        <f>IF(G32 = "NULL", "NULL", G32/4)</f>
        <v>0.80246913580246915</v>
      </c>
      <c r="X32" s="6">
        <f>IF(W32 = "NULL", "NULL", W32*28.35)</f>
        <v>22.75</v>
      </c>
      <c r="Y32" s="6">
        <f>IF(G32 = "NULL", "NULL", G32*4)</f>
        <v>12.839506172839506</v>
      </c>
      <c r="Z32" s="6">
        <f>IF(G32 = "NULL", "NULL", H32*4)</f>
        <v>364</v>
      </c>
      <c r="AA32" s="13">
        <v>15000000024</v>
      </c>
      <c r="AB32" s="6">
        <f>IF(OR(E32 = "NULL", G32 = "NULL"), "NULL", (E32+G32)/2)</f>
        <v>2.3633156966490301</v>
      </c>
      <c r="AC32" s="6">
        <f>IF(OR(F32 = "NULL", H32 = "NULL"), "NULL", (F32+H32)/2)</f>
        <v>67</v>
      </c>
      <c r="AD32" s="13">
        <v>17000000024</v>
      </c>
      <c r="AE32" s="6">
        <f>IF(H32 = "NULL", "NULL", AF32/28.35)</f>
        <v>8.0246913580246915</v>
      </c>
      <c r="AF32" s="6">
        <f>IF(H32 = "NULL", "NULL", J32*2)</f>
        <v>227.5</v>
      </c>
      <c r="AG32" s="13">
        <v>19000000024</v>
      </c>
      <c r="AH32" s="6">
        <f>IF(AB32 = "NULL", "NULL", AB32*2)</f>
        <v>4.7266313932980601</v>
      </c>
      <c r="AI32" s="6">
        <f>IF(AC32 = "NULL", "NULL", AC32*2)</f>
        <v>134</v>
      </c>
      <c r="AJ32" s="13">
        <v>21000000024</v>
      </c>
      <c r="AK32" s="11"/>
      <c r="AL32" s="10" t="str">
        <f>SUBSTITUTE(D32,CHAR(10)&amp;"•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c r="AM32" s="9" t="s">
        <v>44</v>
      </c>
      <c r="AN32" s="42"/>
    </row>
    <row r="33" spans="1:40" ht="270" x14ac:dyDescent="0.3">
      <c r="A33" s="8" t="s">
        <v>2022</v>
      </c>
      <c r="B33" s="8" t="s">
        <v>2023</v>
      </c>
      <c r="C33" s="8" t="s">
        <v>2023</v>
      </c>
      <c r="D33" s="9" t="s">
        <v>2024</v>
      </c>
      <c r="E33" s="6">
        <f>IF(F33 = "NULL", "NULL", F33/28.35)</f>
        <v>1.4</v>
      </c>
      <c r="F33" s="6">
        <v>39.69</v>
      </c>
      <c r="G33" s="6">
        <f>IF(H33 = "NULL", "NULL", H33/28.35)</f>
        <v>2.8</v>
      </c>
      <c r="H33" s="6">
        <v>79.38</v>
      </c>
      <c r="I33" s="6">
        <f>IF(G33 = "NULL", "NULL", G33*1.25)</f>
        <v>3.5</v>
      </c>
      <c r="J33" s="6">
        <f>IF(G33 = "NULL", "NULL", H33*1.25)</f>
        <v>99.224999999999994</v>
      </c>
      <c r="K33" s="6">
        <f>IF(G33 = "NULL", "NULL", G33*2)</f>
        <v>5.6</v>
      </c>
      <c r="L33" s="6">
        <f>IF(G33 = "NULL", "NULL", H33*2)</f>
        <v>158.76</v>
      </c>
      <c r="M33" s="9" t="str">
        <f>CONCATENATE(SUBSTITUTE(D33,"• Packed in a facility and/or equipment that produces products containing peanuts, tree nuts, soybean, milk, dairy, eggs, fish, shellfish, wheat, sesame. •",""), " - NET WT. ", TEXT(E33, "0.00"), " oz (", F33,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 oz (39.69 grams)</v>
      </c>
      <c r="N33" s="10">
        <v>10000000408</v>
      </c>
      <c r="O33" s="10">
        <v>30000000408</v>
      </c>
      <c r="P33" s="10">
        <v>50000000408</v>
      </c>
      <c r="Q33" s="10">
        <v>70000000408</v>
      </c>
      <c r="R33" s="10">
        <v>90000000408</v>
      </c>
      <c r="S33" s="10">
        <v>11000000408</v>
      </c>
      <c r="T33" s="10">
        <v>13000000408</v>
      </c>
      <c r="U33" s="8"/>
      <c r="V33" s="9"/>
      <c r="W33" s="6">
        <f>IF(G33 = "NULL", "NULL", G33/4)</f>
        <v>0.7</v>
      </c>
      <c r="X33" s="6">
        <f>IF(W33 = "NULL", "NULL", W33*28.35)</f>
        <v>19.844999999999999</v>
      </c>
      <c r="Y33" s="6">
        <f>IF(G33 = "NULL", "NULL", G33*4)</f>
        <v>11.2</v>
      </c>
      <c r="Z33" s="6">
        <f>IF(G33 = "NULL", "NULL", H33*4)</f>
        <v>317.52</v>
      </c>
      <c r="AA33" s="13">
        <v>15000000408</v>
      </c>
      <c r="AB33" s="6">
        <f>IF(OR(E33 = "NULL", G33 = "NULL"), "NULL", (E33+G33)/2)</f>
        <v>2.0999999999999996</v>
      </c>
      <c r="AC33" s="6">
        <f>IF(OR(F33 = "NULL", H33 = "NULL"), "NULL", (F33+H33)/2)</f>
        <v>59.534999999999997</v>
      </c>
      <c r="AD33" s="13">
        <v>17000000408</v>
      </c>
      <c r="AE33" s="6">
        <f>IF(H33 = "NULL", "NULL", AF33/28.35)</f>
        <v>6.9999999999999991</v>
      </c>
      <c r="AF33" s="6">
        <f>IF(H33 = "NULL", "NULL", J33*2)</f>
        <v>198.45</v>
      </c>
      <c r="AG33" s="13">
        <v>19000000408</v>
      </c>
      <c r="AH33" s="6">
        <f>IF(AB33 = "NULL", "NULL", AB33*2)</f>
        <v>4.1999999999999993</v>
      </c>
      <c r="AI33" s="6">
        <f>IF(AC33 = "NULL", "NULL", AC33*2)</f>
        <v>119.07</v>
      </c>
      <c r="AJ33" s="13">
        <v>21000000408</v>
      </c>
      <c r="AK33" s="11"/>
      <c r="AL33" s="10" t="str">
        <f>SUBSTITUTE(D33,CHAR(10)&amp;"•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c r="AM33" s="9" t="s">
        <v>44</v>
      </c>
      <c r="AN33" s="42"/>
    </row>
    <row r="34" spans="1:40" ht="409.6" x14ac:dyDescent="0.3">
      <c r="A34" s="8" t="s">
        <v>1521</v>
      </c>
      <c r="B34" s="8" t="s">
        <v>1522</v>
      </c>
      <c r="C34" s="8" t="s">
        <v>1523</v>
      </c>
      <c r="D34" s="9" t="s">
        <v>1524</v>
      </c>
      <c r="E34" s="6">
        <f>IF(F34 = "NULL", "NULL", F34/28.35)</f>
        <v>1.2599647266313931</v>
      </c>
      <c r="F34" s="6">
        <v>35.72</v>
      </c>
      <c r="G34" s="6">
        <f>IF(H34 = "NULL", "NULL", H34/28.35)</f>
        <v>2.6998236331569667</v>
      </c>
      <c r="H34" s="6">
        <v>76.540000000000006</v>
      </c>
      <c r="I34" s="6">
        <f>IF(G34 = "NULL", "NULL", G34*1.25)</f>
        <v>3.3747795414462085</v>
      </c>
      <c r="J34" s="6">
        <f>IF(G34 = "NULL", "NULL", H34*1.25)</f>
        <v>95.675000000000011</v>
      </c>
      <c r="K34" s="6">
        <f>IF(G34 = "NULL", "NULL", G34*2)</f>
        <v>5.3996472663139334</v>
      </c>
      <c r="L34" s="6">
        <f>IF(G34 = "NULL", "NULL", H34*2)</f>
        <v>153.08000000000001</v>
      </c>
      <c r="M34" s="9" t="str">
        <f>CONCATENATE(SUBSTITUTE(D34,"• Packed in a facility and/or equipment that produces products containing peanuts, tree nuts, soybean, milk, dairy, eggs, fish, shellfish, wheat, sesame. •",""), " - NET WT. ", TEXT(E34, "0.00"), " oz (", F34, " grams)")</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NET WT. 1.26 oz (35.72 grams)</v>
      </c>
      <c r="N34" s="10">
        <v>10000000025</v>
      </c>
      <c r="O34" s="10">
        <v>30000000025</v>
      </c>
      <c r="P34" s="10">
        <v>50000000025</v>
      </c>
      <c r="Q34" s="10">
        <v>70000000025</v>
      </c>
      <c r="R34" s="10">
        <v>90000000025</v>
      </c>
      <c r="S34" s="10">
        <v>11000000025</v>
      </c>
      <c r="T34" s="10">
        <v>13000000025</v>
      </c>
      <c r="U34" s="8"/>
      <c r="V34" s="9" t="s">
        <v>1502</v>
      </c>
      <c r="W34" s="6">
        <f>IF(G34 = "NULL", "NULL", G34/4)</f>
        <v>0.67495590828924168</v>
      </c>
      <c r="X34" s="6">
        <f>IF(W34 = "NULL", "NULL", W34*28.35)</f>
        <v>19.135000000000002</v>
      </c>
      <c r="Y34" s="6">
        <f>IF(G34 = "NULL", "NULL", G34*4)</f>
        <v>10.799294532627867</v>
      </c>
      <c r="Z34" s="6">
        <f>IF(G34 = "NULL", "NULL", H34*4)</f>
        <v>306.16000000000003</v>
      </c>
      <c r="AA34" s="13">
        <v>15000000025</v>
      </c>
      <c r="AB34" s="6">
        <f>IF(OR(E34 = "NULL", G34 = "NULL"), "NULL", (E34+G34)/2)</f>
        <v>1.9798941798941798</v>
      </c>
      <c r="AC34" s="6">
        <f>IF(OR(F34 = "NULL", H34 = "NULL"), "NULL", (F34+H34)/2)</f>
        <v>56.13</v>
      </c>
      <c r="AD34" s="13">
        <v>17000000025</v>
      </c>
      <c r="AE34" s="6">
        <f>IF(H34 = "NULL", "NULL", AF34/28.35)</f>
        <v>6.749559082892417</v>
      </c>
      <c r="AF34" s="6">
        <f>IF(H34 = "NULL", "NULL", J34*2)</f>
        <v>191.35000000000002</v>
      </c>
      <c r="AG34" s="13">
        <v>19000000025</v>
      </c>
      <c r="AH34" s="6">
        <f>IF(AB34 = "NULL", "NULL", AB34*2)</f>
        <v>3.9597883597883596</v>
      </c>
      <c r="AI34" s="6">
        <f>IF(AC34 = "NULL", "NULL", AC34*2)</f>
        <v>112.26</v>
      </c>
      <c r="AJ34" s="13">
        <v>21000000025</v>
      </c>
      <c r="AK34" s="11" t="s">
        <v>1525</v>
      </c>
      <c r="AL34" s="10" t="str">
        <f>SUBSTITUTE(D34,CHAR(10)&amp;"• Packed in a facility and/or equipment that produces products containing peanuts, tree nuts, soybean, milk, dairy, eggs, fish, shellfish, wheat, sesame. •","")</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c r="AM34" s="9" t="s">
        <v>44</v>
      </c>
      <c r="AN34" s="42"/>
    </row>
    <row r="35" spans="1:40" ht="180" x14ac:dyDescent="0.3">
      <c r="A35" s="8" t="s">
        <v>2254</v>
      </c>
      <c r="B35" s="8" t="s">
        <v>2255</v>
      </c>
      <c r="C35" s="8" t="s">
        <v>2255</v>
      </c>
      <c r="D35" s="9" t="s">
        <v>2256</v>
      </c>
      <c r="E35" s="6">
        <f>IF(F35 = "NULL", "NULL", F35/28.35)</f>
        <v>2.9</v>
      </c>
      <c r="F35" s="6">
        <v>82.215000000000003</v>
      </c>
      <c r="G35" s="6">
        <f>IF(H35 = "NULL", "NULL", H35/28.35)</f>
        <v>5.8</v>
      </c>
      <c r="H35" s="6">
        <v>164.43</v>
      </c>
      <c r="I35" s="6">
        <f>IF(G35 = "NULL", "NULL", G35*1.25)</f>
        <v>7.25</v>
      </c>
      <c r="J35" s="6">
        <f>IF(G35 = "NULL", "NULL", H35*1.25)</f>
        <v>205.53750000000002</v>
      </c>
      <c r="K35" s="6">
        <f>IF(G35 = "NULL", "NULL", G35*2)</f>
        <v>11.6</v>
      </c>
      <c r="L35" s="6">
        <f>IF(G35 = "NULL", "NULL", H35*2)</f>
        <v>328.86</v>
      </c>
      <c r="M35" s="9" t="str">
        <f>CONCATENATE(SUBSTITUTE(D35,"• Packed in a facility and/or equipment that produces products containing peanuts, tree nuts, soybean, milk, dairy, eggs, fish, shellfish, wheat, sesame. •",""), " - NET WT. ", TEXT(E35, "0.00"), " oz (", F35, " grams)")</f>
        <v>Balsamic Sea Salt Ingredients:
sea salt, balsamic vinegar powder (ip maltodextrin, balsamic vinegar)
 - NET WT. 2.90 oz (82.215 grams)</v>
      </c>
      <c r="N35" s="10">
        <v>10000000026</v>
      </c>
      <c r="O35" s="10">
        <v>30000000026</v>
      </c>
      <c r="P35" s="10">
        <v>50000000026</v>
      </c>
      <c r="Q35" s="10">
        <v>70000000026</v>
      </c>
      <c r="R35" s="10">
        <v>90000000026</v>
      </c>
      <c r="S35" s="10">
        <v>11000000026</v>
      </c>
      <c r="T35" s="10">
        <v>13000000026</v>
      </c>
      <c r="U35" s="8" t="s">
        <v>49</v>
      </c>
      <c r="V35" s="9"/>
      <c r="W35" s="6">
        <f>IF(G35 = "NULL", "NULL", G35/4)</f>
        <v>1.45</v>
      </c>
      <c r="X35" s="6">
        <f>IF(W35 = "NULL", "NULL", W35*28.35)</f>
        <v>41.107500000000002</v>
      </c>
      <c r="Y35" s="6">
        <f>IF(G35 = "NULL", "NULL", G35*4)</f>
        <v>23.2</v>
      </c>
      <c r="Z35" s="6">
        <f>IF(G35 = "NULL", "NULL", H35*4)</f>
        <v>657.72</v>
      </c>
      <c r="AA35" s="13">
        <v>15000000026</v>
      </c>
      <c r="AB35" s="6">
        <f>IF(OR(E35 = "NULL", G35 = "NULL"), "NULL", (E35+G35)/2)</f>
        <v>4.3499999999999996</v>
      </c>
      <c r="AC35" s="6">
        <f>IF(OR(F35 = "NULL", H35 = "NULL"), "NULL", (F35+H35)/2)</f>
        <v>123.32250000000001</v>
      </c>
      <c r="AD35" s="13">
        <v>17000000026</v>
      </c>
      <c r="AE35" s="6">
        <f>IF(H35 = "NULL", "NULL", AF35/28.35)</f>
        <v>14.5</v>
      </c>
      <c r="AF35" s="6">
        <f>IF(H35 = "NULL", "NULL", J35*2)</f>
        <v>411.07500000000005</v>
      </c>
      <c r="AG35" s="13">
        <v>19000000026</v>
      </c>
      <c r="AH35" s="6">
        <f>IF(AB35 = "NULL", "NULL", AB35*2)</f>
        <v>8.6999999999999993</v>
      </c>
      <c r="AI35" s="6">
        <f>IF(AC35 = "NULL", "NULL", AC35*2)</f>
        <v>246.64500000000001</v>
      </c>
      <c r="AJ35" s="13">
        <v>21000000026</v>
      </c>
      <c r="AK35" s="11"/>
      <c r="AL35" s="10" t="str">
        <f>SUBSTITUTE(D35,CHAR(10)&amp;"• Packed in a facility and/or equipment that produces products containing peanuts, tree nuts, soybean, milk, dairy, eggs, fish, shellfish, wheat, sesame. •","")</f>
        <v>Balsamic Sea Salt Ingredients:
sea salt, balsamic vinegar powder (ip maltodextrin, balsamic vinegar)</v>
      </c>
      <c r="AM35" s="9" t="s">
        <v>44</v>
      </c>
      <c r="AN35" s="42"/>
    </row>
    <row r="36" spans="1:40" ht="180" x14ac:dyDescent="0.3">
      <c r="A36" s="31" t="s">
        <v>1845</v>
      </c>
      <c r="B36" s="8" t="s">
        <v>1846</v>
      </c>
      <c r="C36" s="8" t="s">
        <v>1847</v>
      </c>
      <c r="D36" s="9" t="s">
        <v>2984</v>
      </c>
      <c r="E36" s="6">
        <f>IF(F36 = "NULL", "NULL", F36/28.35)</f>
        <v>1.164021164021164</v>
      </c>
      <c r="F36" s="6">
        <v>33</v>
      </c>
      <c r="G36" s="6">
        <f>IF(H36 = "NULL", "NULL", H36/28.35)</f>
        <v>2.3985890652557318</v>
      </c>
      <c r="H36" s="6">
        <v>68</v>
      </c>
      <c r="I36" s="6">
        <f>IF(G36 = "NULL", "NULL", G36*1.25)</f>
        <v>2.9982363315696645</v>
      </c>
      <c r="J36" s="6">
        <f>IF(G36 = "NULL", "NULL", H36*1.25)</f>
        <v>85</v>
      </c>
      <c r="K36" s="6">
        <f>IF(G36 = "NULL", "NULL", G36*2)</f>
        <v>4.7971781305114636</v>
      </c>
      <c r="L36" s="6">
        <f>IF(G36 = "NULL", "NULL", H36*2)</f>
        <v>136</v>
      </c>
      <c r="M36" s="9" t="str">
        <f>CONCATENATE(SUBSTITUTE(D36,"• Packed in a facility and/or equipment that produces products containing peanuts, tree nuts, soybean, milk, dairy, eggs, fish, shellfish, wheat, sesame. •",""), " - NET WT. ", TEXT(E36, "0.00"), " oz (", F36, " grams)")</f>
        <v>Bam-Bam Spicy Shrimp Seasoning Ingredients:
onion, garlic, pepper, basil, oregano, thyme, salt, paprika
 - NET WT. 1.16 oz (33 grams)</v>
      </c>
      <c r="N36" s="10">
        <v>10000000027</v>
      </c>
      <c r="O36" s="10">
        <v>30000000027</v>
      </c>
      <c r="P36" s="10">
        <v>50000000027</v>
      </c>
      <c r="Q36" s="10">
        <v>70000000027</v>
      </c>
      <c r="R36" s="10">
        <v>90000000027</v>
      </c>
      <c r="S36" s="10">
        <v>11000000027</v>
      </c>
      <c r="T36" s="10">
        <v>13000000027</v>
      </c>
      <c r="U36" s="8" t="s">
        <v>49</v>
      </c>
      <c r="V36" s="9" t="s">
        <v>827</v>
      </c>
      <c r="W36" s="6">
        <f>IF(G36 = "NULL", "NULL", G36/4)</f>
        <v>0.59964726631393295</v>
      </c>
      <c r="X36" s="6">
        <f>IF(W36 = "NULL", "NULL", W36*28.35)</f>
        <v>17</v>
      </c>
      <c r="Y36" s="6">
        <f>IF(G36 = "NULL", "NULL", G36*4)</f>
        <v>9.5943562610229272</v>
      </c>
      <c r="Z36" s="6">
        <f>IF(G36 = "NULL", "NULL", H36*4)</f>
        <v>272</v>
      </c>
      <c r="AA36" s="13">
        <v>15000000027</v>
      </c>
      <c r="AB36" s="6">
        <f>IF(OR(E36 = "NULL", G36 = "NULL"), "NULL", (E36+G36)/2)</f>
        <v>1.7813051146384478</v>
      </c>
      <c r="AC36" s="6">
        <f>IF(OR(F36 = "NULL", H36 = "NULL"), "NULL", (F36+H36)/2)</f>
        <v>50.5</v>
      </c>
      <c r="AD36" s="13">
        <v>17000000027</v>
      </c>
      <c r="AE36" s="6">
        <f>IF(H36 = "NULL", "NULL", AF36/28.35)</f>
        <v>5.9964726631393299</v>
      </c>
      <c r="AF36" s="6">
        <f>IF(H36 = "NULL", "NULL", J36*2)</f>
        <v>170</v>
      </c>
      <c r="AG36" s="13">
        <v>19000000027</v>
      </c>
      <c r="AH36" s="6">
        <f>IF(AB36 = "NULL", "NULL", AB36*2)</f>
        <v>3.5626102292768955</v>
      </c>
      <c r="AI36" s="6">
        <f>IF(AC36 = "NULL", "NULL", AC36*2)</f>
        <v>101</v>
      </c>
      <c r="AJ36" s="13">
        <v>21000000027</v>
      </c>
      <c r="AK36" s="11" t="s">
        <v>1848</v>
      </c>
      <c r="AL36" s="10" t="str">
        <f>SUBSTITUTE(D36,CHAR(10)&amp;"• Packed in a facility and/or equipment that produces products containing peanuts, tree nuts, soybean, milk, dairy, eggs, fish, shellfish, wheat, sesame. •","")</f>
        <v>Bam-Bam Spicy Shrimp Seasoning Ingredients:
onion, garlic, pepper, basil, oregano, thyme, salt, paprika</v>
      </c>
      <c r="AM36" s="9" t="s">
        <v>44</v>
      </c>
      <c r="AN36" s="42"/>
    </row>
    <row r="37" spans="1:40" ht="180" x14ac:dyDescent="0.3">
      <c r="A37" s="8" t="s">
        <v>2290</v>
      </c>
      <c r="B37" s="8" t="s">
        <v>2291</v>
      </c>
      <c r="C37" s="8" t="s">
        <v>2292</v>
      </c>
      <c r="D37" s="9" t="s">
        <v>2293</v>
      </c>
      <c r="E37" s="6">
        <f>IF(F37 = "NULL", "NULL", F37/28.35)</f>
        <v>2.9</v>
      </c>
      <c r="F37" s="6">
        <v>82.215000000000003</v>
      </c>
      <c r="G37" s="6">
        <f>IF(H37 = "NULL", "NULL", H37/28.35)</f>
        <v>5.8</v>
      </c>
      <c r="H37" s="6">
        <v>164.43</v>
      </c>
      <c r="I37" s="6">
        <f>IF(G37 = "NULL", "NULL", G37*1.25)</f>
        <v>7.25</v>
      </c>
      <c r="J37" s="6">
        <f>IF(G37 = "NULL", "NULL", H37*1.25)</f>
        <v>205.53750000000002</v>
      </c>
      <c r="K37" s="6">
        <f>IF(G37 = "NULL", "NULL", G37*2)</f>
        <v>11.6</v>
      </c>
      <c r="L37" s="6">
        <f>IF(G37 = "NULL", "NULL", H37*2)</f>
        <v>328.86</v>
      </c>
      <c r="M37" s="9" t="str">
        <f>CONCATENATE(SUBSTITUTE(D37,"• Packed in a facility and/or equipment that produces products containing peanuts, tree nuts, soybean, milk, dairy, eggs, fish, shellfish, wheat, sesame. •",""), " - NET WT. ", TEXT(E37, "0.00"), " oz (", F37, " grams)")</f>
        <v>Bamboo Jade Sea Salt Ingredients:
natural sea salt, organic bamboo leaf extract
 - NET WT. 2.90 oz (82.215 grams)</v>
      </c>
      <c r="N37" s="10">
        <v>10000000028</v>
      </c>
      <c r="O37" s="10">
        <v>30000000028</v>
      </c>
      <c r="P37" s="10">
        <v>50000000028</v>
      </c>
      <c r="Q37" s="10">
        <v>70000000028</v>
      </c>
      <c r="R37" s="10">
        <v>90000000028</v>
      </c>
      <c r="S37" s="10">
        <v>11000000028</v>
      </c>
      <c r="T37" s="10">
        <v>13000000028</v>
      </c>
      <c r="U37" s="8"/>
      <c r="V37" s="9"/>
      <c r="W37" s="6">
        <f>IF(G37 = "NULL", "NULL", G37/4)</f>
        <v>1.45</v>
      </c>
      <c r="X37" s="6">
        <f>IF(W37 = "NULL", "NULL", W37*28.35)</f>
        <v>41.107500000000002</v>
      </c>
      <c r="Y37" s="6">
        <f>IF(G37 = "NULL", "NULL", G37*4)</f>
        <v>23.2</v>
      </c>
      <c r="Z37" s="6">
        <f>IF(G37 = "NULL", "NULL", H37*4)</f>
        <v>657.72</v>
      </c>
      <c r="AA37" s="13">
        <v>15000000028</v>
      </c>
      <c r="AB37" s="6">
        <f>IF(OR(E37 = "NULL", G37 = "NULL"), "NULL", (E37+G37)/2)</f>
        <v>4.3499999999999996</v>
      </c>
      <c r="AC37" s="6">
        <f>IF(OR(F37 = "NULL", H37 = "NULL"), "NULL", (F37+H37)/2)</f>
        <v>123.32250000000001</v>
      </c>
      <c r="AD37" s="13">
        <v>17000000028</v>
      </c>
      <c r="AE37" s="6">
        <f>IF(H37 = "NULL", "NULL", AF37/28.35)</f>
        <v>14.5</v>
      </c>
      <c r="AF37" s="6">
        <f>IF(H37 = "NULL", "NULL", J37*2)</f>
        <v>411.07500000000005</v>
      </c>
      <c r="AG37" s="13">
        <v>19000000028</v>
      </c>
      <c r="AH37" s="6">
        <f>IF(AB37 = "NULL", "NULL", AB37*2)</f>
        <v>8.6999999999999993</v>
      </c>
      <c r="AI37" s="6">
        <f>IF(AC37 = "NULL", "NULL", AC37*2)</f>
        <v>246.64500000000001</v>
      </c>
      <c r="AJ37" s="13">
        <v>21000000028</v>
      </c>
      <c r="AK37" s="11"/>
      <c r="AL37" s="10" t="str">
        <f>SUBSTITUTE(D37,CHAR(10)&amp;"• Packed in a facility and/or equipment that produces products containing peanuts, tree nuts, soybean, milk, dairy, eggs, fish, shellfish, wheat, sesame. •","")</f>
        <v>Bamboo Jade Sea Salt Ingredients:
natural sea salt, organic bamboo leaf extract</v>
      </c>
      <c r="AM37" s="9" t="s">
        <v>44</v>
      </c>
      <c r="AN37" s="42"/>
    </row>
    <row r="38" spans="1:40" ht="409.6" x14ac:dyDescent="0.3">
      <c r="A38" s="8" t="s">
        <v>2543</v>
      </c>
      <c r="B38" s="8" t="s">
        <v>2544</v>
      </c>
      <c r="C38" s="8" t="s">
        <v>2545</v>
      </c>
      <c r="D38" s="9" t="s">
        <v>2546</v>
      </c>
      <c r="E38" s="6">
        <f>IF(F38 = "NULL", "NULL", F38/28.35)</f>
        <v>1.6875</v>
      </c>
      <c r="F38" s="6">
        <v>47.840625000000003</v>
      </c>
      <c r="G38" s="6">
        <f>IF(H38 = "NULL", "NULL", H38/28.35)</f>
        <v>3.375</v>
      </c>
      <c r="H38" s="6">
        <v>95.681250000000006</v>
      </c>
      <c r="I38" s="6">
        <f>IF(G38 = "NULL", "NULL", G38*1.25)</f>
        <v>4.21875</v>
      </c>
      <c r="J38" s="6">
        <f>IF(G38 = "NULL", "NULL", H38*1.25)</f>
        <v>119.6015625</v>
      </c>
      <c r="K38" s="6">
        <f>IF(G38 = "NULL", "NULL", G38*2)</f>
        <v>6.75</v>
      </c>
      <c r="L38" s="6">
        <f>IF(G38 = "NULL", "NULL", H38*2)</f>
        <v>191.36250000000001</v>
      </c>
      <c r="M38" s="9" t="str">
        <f>CONCATENATE(SUBSTITUTE(D38,"• Packed in a facility and/or equipment that produces products containing peanuts, tree nuts, soybean, milk, dairy, eggs, fish, shellfish, wheat, sesame. •",""), " - NET WT. ", TEXT(E38, "0.00"), " oz (", F38,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NET WT. 1.69 oz (47.840625 grams)</v>
      </c>
      <c r="N38" s="10">
        <v>10000000029</v>
      </c>
      <c r="O38" s="10">
        <v>30000000029</v>
      </c>
      <c r="P38" s="10">
        <v>50000000029</v>
      </c>
      <c r="Q38" s="10">
        <v>70000000029</v>
      </c>
      <c r="R38" s="10">
        <v>90000000029</v>
      </c>
      <c r="S38" s="10">
        <v>11000000029</v>
      </c>
      <c r="T38" s="10">
        <v>13000000029</v>
      </c>
      <c r="U38" s="8"/>
      <c r="V38" s="9" t="s">
        <v>133</v>
      </c>
      <c r="W38" s="6">
        <f>IF(G38 = "NULL", "NULL", G38/4)</f>
        <v>0.84375</v>
      </c>
      <c r="X38" s="6">
        <f>IF(W38 = "NULL", "NULL", W38*28.35)</f>
        <v>23.920312500000001</v>
      </c>
      <c r="Y38" s="6">
        <f>IF(G38 = "NULL", "NULL", G38*4)</f>
        <v>13.5</v>
      </c>
      <c r="Z38" s="6">
        <f>IF(G38 = "NULL", "NULL", H38*4)</f>
        <v>382.72500000000002</v>
      </c>
      <c r="AA38" s="13">
        <v>15000000029</v>
      </c>
      <c r="AB38" s="6">
        <f>IF(OR(E38 = "NULL", G38 = "NULL"), "NULL", (E38+G38)/2)</f>
        <v>2.53125</v>
      </c>
      <c r="AC38" s="6">
        <f>IF(OR(F38 = "NULL", H38 = "NULL"), "NULL", (F38+H38)/2)</f>
        <v>71.760937500000011</v>
      </c>
      <c r="AD38" s="13">
        <v>17000000029</v>
      </c>
      <c r="AE38" s="6">
        <f>IF(H38 = "NULL", "NULL", AF38/28.35)</f>
        <v>8.4375</v>
      </c>
      <c r="AF38" s="6">
        <f>IF(H38 = "NULL", "NULL", J38*2)</f>
        <v>239.203125</v>
      </c>
      <c r="AG38" s="13">
        <v>19000000029</v>
      </c>
      <c r="AH38" s="6">
        <f>IF(AB38 = "NULL", "NULL", AB38*2)</f>
        <v>5.0625</v>
      </c>
      <c r="AI38" s="6">
        <f>IF(AC38 = "NULL", "NULL", AC38*2)</f>
        <v>143.52187500000002</v>
      </c>
      <c r="AJ38" s="13">
        <v>21000000029</v>
      </c>
      <c r="AK38" s="11"/>
      <c r="AL38" s="10" t="str">
        <f>SUBSTITUTE(D38,CHAR(10)&amp;"•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c r="AM38" s="9" t="s">
        <v>44</v>
      </c>
      <c r="AN38" s="42"/>
    </row>
    <row r="39" spans="1:40" ht="270" x14ac:dyDescent="0.3">
      <c r="A39" s="8" t="s">
        <v>964</v>
      </c>
      <c r="B39" s="8" t="s">
        <v>965</v>
      </c>
      <c r="C39" s="8" t="s">
        <v>966</v>
      </c>
      <c r="D39" s="9" t="s">
        <v>967</v>
      </c>
      <c r="E39" s="6">
        <f>IF(F39 = "NULL", "NULL", F39/28.35)</f>
        <v>1.1000000000000001</v>
      </c>
      <c r="F39" s="6">
        <v>31.185000000000006</v>
      </c>
      <c r="G39" s="6">
        <f>IF(H39 = "NULL", "NULL", H39/28.35)</f>
        <v>2.2000000000000002</v>
      </c>
      <c r="H39" s="6">
        <v>62.370000000000012</v>
      </c>
      <c r="I39" s="6">
        <f>IF(G39 = "NULL", "NULL", G39*1.25)</f>
        <v>2.75</v>
      </c>
      <c r="J39" s="6">
        <f>IF(G39 = "NULL", "NULL", H39*1.25)</f>
        <v>77.96250000000002</v>
      </c>
      <c r="K39" s="6">
        <f>IF(G39 = "NULL", "NULL", G39*2)</f>
        <v>4.4000000000000004</v>
      </c>
      <c r="L39" s="6">
        <f>IF(G39 = "NULL", "NULL", H39*2)</f>
        <v>124.74000000000002</v>
      </c>
      <c r="M39" s="9" t="str">
        <f>CONCATENATE(SUBSTITUTE(D39,"• Packed in a facility and/or equipment that produces products containing peanuts, tree nuts, soybean, milk, dairy, eggs, fish, shellfish, wheat, sesame. •",""), " - NET WT. ", TEXT(E39, "0.00"), " oz (", F39,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 oz (31.185 grams)</v>
      </c>
      <c r="N39" s="10">
        <v>10000000030</v>
      </c>
      <c r="O39" s="10">
        <v>30000000030</v>
      </c>
      <c r="P39" s="10">
        <v>50000000030</v>
      </c>
      <c r="Q39" s="10">
        <v>70000000030</v>
      </c>
      <c r="R39" s="10">
        <v>90000000030</v>
      </c>
      <c r="S39" s="10">
        <v>11000000030</v>
      </c>
      <c r="T39" s="10">
        <v>13000000030</v>
      </c>
      <c r="U39" s="8"/>
      <c r="V39" s="9"/>
      <c r="W39" s="6">
        <f>IF(G39 = "NULL", "NULL", G39/4)</f>
        <v>0.55000000000000004</v>
      </c>
      <c r="X39" s="6">
        <f>IF(W39 = "NULL", "NULL", W39*28.35)</f>
        <v>15.592500000000003</v>
      </c>
      <c r="Y39" s="6">
        <f>IF(G39 = "NULL", "NULL", G39*4)</f>
        <v>8.8000000000000007</v>
      </c>
      <c r="Z39" s="6">
        <f>IF(G39 = "NULL", "NULL", H39*4)</f>
        <v>249.48000000000005</v>
      </c>
      <c r="AA39" s="13">
        <v>15000000030</v>
      </c>
      <c r="AB39" s="6">
        <f>IF(OR(E39 = "NULL", G39 = "NULL"), "NULL", (E39+G39)/2)</f>
        <v>1.6500000000000001</v>
      </c>
      <c r="AC39" s="6">
        <f>IF(OR(F39 = "NULL", H39 = "NULL"), "NULL", (F39+H39)/2)</f>
        <v>46.777500000000011</v>
      </c>
      <c r="AD39" s="13">
        <v>17000000030</v>
      </c>
      <c r="AE39" s="6">
        <f>IF(H39 = "NULL", "NULL", AF39/28.35)</f>
        <v>5.5000000000000009</v>
      </c>
      <c r="AF39" s="6">
        <f>IF(H39 = "NULL", "NULL", J39*2)</f>
        <v>155.92500000000004</v>
      </c>
      <c r="AG39" s="13">
        <v>19000000030</v>
      </c>
      <c r="AH39" s="6">
        <f>IF(AB39 = "NULL", "NULL", AB39*2)</f>
        <v>3.3000000000000003</v>
      </c>
      <c r="AI39" s="6">
        <f>IF(AC39 = "NULL", "NULL", AC39*2)</f>
        <v>93.555000000000021</v>
      </c>
      <c r="AJ39" s="13">
        <v>21000000030</v>
      </c>
      <c r="AK39" s="11"/>
      <c r="AL39" s="10" t="str">
        <f>SUBSTITUTE(D39,CHAR(10)&amp;"•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c r="AM39" s="9" t="s">
        <v>44</v>
      </c>
      <c r="AN39" s="42"/>
    </row>
    <row r="40" spans="1:40" ht="225" x14ac:dyDescent="0.3">
      <c r="A40" s="8" t="s">
        <v>2071</v>
      </c>
      <c r="B40" s="8" t="s">
        <v>2072</v>
      </c>
      <c r="C40" s="8" t="s">
        <v>2073</v>
      </c>
      <c r="D40" s="9" t="s">
        <v>2074</v>
      </c>
      <c r="E40" s="6">
        <f>IF(F40 = "NULL", "NULL", F40/28.35)</f>
        <v>1.8500881834215168</v>
      </c>
      <c r="F40" s="6">
        <v>52.45</v>
      </c>
      <c r="G40" s="6">
        <f>IF(H40 = "NULL", "NULL", H40/28.35)</f>
        <v>3.7001763668430336</v>
      </c>
      <c r="H40" s="6">
        <v>104.9</v>
      </c>
      <c r="I40" s="6">
        <f>IF(G40 = "NULL", "NULL", G40*1.25)</f>
        <v>4.6252204585537919</v>
      </c>
      <c r="J40" s="6">
        <f>IF(G40 = "NULL", "NULL", H40*1.25)</f>
        <v>131.125</v>
      </c>
      <c r="K40" s="6">
        <f>IF(G40 = "NULL", "NULL", G40*2)</f>
        <v>7.4003527336860673</v>
      </c>
      <c r="L40" s="6">
        <f>IF(G40 = "NULL", "NULL", H40*2)</f>
        <v>209.8</v>
      </c>
      <c r="M40" s="9" t="str">
        <f>CONCATENATE(SUBSTITUTE(D40,"• Packed in a facility and/or equipment that produces products containing peanuts, tree nuts, soybean, milk, dairy, eggs, fish, shellfish, wheat, sesame. •",""), " - NET WT. ", TEXT(E40, "0.00"), " oz (", F40, " grams)")</f>
        <v>Basil Pesto Parmesan Seasoning Ingredients:
parmesan cheese ([part-skim milk, cheese culture, salt enzymes], whey, buttermilk solids, sodium phosphate, salt), basil, garlic, salt
• ALLERGY ALERT: contains milk •
 - NET WT. 1.85 oz (52.45 grams)</v>
      </c>
      <c r="N40" s="10">
        <v>10000000562</v>
      </c>
      <c r="O40" s="10">
        <v>30000000562</v>
      </c>
      <c r="P40" s="10">
        <v>50000000562</v>
      </c>
      <c r="Q40" s="10">
        <v>70000000562</v>
      </c>
      <c r="R40" s="10">
        <v>90000000562</v>
      </c>
      <c r="S40" s="10">
        <v>11000000562</v>
      </c>
      <c r="T40" s="10">
        <v>13000000562</v>
      </c>
      <c r="U40" s="22"/>
      <c r="W40" s="6">
        <f>IF(G40 = "NULL", "NULL", G40/4)</f>
        <v>0.92504409171075841</v>
      </c>
      <c r="X40" s="6">
        <f>IF(W40 = "NULL", "NULL", W40*28.35)</f>
        <v>26.225000000000001</v>
      </c>
      <c r="Y40" s="6">
        <f>IF(G40 = "NULL", "NULL", G40*4)</f>
        <v>14.800705467372135</v>
      </c>
      <c r="Z40" s="6">
        <f>IF(G40 = "NULL", "NULL", H40*4)</f>
        <v>419.6</v>
      </c>
      <c r="AA40" s="13">
        <v>15000000562</v>
      </c>
      <c r="AB40" s="6">
        <f>IF(OR(E40 = "NULL", G40 = "NULL"), "NULL", (E40+G40)/2)</f>
        <v>2.7751322751322753</v>
      </c>
      <c r="AC40" s="6">
        <f>IF(OR(F40 = "NULL", H40 = "NULL"), "NULL", (F40+H40)/2)</f>
        <v>78.675000000000011</v>
      </c>
      <c r="AD40" s="13">
        <v>17000000562</v>
      </c>
      <c r="AE40" s="6">
        <f>IF(H40 = "NULL", "NULL", AF40/28.35)</f>
        <v>9.2504409171075839</v>
      </c>
      <c r="AF40" s="6">
        <f>IF(H40 = "NULL", "NULL", J40*2)</f>
        <v>262.25</v>
      </c>
      <c r="AG40" s="13">
        <v>19000000562</v>
      </c>
      <c r="AH40" s="6">
        <f>IF(AB40 = "NULL", "NULL", AB40*2)</f>
        <v>5.5502645502645507</v>
      </c>
      <c r="AI40" s="6">
        <f>IF(AC40 = "NULL", "NULL", AC40*2)</f>
        <v>157.35000000000002</v>
      </c>
      <c r="AJ40" s="13">
        <v>21000000562</v>
      </c>
      <c r="AK40" s="11" t="s">
        <v>2075</v>
      </c>
      <c r="AL40" s="10" t="str">
        <f>SUBSTITUTE(D40,CHAR(10)&amp;"• Packed in a facility and/or equipment that produces products containing peanuts, tree nuts, soybean, milk, dairy, eggs, fish, shellfish, wheat, sesame. •","")</f>
        <v>Basil Pesto Parmesan Seasoning Ingredients:
parmesan cheese ([part-skim milk, cheese culture, salt enzymes], whey, buttermilk solids, sodium phosphate, salt), basil, garlic, salt
• ALLERGY ALERT: contains milk •</v>
      </c>
      <c r="AM40" s="9" t="s">
        <v>44</v>
      </c>
      <c r="AN40" s="42"/>
    </row>
    <row r="41" spans="1:40" ht="180" x14ac:dyDescent="0.3">
      <c r="A41" s="8" t="s">
        <v>2336</v>
      </c>
      <c r="B41" s="8" t="s">
        <v>2337</v>
      </c>
      <c r="C41" s="8" t="s">
        <v>2338</v>
      </c>
      <c r="D41" s="9" t="s">
        <v>2339</v>
      </c>
      <c r="E41" s="6">
        <f>IF(F41 = "NULL", "NULL", F41/28.35)</f>
        <v>2.9</v>
      </c>
      <c r="F41" s="6">
        <v>82.215000000000003</v>
      </c>
      <c r="G41" s="6">
        <f>IF(H41 = "NULL", "NULL", H41/28.35)</f>
        <v>5.8</v>
      </c>
      <c r="H41" s="6">
        <v>164.43</v>
      </c>
      <c r="I41" s="6">
        <f>IF(G41 = "NULL", "NULL", G41*1.25)</f>
        <v>7.25</v>
      </c>
      <c r="J41" s="6">
        <f>IF(G41 = "NULL", "NULL", H41*1.25)</f>
        <v>205.53750000000002</v>
      </c>
      <c r="K41" s="6">
        <f>IF(G41 = "NULL", "NULL", G41*2)</f>
        <v>11.6</v>
      </c>
      <c r="L41" s="6">
        <f>IF(G41 = "NULL", "NULL", H41*2)</f>
        <v>328.86</v>
      </c>
      <c r="M41" s="9" t="str">
        <f>CONCATENATE(SUBSTITUTE(D41,"• Packed in a facility and/or equipment that produces products containing peanuts, tree nuts, soybean, milk, dairy, eggs, fish, shellfish, wheat, sesame. •",""), " - NET WT. ", TEXT(E41, "0.00"), " oz (", F41, " grams)")</f>
        <v>Basil Sea Salt Ingredients:
sea salt and basil
 - NET WT. 2.90 oz (82.215 grams)</v>
      </c>
      <c r="N41" s="10">
        <v>10000000031</v>
      </c>
      <c r="O41" s="10">
        <v>30000000031</v>
      </c>
      <c r="P41" s="10">
        <v>50000000031</v>
      </c>
      <c r="Q41" s="10">
        <v>70000000031</v>
      </c>
      <c r="R41" s="10">
        <v>90000000031</v>
      </c>
      <c r="S41" s="10">
        <v>11000000031</v>
      </c>
      <c r="T41" s="10">
        <v>13000000031</v>
      </c>
      <c r="U41" s="8" t="s">
        <v>49</v>
      </c>
      <c r="V41" s="9"/>
      <c r="W41" s="6">
        <f>IF(G41 = "NULL", "NULL", G41/4)</f>
        <v>1.45</v>
      </c>
      <c r="X41" s="6">
        <f>IF(W41 = "NULL", "NULL", W41*28.35)</f>
        <v>41.107500000000002</v>
      </c>
      <c r="Y41" s="6">
        <f>IF(G41 = "NULL", "NULL", G41*4)</f>
        <v>23.2</v>
      </c>
      <c r="Z41" s="6">
        <f>IF(G41 = "NULL", "NULL", H41*4)</f>
        <v>657.72</v>
      </c>
      <c r="AA41" s="13">
        <v>15000000031</v>
      </c>
      <c r="AB41" s="6">
        <f>IF(OR(E41 = "NULL", G41 = "NULL"), "NULL", (E41+G41)/2)</f>
        <v>4.3499999999999996</v>
      </c>
      <c r="AC41" s="6">
        <f>IF(OR(F41 = "NULL", H41 = "NULL"), "NULL", (F41+H41)/2)</f>
        <v>123.32250000000001</v>
      </c>
      <c r="AD41" s="13">
        <v>17000000031</v>
      </c>
      <c r="AE41" s="6">
        <f>IF(H41 = "NULL", "NULL", AF41/28.35)</f>
        <v>14.5</v>
      </c>
      <c r="AF41" s="6">
        <f>IF(H41 = "NULL", "NULL", J41*2)</f>
        <v>411.07500000000005</v>
      </c>
      <c r="AG41" s="13">
        <v>19000000031</v>
      </c>
      <c r="AH41" s="6">
        <f>IF(AB41 = "NULL", "NULL", AB41*2)</f>
        <v>8.6999999999999993</v>
      </c>
      <c r="AI41" s="6">
        <f>IF(AC41 = "NULL", "NULL", AC41*2)</f>
        <v>246.64500000000001</v>
      </c>
      <c r="AJ41" s="13">
        <v>21000000031</v>
      </c>
      <c r="AK41" s="11"/>
      <c r="AL41" s="10" t="str">
        <f>SUBSTITUTE(D41,CHAR(10)&amp;"• Packed in a facility and/or equipment that produces products containing peanuts, tree nuts, soybean, milk, dairy, eggs, fish, shellfish, wheat, sesame. •","")</f>
        <v>Basil Sea Salt Ingredients:
sea salt and basil</v>
      </c>
      <c r="AM41" s="9" t="s">
        <v>44</v>
      </c>
      <c r="AN41" s="42"/>
    </row>
    <row r="42" spans="1:40" ht="180" x14ac:dyDescent="0.3">
      <c r="A42" s="8" t="s">
        <v>888</v>
      </c>
      <c r="B42" s="8" t="s">
        <v>889</v>
      </c>
      <c r="C42" s="8" t="s">
        <v>889</v>
      </c>
      <c r="D42" s="9" t="s">
        <v>890</v>
      </c>
      <c r="E42" s="6">
        <f>IF(F42 = "NULL", "NULL", F42/28.35)</f>
        <v>0.12698412698412698</v>
      </c>
      <c r="F42" s="6">
        <v>3.6</v>
      </c>
      <c r="G42" s="6">
        <f>IF(H42 = "NULL", "NULL", H42/28.35)</f>
        <v>0.25396825396825395</v>
      </c>
      <c r="H42" s="6">
        <v>7.2</v>
      </c>
      <c r="I42" s="6">
        <f>IF(G42 = "NULL", "NULL", G42*1.25)</f>
        <v>0.31746031746031744</v>
      </c>
      <c r="J42" s="6">
        <f>IF(G42 = "NULL", "NULL", H42*1.25)</f>
        <v>9</v>
      </c>
      <c r="K42" s="6">
        <f>IF(G42 = "NULL", "NULL", G42*2)</f>
        <v>0.50793650793650791</v>
      </c>
      <c r="L42" s="6">
        <f>IF(G42 = "NULL", "NULL", H42*2)</f>
        <v>14.4</v>
      </c>
      <c r="M42" s="9" t="str">
        <f>CONCATENATE(SUBSTITUTE(D42,"• Packed in a facility and/or equipment that produces products containing peanuts, tree nuts, soybean, milk, dairy, eggs, fish, shellfish, wheat, sesame. •",""), " - NET WT. ", TEXT(E42, "0.00"), " oz (", F42, " grams)")</f>
        <v>Bay Leaves Ingredients:
bay leaves
 - NET WT. 0.13 oz (3.6 grams)</v>
      </c>
      <c r="N42" s="10">
        <v>10000000619</v>
      </c>
      <c r="O42" s="10">
        <v>30000000619</v>
      </c>
      <c r="P42" s="10">
        <v>50000000619</v>
      </c>
      <c r="Q42" s="10">
        <v>70000000619</v>
      </c>
      <c r="R42" s="10">
        <v>90000000619</v>
      </c>
      <c r="S42" s="10">
        <v>11000000619</v>
      </c>
      <c r="T42" s="10">
        <v>13000000619</v>
      </c>
      <c r="U42" s="22"/>
      <c r="W42" s="6">
        <f>IF(G42 = "NULL", "NULL", G42/4)</f>
        <v>6.3492063492063489E-2</v>
      </c>
      <c r="X42" s="6">
        <f>IF(W42 = "NULL", "NULL", W42*28.35)</f>
        <v>1.8</v>
      </c>
      <c r="Y42" s="6">
        <f>IF(G42 = "NULL", "NULL", G42*4)</f>
        <v>1.0158730158730158</v>
      </c>
      <c r="Z42" s="6">
        <f>IF(G42 = "NULL", "NULL", H42*4)</f>
        <v>28.8</v>
      </c>
      <c r="AA42" s="13">
        <v>15000000619</v>
      </c>
      <c r="AB42" s="6">
        <f>IF(OR(E42 = "NULL", G42 = "NULL"), "NULL", (E42+G42)/2)</f>
        <v>0.19047619047619047</v>
      </c>
      <c r="AC42" s="6">
        <f>IF(OR(F42 = "NULL", H42 = "NULL"), "NULL", (F42+H42)/2)</f>
        <v>5.4</v>
      </c>
      <c r="AD42" s="13">
        <v>17000000619</v>
      </c>
      <c r="AE42" s="6">
        <f>IF(H42 = "NULL", "NULL", AF42/28.35)</f>
        <v>0.63492063492063489</v>
      </c>
      <c r="AF42" s="6">
        <f>IF(H42 = "NULL", "NULL", J42*2)</f>
        <v>18</v>
      </c>
      <c r="AG42" s="13">
        <v>19000000619</v>
      </c>
      <c r="AH42" s="6">
        <f>IF(AB42 = "NULL", "NULL", AB42*2)</f>
        <v>0.38095238095238093</v>
      </c>
      <c r="AI42" s="6">
        <f>IF(AC42 = "NULL", "NULL", AC42*2)</f>
        <v>10.8</v>
      </c>
      <c r="AJ42" s="13">
        <v>21000000619</v>
      </c>
      <c r="AK42" s="11"/>
      <c r="AL42" s="10" t="str">
        <f>SUBSTITUTE(D42,CHAR(10)&amp;"• Packed in a facility and/or equipment that produces products containing peanuts, tree nuts, soybean, milk, dairy, eggs, fish, shellfish, wheat, sesame. •","")</f>
        <v>Bay Leaves Ingredients:
bay leaves</v>
      </c>
      <c r="AM42" s="9" t="s">
        <v>44</v>
      </c>
      <c r="AN42" s="42"/>
    </row>
    <row r="43" spans="1:40" ht="285" x14ac:dyDescent="0.3">
      <c r="A43" s="8" t="s">
        <v>1736</v>
      </c>
      <c r="B43" s="8" t="s">
        <v>1737</v>
      </c>
      <c r="C43" s="8" t="s">
        <v>1738</v>
      </c>
      <c r="D43" s="9" t="s">
        <v>1739</v>
      </c>
      <c r="E43" s="6">
        <f>IF(F43 = "NULL", "NULL", F43/28.35)</f>
        <v>1.6</v>
      </c>
      <c r="F43" s="6">
        <v>45.360000000000007</v>
      </c>
      <c r="G43" s="6">
        <f>IF(H43 = "NULL", "NULL", H43/28.35)</f>
        <v>3.2</v>
      </c>
      <c r="H43" s="6">
        <v>90.720000000000013</v>
      </c>
      <c r="I43" s="6">
        <f>IF(G43 = "NULL", "NULL", G43*1.25)</f>
        <v>4</v>
      </c>
      <c r="J43" s="6">
        <f>IF(G43 = "NULL", "NULL", H43*1.25)</f>
        <v>113.40000000000002</v>
      </c>
      <c r="K43" s="6">
        <f>IF(G43 = "NULL", "NULL", G43*2)</f>
        <v>6.4</v>
      </c>
      <c r="L43" s="6">
        <f>IF(G43 = "NULL", "NULL", H43*2)</f>
        <v>181.44000000000003</v>
      </c>
      <c r="M43" s="9" t="str">
        <f>CONCATENATE(SUBSTITUTE(D43,"• Packed in a facility and/or equipment that produces products containing peanuts, tree nuts, soybean, milk, dairy, eggs, fish, shellfish, wheat, sesame. •",""), " - NET WT. ", TEXT(E43, "0.00"), " oz (", F43,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 oz (45.36 grams)</v>
      </c>
      <c r="N43" s="10">
        <v>10000000032</v>
      </c>
      <c r="O43" s="10">
        <v>30000000032</v>
      </c>
      <c r="P43" s="10">
        <v>50000000032</v>
      </c>
      <c r="Q43" s="10">
        <v>70000000032</v>
      </c>
      <c r="R43" s="10">
        <v>90000000032</v>
      </c>
      <c r="S43" s="10">
        <v>11000000032</v>
      </c>
      <c r="T43" s="10">
        <v>13000000032</v>
      </c>
      <c r="U43" s="8" t="s">
        <v>49</v>
      </c>
      <c r="V43" s="9"/>
      <c r="W43" s="6">
        <f>IF(G43 = "NULL", "NULL", G43/4)</f>
        <v>0.8</v>
      </c>
      <c r="X43" s="6">
        <f>IF(W43 = "NULL", "NULL", W43*28.35)</f>
        <v>22.680000000000003</v>
      </c>
      <c r="Y43" s="6">
        <f>IF(G43 = "NULL", "NULL", G43*4)</f>
        <v>12.8</v>
      </c>
      <c r="Z43" s="6">
        <f>IF(G43 = "NULL", "NULL", H43*4)</f>
        <v>362.88000000000005</v>
      </c>
      <c r="AA43" s="13">
        <v>15000000032</v>
      </c>
      <c r="AB43" s="6">
        <f>IF(OR(E43 = "NULL", G43 = "NULL"), "NULL", (E43+G43)/2)</f>
        <v>2.4000000000000004</v>
      </c>
      <c r="AC43" s="6">
        <f>IF(OR(F43 = "NULL", H43 = "NULL"), "NULL", (F43+H43)/2)</f>
        <v>68.040000000000006</v>
      </c>
      <c r="AD43" s="13">
        <v>17000000032</v>
      </c>
      <c r="AE43" s="6">
        <f>IF(H43 = "NULL", "NULL", AF43/28.35)</f>
        <v>8.0000000000000018</v>
      </c>
      <c r="AF43" s="6">
        <f>IF(H43 = "NULL", "NULL", J43*2)</f>
        <v>226.80000000000004</v>
      </c>
      <c r="AG43" s="13">
        <v>19000000032</v>
      </c>
      <c r="AH43" s="6">
        <f>IF(AB43 = "NULL", "NULL", AB43*2)</f>
        <v>4.8000000000000007</v>
      </c>
      <c r="AI43" s="6">
        <f>IF(AC43 = "NULL", "NULL", AC43*2)</f>
        <v>136.08000000000001</v>
      </c>
      <c r="AJ43" s="13">
        <v>21000000032</v>
      </c>
      <c r="AK43" s="11"/>
      <c r="AL43" s="10" t="str">
        <f>SUBSTITUTE(D43,CHAR(10)&amp;"•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c r="AM43" s="9" t="s">
        <v>44</v>
      </c>
      <c r="AN43" s="42"/>
    </row>
    <row r="44" spans="1:40" ht="255" x14ac:dyDescent="0.3">
      <c r="A44" s="8" t="s">
        <v>1697</v>
      </c>
      <c r="B44" s="8" t="s">
        <v>1698</v>
      </c>
      <c r="C44" s="8" t="s">
        <v>1699</v>
      </c>
      <c r="D44" s="9" t="s">
        <v>1700</v>
      </c>
      <c r="E44" s="6">
        <f>IF(F44 = "NULL", "NULL", F44/28.35)</f>
        <v>0.5</v>
      </c>
      <c r="F44" s="6">
        <v>14.175000000000001</v>
      </c>
      <c r="G44" s="6">
        <f>IF(H44 = "NULL", "NULL", H44/28.35)</f>
        <v>1</v>
      </c>
      <c r="H44" s="6">
        <v>28.35</v>
      </c>
      <c r="I44" s="6">
        <f>IF(G44 = "NULL", "NULL", G44*1.25)</f>
        <v>1.25</v>
      </c>
      <c r="J44" s="6">
        <f>IF(G44 = "NULL", "NULL", H44*1.25)</f>
        <v>35.4375</v>
      </c>
      <c r="K44" s="6">
        <f>IF(G44 = "NULL", "NULL", G44*2)</f>
        <v>2</v>
      </c>
      <c r="L44" s="6">
        <f>IF(G44 = "NULL", "NULL", H44*2)</f>
        <v>56.7</v>
      </c>
      <c r="M44" s="9" t="str">
        <f>CONCATENATE(SUBSTITUTE(D44,"• Packed in a facility and/or equipment that produces products containing peanuts, tree nuts, soybean, milk, dairy, eggs, fish, shellfish, wheat, sesame. •",""), " - NET WT. ", TEXT(E44, "0.00"), " oz (", F44,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0.50 oz (14.175 grams)</v>
      </c>
      <c r="N44" s="10">
        <v>10000000033</v>
      </c>
      <c r="O44" s="10">
        <v>30000000033</v>
      </c>
      <c r="P44" s="10">
        <v>50000000033</v>
      </c>
      <c r="Q44" s="10">
        <v>70000000033</v>
      </c>
      <c r="R44" s="10">
        <v>90000000033</v>
      </c>
      <c r="S44" s="10">
        <v>11000000033</v>
      </c>
      <c r="T44" s="10">
        <v>13000000033</v>
      </c>
      <c r="U44" s="8"/>
      <c r="V44" s="9"/>
      <c r="W44" s="6">
        <f>IF(G44 = "NULL", "NULL", G44/4)</f>
        <v>0.25</v>
      </c>
      <c r="X44" s="6">
        <f>IF(W44 = "NULL", "NULL", W44*28.35)</f>
        <v>7.0875000000000004</v>
      </c>
      <c r="Y44" s="6">
        <f>IF(G44 = "NULL", "NULL", G44*4)</f>
        <v>4</v>
      </c>
      <c r="Z44" s="6">
        <f>IF(G44 = "NULL", "NULL", H44*4)</f>
        <v>113.4</v>
      </c>
      <c r="AA44" s="13">
        <v>15000000033</v>
      </c>
      <c r="AB44" s="6">
        <f>IF(OR(E44 = "NULL", G44 = "NULL"), "NULL", (E44+G44)/2)</f>
        <v>0.75</v>
      </c>
      <c r="AC44" s="6">
        <f>IF(OR(F44 = "NULL", H44 = "NULL"), "NULL", (F44+H44)/2)</f>
        <v>21.262500000000003</v>
      </c>
      <c r="AD44" s="13">
        <v>17000000033</v>
      </c>
      <c r="AE44" s="6">
        <f>IF(H44 = "NULL", "NULL", AF44/28.35)</f>
        <v>2.5</v>
      </c>
      <c r="AF44" s="6">
        <f>IF(H44 = "NULL", "NULL", J44*2)</f>
        <v>70.875</v>
      </c>
      <c r="AG44" s="13">
        <v>19000000033</v>
      </c>
      <c r="AH44" s="6">
        <f>IF(AB44 = "NULL", "NULL", AB44*2)</f>
        <v>1.5</v>
      </c>
      <c r="AI44" s="6">
        <f>IF(AC44 = "NULL", "NULL", AC44*2)</f>
        <v>42.525000000000006</v>
      </c>
      <c r="AJ44" s="13">
        <v>21000000033</v>
      </c>
      <c r="AK44" s="11"/>
      <c r="AL44" s="10" t="str">
        <f>SUBSTITUTE(D44,CHAR(10)&amp;"•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c r="AM44" s="9" t="s">
        <v>44</v>
      </c>
      <c r="AN44" s="42"/>
    </row>
    <row r="45" spans="1:40" ht="409.6" x14ac:dyDescent="0.3">
      <c r="A45" s="8" t="s">
        <v>1165</v>
      </c>
      <c r="B45" s="8" t="s">
        <v>1166</v>
      </c>
      <c r="C45" s="8" t="s">
        <v>1166</v>
      </c>
      <c r="D45" s="9" t="s">
        <v>1167</v>
      </c>
      <c r="E45" s="6">
        <f>IF(F45 = "NULL", "NULL", F45/28.35)</f>
        <v>0.4</v>
      </c>
      <c r="F45" s="6">
        <v>11.340000000000002</v>
      </c>
      <c r="G45" s="6">
        <f>IF(H45 = "NULL", "NULL", H45/28.35)</f>
        <v>0.8</v>
      </c>
      <c r="H45" s="6">
        <v>22.680000000000003</v>
      </c>
      <c r="I45" s="6">
        <f>IF(G45 = "NULL", "NULL", G45*1.25)</f>
        <v>1</v>
      </c>
      <c r="J45" s="6">
        <f>IF(G45 = "NULL", "NULL", H45*1.25)</f>
        <v>28.350000000000005</v>
      </c>
      <c r="K45" s="6">
        <f>IF(G45 = "NULL", "NULL", G45*2)</f>
        <v>1.6</v>
      </c>
      <c r="L45" s="6">
        <f>IF(G45 = "NULL", "NULL", H45*2)</f>
        <v>45.360000000000007</v>
      </c>
      <c r="M45" s="9" t="str">
        <f>CONCATENATE(SUBSTITUTE(D45,"• Packed in a facility and/or equipment that produces products containing peanuts, tree nuts, soybean, milk, dairy, eggs, fish, shellfish, wheat, sesame. •",""), " - NET WT. ", TEXT(E45, "0.00"), " oz (", F45,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 oz (11.34 grams)</v>
      </c>
      <c r="N45" s="10">
        <v>10000000409</v>
      </c>
      <c r="O45" s="10">
        <v>30000000409</v>
      </c>
      <c r="P45" s="10">
        <v>50000000409</v>
      </c>
      <c r="Q45" s="10">
        <v>70000000409</v>
      </c>
      <c r="R45" s="10">
        <v>90000000409</v>
      </c>
      <c r="S45" s="10">
        <v>11000000409</v>
      </c>
      <c r="T45" s="10">
        <v>13000000409</v>
      </c>
      <c r="U45" s="8"/>
      <c r="V45" s="9"/>
      <c r="W45" s="6">
        <f>IF(G45 = "NULL", "NULL", G45/4)</f>
        <v>0.2</v>
      </c>
      <c r="X45" s="6">
        <f>IF(W45 = "NULL", "NULL", W45*28.35)</f>
        <v>5.6700000000000008</v>
      </c>
      <c r="Y45" s="6">
        <f>IF(G45 = "NULL", "NULL", G45*4)</f>
        <v>3.2</v>
      </c>
      <c r="Z45" s="6">
        <f>IF(G45 = "NULL", "NULL", H45*4)</f>
        <v>90.720000000000013</v>
      </c>
      <c r="AA45" s="13">
        <v>15000000409</v>
      </c>
      <c r="AB45" s="6">
        <f>IF(OR(E45 = "NULL", G45 = "NULL"), "NULL", (E45+G45)/2)</f>
        <v>0.60000000000000009</v>
      </c>
      <c r="AC45" s="6">
        <f>IF(OR(F45 = "NULL", H45 = "NULL"), "NULL", (F45+H45)/2)</f>
        <v>17.010000000000002</v>
      </c>
      <c r="AD45" s="13">
        <v>17000000409</v>
      </c>
      <c r="AE45" s="6">
        <f>IF(H45 = "NULL", "NULL", AF45/28.35)</f>
        <v>2.0000000000000004</v>
      </c>
      <c r="AF45" s="6">
        <f>IF(H45 = "NULL", "NULL", J45*2)</f>
        <v>56.70000000000001</v>
      </c>
      <c r="AG45" s="13">
        <v>19000000409</v>
      </c>
      <c r="AH45" s="6">
        <f>IF(AB45 = "NULL", "NULL", AB45*2)</f>
        <v>1.2000000000000002</v>
      </c>
      <c r="AI45" s="6">
        <f>IF(AC45 = "NULL", "NULL", AC45*2)</f>
        <v>34.020000000000003</v>
      </c>
      <c r="AJ45" s="13">
        <v>21000000409</v>
      </c>
      <c r="AK45" s="11"/>
      <c r="AL45" s="10" t="str">
        <f>SUBSTITUTE(D45,CHAR(10)&amp;"•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c r="AM45" s="9" t="s">
        <v>44</v>
      </c>
      <c r="AN45" s="42"/>
    </row>
    <row r="46" spans="1:40" ht="180" x14ac:dyDescent="0.3">
      <c r="A46" s="8" t="s">
        <v>2355</v>
      </c>
      <c r="B46" s="8" t="s">
        <v>2356</v>
      </c>
      <c r="C46" s="8" t="s">
        <v>2357</v>
      </c>
      <c r="D46" s="9" t="s">
        <v>320</v>
      </c>
      <c r="E46" s="6" t="str">
        <f>IF(F46 = "NULL", "NULL", F46/28.35)</f>
        <v>NULL</v>
      </c>
      <c r="F46" s="6" t="s">
        <v>320</v>
      </c>
      <c r="G46" s="6" t="str">
        <f>IF(H46 = "NULL", "NULL", H46/28.35)</f>
        <v>NULL</v>
      </c>
      <c r="H46" s="6" t="s">
        <v>320</v>
      </c>
      <c r="I46" s="6" t="str">
        <f>IF(G46 = "NULL", "NULL", G46*1.25)</f>
        <v>NULL</v>
      </c>
      <c r="J46" s="6" t="str">
        <f>IF(G46 = "NULL", "NULL", H46*1.25)</f>
        <v>NULL</v>
      </c>
      <c r="K46" s="6" t="str">
        <f>IF(G46 = "NULL", "NULL", G46*2)</f>
        <v>NULL</v>
      </c>
      <c r="L46" s="6" t="str">
        <f>IF(G46 = "NULL", "NULL", H46*2)</f>
        <v>NULL</v>
      </c>
      <c r="M46" s="9" t="str">
        <f>CONCATENATE(SUBSTITUTE(D46,"• Packed in a facility and/or equipment that produces products containing peanuts, tree nuts, soybean, milk, dairy, eggs, fish, shellfish, wheat, sesame. •",""), " - NET WT. ", TEXT(E46, "0.00"), " oz (", F46, " grams)")</f>
        <v>NULL - NET WT. NULL oz (NULL grams)</v>
      </c>
      <c r="N46" s="10">
        <v>10000000034</v>
      </c>
      <c r="O46" s="10">
        <v>30000000034</v>
      </c>
      <c r="P46" s="10">
        <v>50000000034</v>
      </c>
      <c r="Q46" s="10">
        <v>70000000034</v>
      </c>
      <c r="R46" s="10">
        <v>90000000034</v>
      </c>
      <c r="S46" s="10">
        <v>11000000034</v>
      </c>
      <c r="T46" s="10">
        <v>13000000034</v>
      </c>
      <c r="U46" s="8"/>
      <c r="V46" s="9"/>
      <c r="W46" s="6" t="str">
        <f>IF(G46 = "NULL", "NULL", G46/4)</f>
        <v>NULL</v>
      </c>
      <c r="X46" s="6" t="str">
        <f>IF(W46 = "NULL", "NULL", W46*28.35)</f>
        <v>NULL</v>
      </c>
      <c r="Y46" s="6" t="str">
        <f>IF(G46 = "NULL", "NULL", G46*4)</f>
        <v>NULL</v>
      </c>
      <c r="Z46" s="6" t="str">
        <f>IF(G46 = "NULL", "NULL", H46*4)</f>
        <v>NULL</v>
      </c>
      <c r="AA46" s="13">
        <v>15000000034</v>
      </c>
      <c r="AB46" s="6" t="str">
        <f>IF(OR(E46 = "NULL", G46 = "NULL"), "NULL", (E46+G46)/2)</f>
        <v>NULL</v>
      </c>
      <c r="AC46" s="6" t="str">
        <f>IF(OR(F46 = "NULL", H46 = "NULL"), "NULL", (F46+H46)/2)</f>
        <v>NULL</v>
      </c>
      <c r="AD46" s="13">
        <v>17000000034</v>
      </c>
      <c r="AE46" s="6" t="str">
        <f>IF(H46 = "NULL", "NULL", AF46/28.35)</f>
        <v>NULL</v>
      </c>
      <c r="AF46" s="6" t="str">
        <f>IF(H46 = "NULL", "NULL", J46*2)</f>
        <v>NULL</v>
      </c>
      <c r="AG46" s="13">
        <v>19000000034</v>
      </c>
      <c r="AH46" s="6" t="str">
        <f>IF(AB46 = "NULL", "NULL", AB46*2)</f>
        <v>NULL</v>
      </c>
      <c r="AI46" s="6" t="str">
        <f>IF(AC46 = "NULL", "NULL", AC46*2)</f>
        <v>NULL</v>
      </c>
      <c r="AJ46" s="13">
        <v>21000000034</v>
      </c>
      <c r="AK46" s="11"/>
      <c r="AL46" s="10" t="str">
        <f>SUBSTITUTE(D46,CHAR(10)&amp;"• Packed in a facility and/or equipment that produces products containing peanuts, tree nuts, soybean, milk, dairy, eggs, fish, shellfish, wheat, sesame. •","")</f>
        <v>NULL</v>
      </c>
      <c r="AM46" s="9" t="s">
        <v>44</v>
      </c>
      <c r="AN46" s="42"/>
    </row>
    <row r="47" spans="1:40" ht="180" x14ac:dyDescent="0.3">
      <c r="A47" s="33" t="s">
        <v>705</v>
      </c>
      <c r="B47" s="8" t="s">
        <v>706</v>
      </c>
      <c r="C47" s="8" t="s">
        <v>707</v>
      </c>
      <c r="D47" s="9" t="s">
        <v>708</v>
      </c>
      <c r="E47" s="6">
        <f>IF(F47 = "NULL", "NULL", F47/28.35)</f>
        <v>0.8</v>
      </c>
      <c r="F47" s="6">
        <v>22.680000000000003</v>
      </c>
      <c r="G47" s="6">
        <f>IF(H47 = "NULL", "NULL", H47/28.35)</f>
        <v>1.6</v>
      </c>
      <c r="H47" s="6">
        <v>45.360000000000007</v>
      </c>
      <c r="I47" s="6">
        <f>IF(G47 = "NULL", "NULL", G47*1.25)</f>
        <v>2</v>
      </c>
      <c r="J47" s="6">
        <f>IF(G47 = "NULL", "NULL", H47*1.25)</f>
        <v>56.70000000000001</v>
      </c>
      <c r="K47" s="6">
        <f>IF(G47 = "NULL", "NULL", G47*2)</f>
        <v>3.2</v>
      </c>
      <c r="L47" s="6">
        <f>IF(G47 = "NULL", "NULL", H47*2)</f>
        <v>90.720000000000013</v>
      </c>
      <c r="M47" s="9" t="str">
        <f>CONCATENATE(SUBSTITUTE(D47,"• Packed in a facility and/or equipment that produces products containing peanuts, tree nuts, soybean, milk, dairy, eggs, fish, shellfish, wheat, sesame. •",""), " - NET WT. ", TEXT(E47, "0.00"), " oz (", F47, " grams)")</f>
        <v>Bewitching Green Tea Ingredients:
green tea
 - NET WT. 0.80 oz (22.68 grams)</v>
      </c>
      <c r="N47" s="10">
        <v>10000000576</v>
      </c>
      <c r="O47" s="10">
        <v>30000000576</v>
      </c>
      <c r="P47" s="10">
        <v>50000000576</v>
      </c>
      <c r="Q47" s="10">
        <v>70000000576</v>
      </c>
      <c r="R47" s="10">
        <v>90000000576</v>
      </c>
      <c r="S47" s="10">
        <v>11000000576</v>
      </c>
      <c r="T47" s="10">
        <v>13000000576</v>
      </c>
      <c r="U47" s="8"/>
      <c r="V47" s="9"/>
      <c r="W47" s="6">
        <f>IF(G47 = "NULL", "NULL", G47/4)</f>
        <v>0.4</v>
      </c>
      <c r="X47" s="6">
        <f>IF(W47 = "NULL", "NULL", W47*28.35)</f>
        <v>11.340000000000002</v>
      </c>
      <c r="Y47" s="6">
        <f>IF(G47 = "NULL", "NULL", G47*4)</f>
        <v>6.4</v>
      </c>
      <c r="Z47" s="6">
        <f>IF(G47 = "NULL", "NULL", H47*4)</f>
        <v>181.44000000000003</v>
      </c>
      <c r="AA47" s="13">
        <v>15000000576</v>
      </c>
      <c r="AB47" s="6">
        <f>IF(OR(E47 = "NULL", G47 = "NULL"), "NULL", (E47+G47)/2)</f>
        <v>1.2000000000000002</v>
      </c>
      <c r="AC47" s="6">
        <f>IF(OR(F47 = "NULL", H47 = "NULL"), "NULL", (F47+H47)/2)</f>
        <v>34.020000000000003</v>
      </c>
      <c r="AD47" s="13">
        <v>17000000576</v>
      </c>
      <c r="AE47" s="6">
        <f>IF(H47 = "NULL", "NULL", AF47/28.35)</f>
        <v>4.0000000000000009</v>
      </c>
      <c r="AF47" s="6">
        <f>IF(H47 = "NULL", "NULL", J47*2)</f>
        <v>113.40000000000002</v>
      </c>
      <c r="AG47" s="13">
        <v>19000000576</v>
      </c>
      <c r="AH47" s="6">
        <f>IF(AB47 = "NULL", "NULL", AB47*2)</f>
        <v>2.4000000000000004</v>
      </c>
      <c r="AI47" s="6">
        <f>IF(AC47 = "NULL", "NULL", AC47*2)</f>
        <v>68.040000000000006</v>
      </c>
      <c r="AJ47" s="13">
        <v>21000000576</v>
      </c>
      <c r="AK47" s="11" t="s">
        <v>709</v>
      </c>
      <c r="AL47" s="10" t="str">
        <f>SUBSTITUTE(D47,CHAR(10)&amp;"• Packed in a facility and/or equipment that produces products containing peanuts, tree nuts, soybean, milk, dairy, eggs, fish, shellfish, wheat, sesame. •","")</f>
        <v>Bewitching Green Tea Ingredients:
green tea</v>
      </c>
      <c r="AM47" s="9" t="s">
        <v>44</v>
      </c>
      <c r="AN47" s="42"/>
    </row>
    <row r="48" spans="1:40" ht="180" x14ac:dyDescent="0.3">
      <c r="A48" s="33" t="s">
        <v>544</v>
      </c>
      <c r="B48" s="8" t="s">
        <v>545</v>
      </c>
      <c r="C48" s="8" t="s">
        <v>545</v>
      </c>
      <c r="D48" s="9" t="s">
        <v>546</v>
      </c>
      <c r="E48" s="6">
        <f>IF(F48 = "NULL", "NULL", F48/28.35)</f>
        <v>1.8</v>
      </c>
      <c r="F48" s="6">
        <v>51.03</v>
      </c>
      <c r="G48" s="6">
        <f>IF(H48 = "NULL", "NULL", H48/28.35)</f>
        <v>3.6</v>
      </c>
      <c r="H48" s="6">
        <v>102.06</v>
      </c>
      <c r="I48" s="6">
        <f>IF(G48 = "NULL", "NULL", G48*1.25)</f>
        <v>4.5</v>
      </c>
      <c r="J48" s="6">
        <f>IF(G48 = "NULL", "NULL", H48*1.25)</f>
        <v>127.575</v>
      </c>
      <c r="K48" s="6">
        <f>IF(G48 = "NULL", "NULL", G48*2)</f>
        <v>7.2</v>
      </c>
      <c r="L48" s="6">
        <f>IF(G48 = "NULL", "NULL", H48*2)</f>
        <v>204.12</v>
      </c>
      <c r="M48" s="9" t="str">
        <f>CONCATENATE(SUBSTITUTE(D48,"• Packed in a facility and/or equipment that produces products containing peanuts, tree nuts, soybean, milk, dairy, eggs, fish, shellfish, wheat, sesame. •",""), " - NET WT. ", TEXT(E48, "0.00"), " oz (", F48, " grams)")</f>
        <v>Billy Club Rub Ingredients:
brown sugar, salt, spices, pecan meal, dehydrated garlic, paprika, onion powder
• ALLERGY ALERT: contains pecans •
 - NET WT. 1.80 oz (51.03 grams)</v>
      </c>
      <c r="N48" s="10">
        <v>10000000487</v>
      </c>
      <c r="O48" s="10">
        <v>30000000487</v>
      </c>
      <c r="P48" s="10">
        <v>50000000487</v>
      </c>
      <c r="Q48" s="10">
        <v>70000000487</v>
      </c>
      <c r="R48" s="10">
        <v>90000000487</v>
      </c>
      <c r="S48" s="10">
        <v>11000000487</v>
      </c>
      <c r="T48" s="10">
        <v>13000000487</v>
      </c>
      <c r="U48" s="9" t="s">
        <v>49</v>
      </c>
      <c r="V48" s="9"/>
      <c r="W48" s="6">
        <f>IF(G48 = "NULL", "NULL", G48/4)</f>
        <v>0.9</v>
      </c>
      <c r="X48" s="6">
        <f>IF(W48 = "NULL", "NULL", W48*28.35)</f>
        <v>25.515000000000001</v>
      </c>
      <c r="Y48" s="6">
        <f>IF(G48 = "NULL", "NULL", G48*4)</f>
        <v>14.4</v>
      </c>
      <c r="Z48" s="6">
        <f>IF(G48 = "NULL", "NULL", H48*4)</f>
        <v>408.24</v>
      </c>
      <c r="AA48" s="13">
        <v>15000000487</v>
      </c>
      <c r="AB48" s="6">
        <f>IF(OR(E48 = "NULL", G48 = "NULL"), "NULL", (E48+G48)/2)</f>
        <v>2.7</v>
      </c>
      <c r="AC48" s="6">
        <f>IF(OR(F48 = "NULL", H48 = "NULL"), "NULL", (F48+H48)/2)</f>
        <v>76.545000000000002</v>
      </c>
      <c r="AD48" s="13">
        <v>17000000487</v>
      </c>
      <c r="AE48" s="6">
        <f>IF(H48 = "NULL", "NULL", AF48/28.35)</f>
        <v>9</v>
      </c>
      <c r="AF48" s="6">
        <f>IF(H48 = "NULL", "NULL", J48*2)</f>
        <v>255.15</v>
      </c>
      <c r="AG48" s="13">
        <v>19000000487</v>
      </c>
      <c r="AH48" s="6">
        <f>IF(AB48 = "NULL", "NULL", AB48*2)</f>
        <v>5.4</v>
      </c>
      <c r="AI48" s="6">
        <f>IF(AC48 = "NULL", "NULL", AC48*2)</f>
        <v>153.09</v>
      </c>
      <c r="AJ48" s="13">
        <v>21000000487</v>
      </c>
      <c r="AK48" s="11" t="s">
        <v>547</v>
      </c>
      <c r="AL48" s="10" t="str">
        <f>SUBSTITUTE(D48,CHAR(10)&amp;"•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c r="AM48" s="9" t="s">
        <v>44</v>
      </c>
      <c r="AN48" s="42"/>
    </row>
    <row r="49" spans="1:40" ht="180" x14ac:dyDescent="0.3">
      <c r="A49" s="33" t="s">
        <v>417</v>
      </c>
      <c r="B49" s="8" t="s">
        <v>418</v>
      </c>
      <c r="C49" s="8" t="s">
        <v>419</v>
      </c>
      <c r="D49" s="9" t="s">
        <v>2985</v>
      </c>
      <c r="E49" s="6">
        <f>IF(F49 = "NULL", "NULL", F49/28.35)</f>
        <v>1.164021164021164</v>
      </c>
      <c r="F49" s="6">
        <v>33</v>
      </c>
      <c r="G49" s="6">
        <f>IF(H49 = "NULL", "NULL", H49/28.35)</f>
        <v>2.3985890652557318</v>
      </c>
      <c r="H49" s="6">
        <v>68</v>
      </c>
      <c r="I49" s="6">
        <f>IF(G49 = "NULL", "NULL", G49*1.25)</f>
        <v>2.9982363315696645</v>
      </c>
      <c r="J49" s="6">
        <f>IF(G49 = "NULL", "NULL", H49*1.25)</f>
        <v>85</v>
      </c>
      <c r="K49" s="6">
        <f>IF(G49 = "NULL", "NULL", G49*2)</f>
        <v>4.7971781305114636</v>
      </c>
      <c r="L49" s="6">
        <f>IF(G49 = "NULL", "NULL", H49*2)</f>
        <v>136</v>
      </c>
      <c r="M49" s="9" t="str">
        <f>CONCATENATE(SUBSTITUTE(D49,"• Packed in a facility and/or equipment that produces products containing peanuts, tree nuts, soybean, milk, dairy, eggs, fish, shellfish, wheat, sesame. •",""), " - NET WT. ", TEXT(E49, "0.00"), " oz (", F49, " grams)")</f>
        <v>Birmingham Bam Bam Shrimp Seasoning Ingredients:
onion, garlic, pepper, basil, oregano, thyme, salt, paprika
 - NET WT. 1.16 oz (33 grams)</v>
      </c>
      <c r="N49" s="10">
        <v>10000000429</v>
      </c>
      <c r="O49" s="10">
        <v>30000000429</v>
      </c>
      <c r="P49" s="10">
        <v>50000000429</v>
      </c>
      <c r="Q49" s="10">
        <v>70000000429</v>
      </c>
      <c r="R49" s="10">
        <v>90000000429</v>
      </c>
      <c r="S49" s="10">
        <v>11000000429</v>
      </c>
      <c r="T49" s="10">
        <v>13000000429</v>
      </c>
      <c r="U49" s="9" t="s">
        <v>49</v>
      </c>
      <c r="V49" s="9"/>
      <c r="W49" s="6">
        <f>IF(G49 = "NULL", "NULL", G49/4)</f>
        <v>0.59964726631393295</v>
      </c>
      <c r="X49" s="6">
        <f>IF(W49 = "NULL", "NULL", W49*28.35)</f>
        <v>17</v>
      </c>
      <c r="Y49" s="6">
        <f>IF(G49 = "NULL", "NULL", G49*4)</f>
        <v>9.5943562610229272</v>
      </c>
      <c r="Z49" s="6">
        <f>IF(G49 = "NULL", "NULL", H49*4)</f>
        <v>272</v>
      </c>
      <c r="AA49" s="13">
        <v>15000000429</v>
      </c>
      <c r="AB49" s="6">
        <f>IF(OR(E49 = "NULL", G49 = "NULL"), "NULL", (E49+G49)/2)</f>
        <v>1.7813051146384478</v>
      </c>
      <c r="AC49" s="6">
        <f>IF(OR(F49 = "NULL", H49 = "NULL"), "NULL", (F49+H49)/2)</f>
        <v>50.5</v>
      </c>
      <c r="AD49" s="13">
        <v>17000000429</v>
      </c>
      <c r="AE49" s="6">
        <f>IF(H49 = "NULL", "NULL", AF49/28.35)</f>
        <v>5.9964726631393299</v>
      </c>
      <c r="AF49" s="6">
        <f>IF(H49 = "NULL", "NULL", J49*2)</f>
        <v>170</v>
      </c>
      <c r="AG49" s="13">
        <v>19000000429</v>
      </c>
      <c r="AH49" s="6">
        <f>IF(AB49 = "NULL", "NULL", AB49*2)</f>
        <v>3.5626102292768955</v>
      </c>
      <c r="AI49" s="6">
        <f>IF(AC49 = "NULL", "NULL", AC49*2)</f>
        <v>101</v>
      </c>
      <c r="AJ49" s="13">
        <v>21000000429</v>
      </c>
      <c r="AK49" s="11" t="s">
        <v>420</v>
      </c>
      <c r="AL49" s="10" t="str">
        <f>SUBSTITUTE(D49,CHAR(10)&amp;"• Packed in a facility and/or equipment that produces products containing peanuts, tree nuts, soybean, milk, dairy, eggs, fish, shellfish, wheat, sesame. •","")</f>
        <v>Birmingham Bam Bam Shrimp Seasoning Ingredients:
onion, garlic, pepper, basil, oregano, thyme, salt, paprika</v>
      </c>
      <c r="AM49" s="9" t="s">
        <v>44</v>
      </c>
      <c r="AN49" s="42"/>
    </row>
    <row r="50" spans="1:40" ht="180" x14ac:dyDescent="0.3">
      <c r="A50" s="8" t="s">
        <v>1020</v>
      </c>
      <c r="B50" s="8" t="s">
        <v>1021</v>
      </c>
      <c r="C50" s="8" t="s">
        <v>1022</v>
      </c>
      <c r="D50" s="9" t="s">
        <v>1023</v>
      </c>
      <c r="E50" s="6">
        <f>IF(F50 = "NULL", "NULL", F50/28.35)</f>
        <v>1.9047619047619047</v>
      </c>
      <c r="F50" s="6">
        <v>54</v>
      </c>
      <c r="G50" s="6">
        <f>IF(H50 = "NULL", "NULL", H50/28.35)</f>
        <v>3.8095238095238093</v>
      </c>
      <c r="H50" s="6">
        <v>108</v>
      </c>
      <c r="I50" s="6">
        <f>IF(G50 = "NULL", "NULL", G50*1.25)</f>
        <v>4.7619047619047619</v>
      </c>
      <c r="J50" s="6">
        <f>IF(G50 = "NULL", "NULL", H50*1.25)</f>
        <v>135</v>
      </c>
      <c r="K50" s="6">
        <f>IF(G50 = "NULL", "NULL", G50*2)</f>
        <v>7.6190476190476186</v>
      </c>
      <c r="L50" s="6">
        <f>IF(G50 = "NULL", "NULL", H50*2)</f>
        <v>216</v>
      </c>
      <c r="M50" s="9" t="str">
        <f>CONCATENATE(SUBSTITUTE(D50,"• Packed in a facility and/or equipment that produces products containing peanuts, tree nuts, soybean, milk, dairy, eggs, fish, shellfish, wheat, sesame. •",""), " - NET WT. ", TEXT(E50, "0.00"), " oz (", F50, " grams)")</f>
        <v>Black Angus Steak Seasoning Ingredients:
salt, paprika, garlic, mustard, sugar, spices
 - NET WT. 1.90 oz (54 grams)</v>
      </c>
      <c r="N50" s="10">
        <v>10000000035</v>
      </c>
      <c r="O50" s="10">
        <v>30000000035</v>
      </c>
      <c r="P50" s="10">
        <v>50000000035</v>
      </c>
      <c r="Q50" s="10">
        <v>70000000035</v>
      </c>
      <c r="R50" s="10">
        <v>90000000035</v>
      </c>
      <c r="S50" s="10">
        <v>11000000035</v>
      </c>
      <c r="T50" s="10">
        <v>13000000035</v>
      </c>
      <c r="U50" s="8"/>
      <c r="V50" s="9" t="s">
        <v>97</v>
      </c>
      <c r="W50" s="6">
        <f>IF(G50 = "NULL", "NULL", G50/4)</f>
        <v>0.95238095238095233</v>
      </c>
      <c r="X50" s="6">
        <f>IF(W50 = "NULL", "NULL", W50*28.35)</f>
        <v>27</v>
      </c>
      <c r="Y50" s="6">
        <f>IF(G50 = "NULL", "NULL", G50*4)</f>
        <v>15.238095238095237</v>
      </c>
      <c r="Z50" s="6">
        <f>IF(G50 = "NULL", "NULL", H50*4)</f>
        <v>432</v>
      </c>
      <c r="AA50" s="13">
        <v>15000000035</v>
      </c>
      <c r="AB50" s="6">
        <f>IF(OR(E50 = "NULL", G50 = "NULL"), "NULL", (E50+G50)/2)</f>
        <v>2.8571428571428568</v>
      </c>
      <c r="AC50" s="6">
        <f>IF(OR(F50 = "NULL", H50 = "NULL"), "NULL", (F50+H50)/2)</f>
        <v>81</v>
      </c>
      <c r="AD50" s="13">
        <v>17000000035</v>
      </c>
      <c r="AE50" s="6">
        <f>IF(H50 = "NULL", "NULL", AF50/28.35)</f>
        <v>9.5238095238095237</v>
      </c>
      <c r="AF50" s="6">
        <f>IF(H50 = "NULL", "NULL", J50*2)</f>
        <v>270</v>
      </c>
      <c r="AG50" s="13">
        <v>19000000035</v>
      </c>
      <c r="AH50" s="6">
        <f>IF(AB50 = "NULL", "NULL", AB50*2)</f>
        <v>5.7142857142857135</v>
      </c>
      <c r="AI50" s="6">
        <f>IF(AC50 = "NULL", "NULL", AC50*2)</f>
        <v>162</v>
      </c>
      <c r="AJ50" s="13">
        <v>21000000035</v>
      </c>
      <c r="AK50" s="11" t="s">
        <v>1024</v>
      </c>
      <c r="AL50" s="10" t="str">
        <f>SUBSTITUTE(D50,CHAR(10)&amp;"• Packed in a facility and/or equipment that produces products containing peanuts, tree nuts, soybean, milk, dairy, eggs, fish, shellfish, wheat, sesame. •","")</f>
        <v>Black Angus Steak Seasoning Ingredients:
salt, paprika, garlic, mustard, sugar, spices</v>
      </c>
      <c r="AM50" s="9" t="s">
        <v>44</v>
      </c>
      <c r="AN50" s="42"/>
    </row>
    <row r="51" spans="1:40" ht="180" x14ac:dyDescent="0.3">
      <c r="A51" s="31" t="s">
        <v>1475</v>
      </c>
      <c r="B51" s="8" t="s">
        <v>1476</v>
      </c>
      <c r="C51" s="8" t="s">
        <v>1477</v>
      </c>
      <c r="D51" s="9" t="s">
        <v>1478</v>
      </c>
      <c r="E51" s="6">
        <f>IF(F51 = "NULL", "NULL", F51/28.35)</f>
        <v>0.8</v>
      </c>
      <c r="F51" s="6">
        <v>22.680000000000003</v>
      </c>
      <c r="G51" s="6">
        <f>IF(H51 = "NULL", "NULL", H51/28.35)</f>
        <v>1.6</v>
      </c>
      <c r="H51" s="6">
        <v>45.360000000000007</v>
      </c>
      <c r="I51" s="6">
        <f>IF(G51 = "NULL", "NULL", G51*1.25)</f>
        <v>2</v>
      </c>
      <c r="J51" s="6">
        <f>IF(G51 = "NULL", "NULL", H51*1.25)</f>
        <v>56.70000000000001</v>
      </c>
      <c r="K51" s="6">
        <f>IF(G51 = "NULL", "NULL", G51*2)</f>
        <v>3.2</v>
      </c>
      <c r="L51" s="6">
        <f>IF(G51 = "NULL", "NULL", H51*2)</f>
        <v>90.720000000000013</v>
      </c>
      <c r="M51" s="9" t="str">
        <f>CONCATENATE(SUBSTITUTE(D51,"• Packed in a facility and/or equipment that produces products containing peanuts, tree nuts, soybean, milk, dairy, eggs, fish, shellfish, wheat, sesame. •",""), " - NET WT. ", TEXT(E51, "0.00"), " oz (", F51, " grams)")</f>
        <v>Black Bourbon Tea Ingredients:
black tea, almond pieces, cocoa, sweet blackberry leaves, and flavoring
 - NET WT. 0.80 oz (22.68 grams)</v>
      </c>
      <c r="N51" s="10">
        <v>10000000437</v>
      </c>
      <c r="O51" s="10">
        <v>30000000437</v>
      </c>
      <c r="P51" s="10">
        <v>50000000437</v>
      </c>
      <c r="Q51" s="10">
        <v>70000000437</v>
      </c>
      <c r="R51" s="10">
        <v>90000000437</v>
      </c>
      <c r="S51" s="10">
        <v>11000000437</v>
      </c>
      <c r="T51" s="10">
        <v>13000000437</v>
      </c>
      <c r="U51" s="8" t="s">
        <v>49</v>
      </c>
      <c r="V51" s="9"/>
      <c r="W51" s="6">
        <f>IF(G51 = "NULL", "NULL", G51/4)</f>
        <v>0.4</v>
      </c>
      <c r="X51" s="6">
        <f>IF(W51 = "NULL", "NULL", W51*28.35)</f>
        <v>11.340000000000002</v>
      </c>
      <c r="Y51" s="6">
        <f>IF(G51 = "NULL", "NULL", G51*4)</f>
        <v>6.4</v>
      </c>
      <c r="Z51" s="6">
        <f>IF(G51 = "NULL", "NULL", H51*4)</f>
        <v>181.44000000000003</v>
      </c>
      <c r="AA51" s="13">
        <v>15000000437</v>
      </c>
      <c r="AB51" s="6">
        <f>IF(OR(E51 = "NULL", G51 = "NULL"), "NULL", (E51+G51)/2)</f>
        <v>1.2000000000000002</v>
      </c>
      <c r="AC51" s="6">
        <f>IF(OR(F51 = "NULL", H51 = "NULL"), "NULL", (F51+H51)/2)</f>
        <v>34.020000000000003</v>
      </c>
      <c r="AD51" s="13">
        <v>17000000437</v>
      </c>
      <c r="AE51" s="6">
        <f>IF(H51 = "NULL", "NULL", AF51/28.35)</f>
        <v>4.0000000000000009</v>
      </c>
      <c r="AF51" s="6">
        <f>IF(H51 = "NULL", "NULL", J51*2)</f>
        <v>113.40000000000002</v>
      </c>
      <c r="AG51" s="13">
        <v>19000000437</v>
      </c>
      <c r="AH51" s="6">
        <f>IF(AB51 = "NULL", "NULL", AB51*2)</f>
        <v>2.4000000000000004</v>
      </c>
      <c r="AI51" s="6">
        <f>IF(AC51 = "NULL", "NULL", AC51*2)</f>
        <v>68.040000000000006</v>
      </c>
      <c r="AJ51" s="13">
        <v>21000000437</v>
      </c>
      <c r="AK51" s="11"/>
      <c r="AL51" s="10" t="str">
        <f>SUBSTITUTE(D51,CHAR(10)&amp;"• Packed in a facility and/or equipment that produces products containing peanuts, tree nuts, soybean, milk, dairy, eggs, fish, shellfish, wheat, sesame. •","")</f>
        <v>Black Bourbon Tea Ingredients:
black tea, almond pieces, cocoa, sweet blackberry leaves, and flavoring</v>
      </c>
      <c r="AM51" s="9" t="s">
        <v>44</v>
      </c>
      <c r="AN51" s="42"/>
    </row>
    <row r="52" spans="1:40" ht="180" x14ac:dyDescent="0.3">
      <c r="A52" s="8" t="s">
        <v>1620</v>
      </c>
      <c r="B52" s="8" t="s">
        <v>1621</v>
      </c>
      <c r="C52" s="8" t="s">
        <v>1621</v>
      </c>
      <c r="D52" s="9" t="s">
        <v>1622</v>
      </c>
      <c r="E52" s="6">
        <f>IF(F52 = "NULL", "NULL", F52/28.35)</f>
        <v>1.0582010582010581</v>
      </c>
      <c r="F52" s="6">
        <v>30</v>
      </c>
      <c r="G52" s="6">
        <f>IF(H52 = "NULL", "NULL", H52/28.35)</f>
        <v>2.1164021164021163</v>
      </c>
      <c r="H52" s="6">
        <v>60</v>
      </c>
      <c r="I52" s="6">
        <f>IF(G52 = "NULL", "NULL", G52*1.25)</f>
        <v>2.6455026455026456</v>
      </c>
      <c r="J52" s="6">
        <f>IF(G52 = "NULL", "NULL", H52*1.25)</f>
        <v>75</v>
      </c>
      <c r="K52" s="6">
        <f>IF(G52 = "NULL", "NULL", G52*2)</f>
        <v>4.2328042328042326</v>
      </c>
      <c r="L52" s="6">
        <f>IF(G52 = "NULL", "NULL", H52*2)</f>
        <v>120</v>
      </c>
      <c r="M52" s="9" t="str">
        <f>CONCATENATE(SUBSTITUTE(D52,"• Packed in a facility and/or equipment that produces products containing peanuts, tree nuts, soybean, milk, dairy, eggs, fish, shellfish, wheat, sesame. •",""), " - NET WT. ", TEXT(E52, "0.00"), " oz (", F52, " grams)")</f>
        <v>Black Cracked Pepper Ingredients:
black pepper
 - NET WT. 1.06 oz (30 grams)</v>
      </c>
      <c r="N52" s="10">
        <v>10000000497</v>
      </c>
      <c r="O52" s="10">
        <v>30000000497</v>
      </c>
      <c r="P52" s="10">
        <v>50000000497</v>
      </c>
      <c r="Q52" s="10">
        <v>70000000497</v>
      </c>
      <c r="R52" s="10">
        <v>90000000497</v>
      </c>
      <c r="S52" s="10">
        <v>11000000497</v>
      </c>
      <c r="T52" s="10">
        <v>13000000497</v>
      </c>
      <c r="U52" s="8" t="s">
        <v>49</v>
      </c>
      <c r="V52" s="9" t="s">
        <v>107</v>
      </c>
      <c r="W52" s="6">
        <f>IF(G52 = "NULL", "NULL", G52/4)</f>
        <v>0.52910052910052907</v>
      </c>
      <c r="X52" s="6">
        <f>IF(W52 = "NULL", "NULL", W52*28.35)</f>
        <v>15</v>
      </c>
      <c r="Y52" s="6">
        <f>IF(G52 = "NULL", "NULL", G52*4)</f>
        <v>8.4656084656084651</v>
      </c>
      <c r="Z52" s="6">
        <f>IF(G52 = "NULL", "NULL", H52*4)</f>
        <v>240</v>
      </c>
      <c r="AA52" s="13">
        <v>15000000497</v>
      </c>
      <c r="AB52" s="6">
        <f>IF(OR(E52 = "NULL", G52 = "NULL"), "NULL", (E52+G52)/2)</f>
        <v>1.5873015873015872</v>
      </c>
      <c r="AC52" s="6">
        <f>IF(OR(F52 = "NULL", H52 = "NULL"), "NULL", (F52+H52)/2)</f>
        <v>45</v>
      </c>
      <c r="AD52" s="13">
        <v>17000000497</v>
      </c>
      <c r="AE52" s="6">
        <f>IF(H52 = "NULL", "NULL", AF52/28.35)</f>
        <v>5.2910052910052912</v>
      </c>
      <c r="AF52" s="6">
        <f>IF(H52 = "NULL", "NULL", J52*2)</f>
        <v>150</v>
      </c>
      <c r="AG52" s="13">
        <v>19000000497</v>
      </c>
      <c r="AH52" s="6">
        <f>IF(AB52 = "NULL", "NULL", AB52*2)</f>
        <v>3.1746031746031744</v>
      </c>
      <c r="AI52" s="6">
        <f>IF(AC52 = "NULL", "NULL", AC52*2)</f>
        <v>90</v>
      </c>
      <c r="AJ52" s="13">
        <v>21000000497</v>
      </c>
      <c r="AK52" s="11"/>
      <c r="AL52" s="10" t="str">
        <f>SUBSTITUTE(D52,CHAR(10)&amp;"• Packed in a facility and/or equipment that produces products containing peanuts, tree nuts, soybean, milk, dairy, eggs, fish, shellfish, wheat, sesame. •","")</f>
        <v>Black Cracked Pepper Ingredients:
black pepper</v>
      </c>
      <c r="AM52" s="9" t="s">
        <v>44</v>
      </c>
      <c r="AN52" s="42"/>
    </row>
    <row r="53" spans="1:40" ht="180" x14ac:dyDescent="0.3">
      <c r="A53" s="8" t="s">
        <v>1441</v>
      </c>
      <c r="B53" s="8" t="s">
        <v>1442</v>
      </c>
      <c r="C53" s="8" t="s">
        <v>1443</v>
      </c>
      <c r="D53" s="9" t="s">
        <v>1444</v>
      </c>
      <c r="E53" s="6">
        <f>IF(F53 = "NULL", "NULL", F53/28.35)</f>
        <v>0.8</v>
      </c>
      <c r="F53" s="6">
        <v>22.680000000000003</v>
      </c>
      <c r="G53" s="6">
        <f>IF(H53 = "NULL", "NULL", H53/28.35)</f>
        <v>1.6</v>
      </c>
      <c r="H53" s="6">
        <v>45.360000000000007</v>
      </c>
      <c r="I53" s="6">
        <f>IF(G53 = "NULL", "NULL", G53*1.25)</f>
        <v>2</v>
      </c>
      <c r="J53" s="6">
        <f>IF(G53 = "NULL", "NULL", H53*1.25)</f>
        <v>56.70000000000001</v>
      </c>
      <c r="K53" s="6">
        <f>IF(G53 = "NULL", "NULL", G53*2)</f>
        <v>3.2</v>
      </c>
      <c r="L53" s="6">
        <f>IF(G53 = "NULL", "NULL", H53*2)</f>
        <v>90.720000000000013</v>
      </c>
      <c r="M53" s="9" t="str">
        <f>CONCATENATE(SUBSTITUTE(D53,"• Packed in a facility and/or equipment that produces products containing peanuts, tree nuts, soybean, milk, dairy, eggs, fish, shellfish, wheat, sesame. •",""), " - NET WT. ", TEXT(E53, "0.00"), " oz (", F53, " grams)")</f>
        <v>Black Currant Tea Ingredients:
black tea, blackberry leaf, artificial flavoring
 - NET WT. 0.80 oz (22.68 grams)</v>
      </c>
      <c r="N53" s="10">
        <v>10000000036</v>
      </c>
      <c r="O53" s="10">
        <v>30000000036</v>
      </c>
      <c r="P53" s="10">
        <v>50000000036</v>
      </c>
      <c r="Q53" s="10">
        <v>70000000036</v>
      </c>
      <c r="R53" s="10">
        <v>90000000036</v>
      </c>
      <c r="S53" s="10">
        <v>11000000036</v>
      </c>
      <c r="T53" s="10">
        <v>13000000036</v>
      </c>
      <c r="U53" s="8" t="s">
        <v>49</v>
      </c>
      <c r="V53" s="9" t="s">
        <v>153</v>
      </c>
      <c r="W53" s="6">
        <f>IF(G53 = "NULL", "NULL", G53/4)</f>
        <v>0.4</v>
      </c>
      <c r="X53" s="6">
        <f>IF(W53 = "NULL", "NULL", W53*28.35)</f>
        <v>11.340000000000002</v>
      </c>
      <c r="Y53" s="6">
        <f>IF(G53 = "NULL", "NULL", G53*4)</f>
        <v>6.4</v>
      </c>
      <c r="Z53" s="6">
        <f>IF(G53 = "NULL", "NULL", H53*4)</f>
        <v>181.44000000000003</v>
      </c>
      <c r="AA53" s="13">
        <v>15000000036</v>
      </c>
      <c r="AB53" s="6">
        <f>IF(OR(E53 = "NULL", G53 = "NULL"), "NULL", (E53+G53)/2)</f>
        <v>1.2000000000000002</v>
      </c>
      <c r="AC53" s="6">
        <f>IF(OR(F53 = "NULL", H53 = "NULL"), "NULL", (F53+H53)/2)</f>
        <v>34.020000000000003</v>
      </c>
      <c r="AD53" s="13">
        <v>17000000036</v>
      </c>
      <c r="AE53" s="6">
        <f>IF(H53 = "NULL", "NULL", AF53/28.35)</f>
        <v>4.0000000000000009</v>
      </c>
      <c r="AF53" s="6">
        <f>IF(H53 = "NULL", "NULL", J53*2)</f>
        <v>113.40000000000002</v>
      </c>
      <c r="AG53" s="13">
        <v>19000000036</v>
      </c>
      <c r="AH53" s="6">
        <f>IF(AB53 = "NULL", "NULL", AB53*2)</f>
        <v>2.4000000000000004</v>
      </c>
      <c r="AI53" s="6">
        <f>IF(AC53 = "NULL", "NULL", AC53*2)</f>
        <v>68.040000000000006</v>
      </c>
      <c r="AJ53" s="13">
        <v>21000000036</v>
      </c>
      <c r="AK53" s="11"/>
      <c r="AL53" s="10" t="str">
        <f>SUBSTITUTE(D53,CHAR(10)&amp;"• Packed in a facility and/or equipment that produces products containing peanuts, tree nuts, soybean, milk, dairy, eggs, fish, shellfish, wheat, sesame. •","")</f>
        <v>Black Currant Tea Ingredients:
black tea, blackberry leaf, artificial flavoring</v>
      </c>
      <c r="AM53" s="9" t="s">
        <v>44</v>
      </c>
      <c r="AN53" s="42"/>
    </row>
    <row r="54" spans="1:40" ht="180" x14ac:dyDescent="0.3">
      <c r="A54" s="8" t="s">
        <v>2401</v>
      </c>
      <c r="B54" s="8" t="s">
        <v>2402</v>
      </c>
      <c r="C54" s="8" t="s">
        <v>2403</v>
      </c>
      <c r="D54" s="9" t="s">
        <v>2404</v>
      </c>
      <c r="E54" s="6">
        <f>IF(F54 = "NULL", "NULL", F54/28.35)</f>
        <v>2.9</v>
      </c>
      <c r="F54" s="6">
        <v>82.215000000000003</v>
      </c>
      <c r="G54" s="6">
        <f>IF(H54 = "NULL", "NULL", H54/28.35)</f>
        <v>5.8</v>
      </c>
      <c r="H54" s="6">
        <v>164.43</v>
      </c>
      <c r="I54" s="6">
        <f>IF(G54 = "NULL", "NULL", G54*1.25)</f>
        <v>7.25</v>
      </c>
      <c r="J54" s="6">
        <f>IF(G54 = "NULL", "NULL", H54*1.25)</f>
        <v>205.53750000000002</v>
      </c>
      <c r="K54" s="6">
        <f>IF(G54 = "NULL", "NULL", G54*2)</f>
        <v>11.6</v>
      </c>
      <c r="L54" s="6">
        <f>IF(G54 = "NULL", "NULL", H54*2)</f>
        <v>328.86</v>
      </c>
      <c r="M54" s="9" t="str">
        <f>CONCATENATE(SUBSTITUTE(D54,"• Packed in a facility and/or equipment that produces products containing peanuts, tree nuts, soybean, milk, dairy, eggs, fish, shellfish, wheat, sesame. •",""), " - NET WT. ", TEXT(E54, "0.00"), " oz (", F54, " grams)")</f>
        <v>Black Garlic Sea Salt Ingredients:
sea salt, black garlic
 - NET WT. 2.90 oz (82.215 grams)</v>
      </c>
      <c r="N54" s="10">
        <v>10000000419</v>
      </c>
      <c r="O54" s="10">
        <v>30000000419</v>
      </c>
      <c r="P54" s="10">
        <v>50000000419</v>
      </c>
      <c r="Q54" s="10">
        <v>70000000419</v>
      </c>
      <c r="R54" s="10">
        <v>90000000419</v>
      </c>
      <c r="S54" s="10">
        <v>11000000419</v>
      </c>
      <c r="T54" s="10">
        <v>13000000419</v>
      </c>
      <c r="U54" s="8"/>
      <c r="V54" s="9"/>
      <c r="W54" s="6">
        <f>IF(G54 = "NULL", "NULL", G54/4)</f>
        <v>1.45</v>
      </c>
      <c r="X54" s="6">
        <f>IF(W54 = "NULL", "NULL", W54*28.35)</f>
        <v>41.107500000000002</v>
      </c>
      <c r="Y54" s="6">
        <f>IF(G54 = "NULL", "NULL", G54*4)</f>
        <v>23.2</v>
      </c>
      <c r="Z54" s="6">
        <f>IF(G54 = "NULL", "NULL", H54*4)</f>
        <v>657.72</v>
      </c>
      <c r="AA54" s="13">
        <v>15000000419</v>
      </c>
      <c r="AB54" s="6">
        <f>IF(OR(E54 = "NULL", G54 = "NULL"), "NULL", (E54+G54)/2)</f>
        <v>4.3499999999999996</v>
      </c>
      <c r="AC54" s="6">
        <f>IF(OR(F54 = "NULL", H54 = "NULL"), "NULL", (F54+H54)/2)</f>
        <v>123.32250000000001</v>
      </c>
      <c r="AD54" s="13">
        <v>17000000419</v>
      </c>
      <c r="AE54" s="6">
        <f>IF(H54 = "NULL", "NULL", AF54/28.35)</f>
        <v>14.5</v>
      </c>
      <c r="AF54" s="6">
        <f>IF(H54 = "NULL", "NULL", J54*2)</f>
        <v>411.07500000000005</v>
      </c>
      <c r="AG54" s="13">
        <v>19000000419</v>
      </c>
      <c r="AH54" s="6">
        <f>IF(AB54 = "NULL", "NULL", AB54*2)</f>
        <v>8.6999999999999993</v>
      </c>
      <c r="AI54" s="6">
        <f>IF(AC54 = "NULL", "NULL", AC54*2)</f>
        <v>246.64500000000001</v>
      </c>
      <c r="AJ54" s="13">
        <v>21000000419</v>
      </c>
      <c r="AK54" s="11"/>
      <c r="AL54" s="10" t="str">
        <f>SUBSTITUTE(D54,CHAR(10)&amp;"• Packed in a facility and/or equipment that produces products containing peanuts, tree nuts, soybean, milk, dairy, eggs, fish, shellfish, wheat, sesame. •","")</f>
        <v>Black Garlic Sea Salt Ingredients:
sea salt, black garlic</v>
      </c>
      <c r="AM54" s="9" t="s">
        <v>44</v>
      </c>
      <c r="AN54" s="42"/>
    </row>
    <row r="55" spans="1:40" ht="180" x14ac:dyDescent="0.3">
      <c r="A55" s="8" t="s">
        <v>2207</v>
      </c>
      <c r="B55" s="8" t="s">
        <v>2208</v>
      </c>
      <c r="C55" s="8" t="s">
        <v>2209</v>
      </c>
      <c r="D55" s="9" t="s">
        <v>2210</v>
      </c>
      <c r="E55" s="6">
        <f>IF(F55 = "NULL", "NULL", F55/28.35)</f>
        <v>2.2999999999999998</v>
      </c>
      <c r="F55" s="6">
        <v>65.204999999999998</v>
      </c>
      <c r="G55" s="6">
        <f>IF(H55 = "NULL", "NULL", H55/28.35)</f>
        <v>4.5999999999999996</v>
      </c>
      <c r="H55" s="6">
        <v>130.41</v>
      </c>
      <c r="I55" s="6">
        <f>IF(G55 = "NULL", "NULL", G55*1.25)</f>
        <v>5.75</v>
      </c>
      <c r="J55" s="6">
        <f>IF(G55 = "NULL", "NULL", H55*1.25)</f>
        <v>163.01249999999999</v>
      </c>
      <c r="K55" s="6">
        <f>IF(G55 = "NULL", "NULL", G55*2)</f>
        <v>9.1999999999999993</v>
      </c>
      <c r="L55" s="6">
        <f>IF(G55 = "NULL", "NULL", H55*2)</f>
        <v>260.82</v>
      </c>
      <c r="M55" s="9" t="str">
        <f>CONCATENATE(SUBSTITUTE(D55,"• Packed in a facility and/or equipment that produces products containing peanuts, tree nuts, soybean, milk, dairy, eggs, fish, shellfish, wheat, sesame. •",""), " - NET WT. ", TEXT(E55, "0.00"), " oz (", F55, " grams)")</f>
        <v>Hawaiian Black Lava Sea Salt Ingredients:
salt
 - NET WT. 2.30 oz (65.205 grams)</v>
      </c>
      <c r="N55" s="10">
        <v>10000000037</v>
      </c>
      <c r="O55" s="10">
        <v>30000000037</v>
      </c>
      <c r="P55" s="10">
        <v>50000000037</v>
      </c>
      <c r="Q55" s="10">
        <v>70000000037</v>
      </c>
      <c r="R55" s="10">
        <v>90000000037</v>
      </c>
      <c r="S55" s="10">
        <v>11000000037</v>
      </c>
      <c r="T55" s="10">
        <v>13000000037</v>
      </c>
      <c r="U55" s="8" t="s">
        <v>49</v>
      </c>
      <c r="V55" s="9"/>
      <c r="W55" s="6">
        <f>IF(G55 = "NULL", "NULL", G55/4)</f>
        <v>1.1499999999999999</v>
      </c>
      <c r="X55" s="6">
        <f>IF(W55 = "NULL", "NULL", W55*28.35)</f>
        <v>32.602499999999999</v>
      </c>
      <c r="Y55" s="6">
        <f>IF(G55 = "NULL", "NULL", G55*4)</f>
        <v>18.399999999999999</v>
      </c>
      <c r="Z55" s="6">
        <f>IF(G55 = "NULL", "NULL", H55*4)</f>
        <v>521.64</v>
      </c>
      <c r="AA55" s="13">
        <v>15000000037</v>
      </c>
      <c r="AB55" s="6">
        <f>IF(OR(E55 = "NULL", G55 = "NULL"), "NULL", (E55+G55)/2)</f>
        <v>3.4499999999999997</v>
      </c>
      <c r="AC55" s="6">
        <f>IF(OR(F55 = "NULL", H55 = "NULL"), "NULL", (F55+H55)/2)</f>
        <v>97.807500000000005</v>
      </c>
      <c r="AD55" s="13">
        <v>17000000037</v>
      </c>
      <c r="AE55" s="6">
        <f>IF(H55 = "NULL", "NULL", AF55/28.35)</f>
        <v>11.499999999999998</v>
      </c>
      <c r="AF55" s="6">
        <f>IF(H55 = "NULL", "NULL", J55*2)</f>
        <v>326.02499999999998</v>
      </c>
      <c r="AG55" s="13">
        <v>19000000037</v>
      </c>
      <c r="AH55" s="6">
        <f>IF(AB55 = "NULL", "NULL", AB55*2)</f>
        <v>6.8999999999999995</v>
      </c>
      <c r="AI55" s="6">
        <f>IF(AC55 = "NULL", "NULL", AC55*2)</f>
        <v>195.61500000000001</v>
      </c>
      <c r="AJ55" s="13">
        <v>21000000037</v>
      </c>
      <c r="AK55" s="11"/>
      <c r="AL55" s="10" t="str">
        <f>SUBSTITUTE(D55,CHAR(10)&amp;"• Packed in a facility and/or equipment that produces products containing peanuts, tree nuts, soybean, milk, dairy, eggs, fish, shellfish, wheat, sesame. •","")</f>
        <v>Hawaiian Black Lava Sea Salt Ingredients:
salt</v>
      </c>
      <c r="AM55" s="9" t="s">
        <v>44</v>
      </c>
      <c r="AN55" s="42"/>
    </row>
    <row r="56" spans="1:40" ht="180" x14ac:dyDescent="0.3">
      <c r="A56" s="8" t="s">
        <v>1592</v>
      </c>
      <c r="B56" s="8" t="s">
        <v>1593</v>
      </c>
      <c r="C56" s="8" t="s">
        <v>1593</v>
      </c>
      <c r="D56" s="9" t="s">
        <v>1594</v>
      </c>
      <c r="E56" s="6">
        <f>IF(F56 = "NULL", "NULL", F56/28.35)</f>
        <v>1.128747795414462</v>
      </c>
      <c r="F56" s="6">
        <v>32</v>
      </c>
      <c r="G56" s="6">
        <f>IF(H56 = "NULL", "NULL", H56/28.35)</f>
        <v>2.3985890652557318</v>
      </c>
      <c r="H56" s="6">
        <v>68</v>
      </c>
      <c r="I56" s="6">
        <f>IF(G56 = "NULL", "NULL", G56*1.25)</f>
        <v>2.9982363315696645</v>
      </c>
      <c r="J56" s="6">
        <f>IF(G56 = "NULL", "NULL", H56*1.25)</f>
        <v>85</v>
      </c>
      <c r="K56" s="6">
        <f>IF(G56 = "NULL", "NULL", G56*2)</f>
        <v>4.7971781305114636</v>
      </c>
      <c r="L56" s="6">
        <f>IF(G56 = "NULL", "NULL", H56*2)</f>
        <v>136</v>
      </c>
      <c r="M56" s="9" t="str">
        <f>CONCATENATE(SUBSTITUTE(D56,"• Packed in a facility and/or equipment that produces products containing peanuts, tree nuts, soybean, milk, dairy, eggs, fish, shellfish, wheat, sesame. •",""), " - NET WT. ", TEXT(E56, "0.00"), " oz (", F56, " grams)")</f>
        <v>Black Peppercorn Ingredients:
black peppercorns
 - NET WT. 1.13 oz (32 grams)</v>
      </c>
      <c r="N56" s="10">
        <v>10000000038</v>
      </c>
      <c r="O56" s="10">
        <v>30000000038</v>
      </c>
      <c r="P56" s="10">
        <v>50000000038</v>
      </c>
      <c r="Q56" s="10">
        <v>70000000038</v>
      </c>
      <c r="R56" s="10">
        <v>90000000038</v>
      </c>
      <c r="S56" s="10">
        <v>11000000038</v>
      </c>
      <c r="T56" s="10">
        <v>13000000038</v>
      </c>
      <c r="U56" s="8"/>
      <c r="V56" s="9" t="s">
        <v>92</v>
      </c>
      <c r="W56" s="6">
        <f>IF(G56 = "NULL", "NULL", G56/4)</f>
        <v>0.59964726631393295</v>
      </c>
      <c r="X56" s="6">
        <f>IF(W56 = "NULL", "NULL", W56*28.35)</f>
        <v>17</v>
      </c>
      <c r="Y56" s="6">
        <f>IF(G56 = "NULL", "NULL", G56*4)</f>
        <v>9.5943562610229272</v>
      </c>
      <c r="Z56" s="6">
        <f>IF(G56 = "NULL", "NULL", H56*4)</f>
        <v>272</v>
      </c>
      <c r="AA56" s="13">
        <v>15000000038</v>
      </c>
      <c r="AB56" s="6">
        <f>IF(OR(E56 = "NULL", G56 = "NULL"), "NULL", (E56+G56)/2)</f>
        <v>1.7636684303350969</v>
      </c>
      <c r="AC56" s="6">
        <f>IF(OR(F56 = "NULL", H56 = "NULL"), "NULL", (F56+H56)/2)</f>
        <v>50</v>
      </c>
      <c r="AD56" s="13">
        <v>17000000038</v>
      </c>
      <c r="AE56" s="6">
        <f>IF(H56 = "NULL", "NULL", AF56/28.35)</f>
        <v>5.9964726631393299</v>
      </c>
      <c r="AF56" s="6">
        <f>IF(H56 = "NULL", "NULL", J56*2)</f>
        <v>170</v>
      </c>
      <c r="AG56" s="13">
        <v>19000000038</v>
      </c>
      <c r="AH56" s="6">
        <f>IF(AB56 = "NULL", "NULL", AB56*2)</f>
        <v>3.5273368606701938</v>
      </c>
      <c r="AI56" s="6">
        <f>IF(AC56 = "NULL", "NULL", AC56*2)</f>
        <v>100</v>
      </c>
      <c r="AJ56" s="13">
        <v>21000000038</v>
      </c>
      <c r="AK56" s="11"/>
      <c r="AL56" s="10" t="str">
        <f>SUBSTITUTE(D56,CHAR(10)&amp;"• Packed in a facility and/or equipment that produces products containing peanuts, tree nuts, soybean, milk, dairy, eggs, fish, shellfish, wheat, sesame. •","")</f>
        <v>Black Peppercorn Ingredients:
black peppercorns</v>
      </c>
      <c r="AM56" s="9" t="s">
        <v>44</v>
      </c>
      <c r="AN56" s="42"/>
    </row>
    <row r="57" spans="1:40" ht="180" x14ac:dyDescent="0.3">
      <c r="A57" s="8" t="s">
        <v>1288</v>
      </c>
      <c r="B57" s="8" t="s">
        <v>1289</v>
      </c>
      <c r="C57" s="8" t="s">
        <v>1290</v>
      </c>
      <c r="D57" s="9" t="s">
        <v>1291</v>
      </c>
      <c r="E57" s="6">
        <f>IF(F57 = "NULL", "NULL", F57/28.35)</f>
        <v>1.9047619047619047</v>
      </c>
      <c r="F57" s="6">
        <v>54</v>
      </c>
      <c r="G57" s="6">
        <f>IF(H57 = "NULL", "NULL", H57/28.35)</f>
        <v>4.0917107583774248</v>
      </c>
      <c r="H57" s="6">
        <v>116</v>
      </c>
      <c r="I57" s="6">
        <f>IF(G57 = "NULL", "NULL", G57*1.25)</f>
        <v>5.1146384479717808</v>
      </c>
      <c r="J57" s="6">
        <f>IF(G57 = "NULL", "NULL", H57*1.25)</f>
        <v>145</v>
      </c>
      <c r="K57" s="6">
        <f>IF(G57 = "NULL", "NULL", G57*2)</f>
        <v>8.1834215167548496</v>
      </c>
      <c r="L57" s="6">
        <f>IF(G57 = "NULL", "NULL", H57*2)</f>
        <v>232</v>
      </c>
      <c r="M57" s="9" t="str">
        <f>CONCATENATE(SUBSTITUTE(D57,"• Packed in a facility and/or equipment that produces products containing peanuts, tree nuts, soybean, milk, dairy, eggs, fish, shellfish, wheat, sesame. •",""), " - NET WT. ", TEXT(E57, "0.00"), " oz (", F57, " grams)")</f>
        <v>Black Truffle Grill Dust Seasoning Ingredients:
black truffle salt (salt, truffle flavor (natural and artificial flavors), truffles, canola oil), garlic, onion, black peppercorn, cornstarch, cocoa powder, sugar
 - NET WT. 1.90 oz (54 grams)</v>
      </c>
      <c r="N57" s="10">
        <v>10000000563</v>
      </c>
      <c r="O57" s="10">
        <v>30000000563</v>
      </c>
      <c r="P57" s="10">
        <v>50000000563</v>
      </c>
      <c r="Q57" s="10">
        <v>70000000563</v>
      </c>
      <c r="R57" s="10">
        <v>90000000563</v>
      </c>
      <c r="S57" s="10">
        <v>11000000563</v>
      </c>
      <c r="T57" s="10">
        <v>13000000563</v>
      </c>
      <c r="U57" s="22"/>
      <c r="W57" s="6">
        <f>IF(G57 = "NULL", "NULL", G57/4)</f>
        <v>1.0229276895943562</v>
      </c>
      <c r="X57" s="6">
        <f>IF(W57 = "NULL", "NULL", W57*28.35)</f>
        <v>29</v>
      </c>
      <c r="Y57" s="6">
        <f>IF(G57 = "NULL", "NULL", G57*4)</f>
        <v>16.366843033509699</v>
      </c>
      <c r="Z57" s="6">
        <f>IF(G57 = "NULL", "NULL", H57*4)</f>
        <v>464</v>
      </c>
      <c r="AA57" s="13">
        <v>15000000563</v>
      </c>
      <c r="AB57" s="6">
        <f>IF(OR(E57 = "NULL", G57 = "NULL"), "NULL", (E57+G57)/2)</f>
        <v>2.9982363315696645</v>
      </c>
      <c r="AC57" s="6">
        <f>IF(OR(F57 = "NULL", H57 = "NULL"), "NULL", (F57+H57)/2)</f>
        <v>85</v>
      </c>
      <c r="AD57" s="13">
        <v>17000000563</v>
      </c>
      <c r="AE57" s="6">
        <f>IF(H57 = "NULL", "NULL", AF57/28.35)</f>
        <v>10.229276895943562</v>
      </c>
      <c r="AF57" s="6">
        <f>IF(H57 = "NULL", "NULL", J57*2)</f>
        <v>290</v>
      </c>
      <c r="AG57" s="13">
        <v>19000000563</v>
      </c>
      <c r="AH57" s="6">
        <f>IF(AB57 = "NULL", "NULL", AB57*2)</f>
        <v>5.996472663139329</v>
      </c>
      <c r="AI57" s="6">
        <f>IF(AC57 = "NULL", "NULL", AC57*2)</f>
        <v>170</v>
      </c>
      <c r="AJ57" s="13">
        <v>21000000563</v>
      </c>
      <c r="AK57" s="11" t="s">
        <v>1292</v>
      </c>
      <c r="AL57" s="10" t="str">
        <f>SUBSTITUTE(D57,CHAR(10)&amp;"• Packed in a facility and/or equipment that produces products containing peanuts, tree nuts, soybean, milk, dairy, eggs, fish, shellfish, wheat, sesame. •","")</f>
        <v>Black Truffle Grill Dust Seasoning Ingredients:
black truffle salt (salt, truffle flavor (natural and artificial flavors), truffles, canola oil), garlic, onion, black peppercorn, cornstarch, cocoa powder, sugar</v>
      </c>
      <c r="AM57" s="9" t="s">
        <v>44</v>
      </c>
      <c r="AN57" s="42"/>
    </row>
    <row r="58" spans="1:40" ht="180" x14ac:dyDescent="0.3">
      <c r="A58" s="31" t="s">
        <v>1880</v>
      </c>
      <c r="B58" s="8" t="s">
        <v>1881</v>
      </c>
      <c r="C58" s="8" t="s">
        <v>1881</v>
      </c>
      <c r="D58" s="9" t="s">
        <v>1882</v>
      </c>
      <c r="E58" s="6">
        <f>IF(F58 = "NULL", "NULL", F58/28.35)</f>
        <v>1.128747795414462</v>
      </c>
      <c r="F58" s="6">
        <v>32</v>
      </c>
      <c r="G58" s="6">
        <f>IF(H58 = "NULL", "NULL", H58/28.35)</f>
        <v>2.257495590828924</v>
      </c>
      <c r="H58" s="6">
        <v>64</v>
      </c>
      <c r="I58" s="6">
        <f>IF(G58 = "NULL", "NULL", G58*1.25)</f>
        <v>2.821869488536155</v>
      </c>
      <c r="J58" s="6">
        <f>IF(G58 = "NULL", "NULL", H58*1.25)</f>
        <v>80</v>
      </c>
      <c r="K58" s="6">
        <f>IF(G58 = "NULL", "NULL", G58*2)</f>
        <v>4.5149911816578481</v>
      </c>
      <c r="L58" s="6">
        <f>IF(G58 = "NULL", "NULL", H58*2)</f>
        <v>128</v>
      </c>
      <c r="M58" s="9" t="str">
        <f>CONCATENATE(SUBSTITUTE(D58,"• Packed in a facility and/or equipment that produces products containing peanuts, tree nuts, soybean, milk, dairy, eggs, fish, shellfish, wheat, sesame. •",""), " - NET WT. ", TEXT(E58, "0.00"), " oz (", F58, " grams)")</f>
        <v>Blackened Seasoning Ingredients:
salt, spices, chili pepper, dehydrated garlic, dehydrated onion, silicon dioxide (anti caking)
 - NET WT. 1.13 oz (32 grams)</v>
      </c>
      <c r="N58" s="10">
        <v>10000000039</v>
      </c>
      <c r="O58" s="10">
        <v>30000000039</v>
      </c>
      <c r="P58" s="10">
        <v>50000000039</v>
      </c>
      <c r="Q58" s="10">
        <v>70000000039</v>
      </c>
      <c r="R58" s="10">
        <v>90000000039</v>
      </c>
      <c r="S58" s="10">
        <v>11000000039</v>
      </c>
      <c r="T58" s="10">
        <v>13000000039</v>
      </c>
      <c r="U58" s="8" t="s">
        <v>49</v>
      </c>
      <c r="V58" s="9" t="s">
        <v>163</v>
      </c>
      <c r="W58" s="6">
        <f>IF(G58 = "NULL", "NULL", G58/4)</f>
        <v>0.56437389770723101</v>
      </c>
      <c r="X58" s="6">
        <f>IF(W58 = "NULL", "NULL", W58*28.35)</f>
        <v>16</v>
      </c>
      <c r="Y58" s="6">
        <f>IF(G58 = "NULL", "NULL", G58*4)</f>
        <v>9.0299823633156961</v>
      </c>
      <c r="Z58" s="6">
        <f>IF(G58 = "NULL", "NULL", H58*4)</f>
        <v>256</v>
      </c>
      <c r="AA58" s="13">
        <v>15000000039</v>
      </c>
      <c r="AB58" s="6">
        <f>IF(OR(E58 = "NULL", G58 = "NULL"), "NULL", (E58+G58)/2)</f>
        <v>1.693121693121693</v>
      </c>
      <c r="AC58" s="6">
        <f>IF(OR(F58 = "NULL", H58 = "NULL"), "NULL", (F58+H58)/2)</f>
        <v>48</v>
      </c>
      <c r="AD58" s="13">
        <v>17000000039</v>
      </c>
      <c r="AE58" s="6">
        <f>IF(H58 = "NULL", "NULL", AF58/28.35)</f>
        <v>5.6437389770723101</v>
      </c>
      <c r="AF58" s="6">
        <f>IF(H58 = "NULL", "NULL", J58*2)</f>
        <v>160</v>
      </c>
      <c r="AG58" s="13">
        <v>19000000039</v>
      </c>
      <c r="AH58" s="6">
        <f>IF(AB58 = "NULL", "NULL", AB58*2)</f>
        <v>3.3862433862433861</v>
      </c>
      <c r="AI58" s="6">
        <f>IF(AC58 = "NULL", "NULL", AC58*2)</f>
        <v>96</v>
      </c>
      <c r="AJ58" s="13">
        <v>21000000039</v>
      </c>
      <c r="AK58" s="11"/>
      <c r="AL58" s="10" t="str">
        <f>SUBSTITUTE(D58,CHAR(10)&amp;"• Packed in a facility and/or equipment that produces products containing peanuts, tree nuts, soybean, milk, dairy, eggs, fish, shellfish, wheat, sesame. •","")</f>
        <v>Blackened Seasoning Ingredients:
salt, spices, chili pepper, dehydrated garlic, dehydrated onion, silicon dioxide (anti caking)</v>
      </c>
      <c r="AM58" s="9" t="s">
        <v>44</v>
      </c>
      <c r="AN58" s="42"/>
    </row>
    <row r="59" spans="1:40" ht="225" x14ac:dyDescent="0.3">
      <c r="A59" s="8" t="s">
        <v>350</v>
      </c>
      <c r="B59" s="8" t="s">
        <v>351</v>
      </c>
      <c r="C59" s="8" t="s">
        <v>352</v>
      </c>
      <c r="D59" s="9" t="s">
        <v>353</v>
      </c>
      <c r="E59" s="6">
        <f>IF(F59 = "NULL", "NULL", F59/28.35)</f>
        <v>3.2999999999999994</v>
      </c>
      <c r="F59" s="6">
        <v>93.554999999999993</v>
      </c>
      <c r="G59" s="6">
        <f>IF(H59 = "NULL", "NULL", H59/28.35)</f>
        <v>6.5999999999999988</v>
      </c>
      <c r="H59" s="6">
        <v>187.10999999999999</v>
      </c>
      <c r="I59" s="6">
        <f>IF(G59 = "NULL", "NULL", G59*1.25)</f>
        <v>8.2499999999999982</v>
      </c>
      <c r="J59" s="6">
        <f>IF(G59 = "NULL", "NULL", H59*1.25)</f>
        <v>233.88749999999999</v>
      </c>
      <c r="K59" s="6">
        <f>IF(G59 = "NULL", "NULL", G59*2)</f>
        <v>13.199999999999998</v>
      </c>
      <c r="L59" s="6">
        <f>IF(G59 = "NULL", "NULL", H59*2)</f>
        <v>374.21999999999997</v>
      </c>
      <c r="M59" s="9" t="str">
        <f>CONCATENATE(SUBSTITUTE(D59,"• Packed in a facility and/or equipment that produces products containing peanuts, tree nuts, soybean, milk, dairy, eggs, fish, shellfish, wheat, sesame. •",""), " - NET WT. ", TEXT(E59, "0.00"), " oz (", F59, " grams)")</f>
        <v>Bleu Cheese Powder Ingredients:
dehydrated blend of blue &amp; cheddar cheeses (pasteurized milk, cheese cultures, salt, enzymes) whey, sodium phosphate salt, lactic acid 
• ALLERGY ALERT: contains dairy •
 - NET WT. 3.30 oz (93.555 grams)</v>
      </c>
      <c r="N59" s="10">
        <v>10000000040</v>
      </c>
      <c r="O59" s="10">
        <v>30000000040</v>
      </c>
      <c r="P59" s="10">
        <v>50000000040</v>
      </c>
      <c r="Q59" s="10">
        <v>70000000040</v>
      </c>
      <c r="R59" s="10">
        <v>90000000040</v>
      </c>
      <c r="S59" s="10">
        <v>11000000040</v>
      </c>
      <c r="T59" s="10">
        <v>13000000040</v>
      </c>
      <c r="U59" s="8"/>
      <c r="V59" s="9"/>
      <c r="W59" s="6">
        <f>IF(G59 = "NULL", "NULL", G59/4)</f>
        <v>1.6499999999999997</v>
      </c>
      <c r="X59" s="6">
        <f>IF(W59 = "NULL", "NULL", W59*28.35)</f>
        <v>46.777499999999996</v>
      </c>
      <c r="Y59" s="6">
        <f>IF(G59 = "NULL", "NULL", G59*4)</f>
        <v>26.399999999999995</v>
      </c>
      <c r="Z59" s="6">
        <f>IF(G59 = "NULL", "NULL", H59*4)</f>
        <v>748.43999999999994</v>
      </c>
      <c r="AA59" s="13">
        <v>15000000040</v>
      </c>
      <c r="AB59" s="6">
        <f>IF(OR(E59 = "NULL", G59 = "NULL"), "NULL", (E59+G59)/2)</f>
        <v>4.9499999999999993</v>
      </c>
      <c r="AC59" s="6">
        <f>IF(OR(F59 = "NULL", H59 = "NULL"), "NULL", (F59+H59)/2)</f>
        <v>140.33249999999998</v>
      </c>
      <c r="AD59" s="13">
        <v>17000000040</v>
      </c>
      <c r="AE59" s="6">
        <f>IF(H59 = "NULL", "NULL", AF59/28.35)</f>
        <v>16.5</v>
      </c>
      <c r="AF59" s="6">
        <f>IF(H59 = "NULL", "NULL", J59*2)</f>
        <v>467.77499999999998</v>
      </c>
      <c r="AG59" s="13">
        <v>19000000040</v>
      </c>
      <c r="AH59" s="6">
        <f>IF(AB59 = "NULL", "NULL", AB59*2)</f>
        <v>9.8999999999999986</v>
      </c>
      <c r="AI59" s="6">
        <f>IF(AC59 = "NULL", "NULL", AC59*2)</f>
        <v>280.66499999999996</v>
      </c>
      <c r="AJ59" s="13">
        <v>21000000040</v>
      </c>
      <c r="AK59" s="11"/>
      <c r="AL59" s="10" t="str">
        <f>SUBSTITUTE(D59,CHAR(10)&amp;"•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c r="AM59" s="9" t="s">
        <v>44</v>
      </c>
      <c r="AN59" s="42"/>
    </row>
    <row r="60" spans="1:40" ht="285" x14ac:dyDescent="0.3">
      <c r="A60" s="8" t="s">
        <v>64</v>
      </c>
      <c r="B60" s="8" t="s">
        <v>65</v>
      </c>
      <c r="C60" s="8" t="s">
        <v>65</v>
      </c>
      <c r="D60" s="9" t="s">
        <v>66</v>
      </c>
      <c r="E60" s="6">
        <f>IF(F60 = "NULL", "NULL", F60/28.35)</f>
        <v>1.75</v>
      </c>
      <c r="F60" s="6">
        <v>49.612500000000004</v>
      </c>
      <c r="G60" s="6">
        <f>IF(H60 = "NULL", "NULL", H60/28.35)</f>
        <v>3.5</v>
      </c>
      <c r="H60" s="6">
        <v>99.225000000000009</v>
      </c>
      <c r="I60" s="6">
        <f>IF(G60 = "NULL", "NULL", G60*1.25)</f>
        <v>4.375</v>
      </c>
      <c r="J60" s="6">
        <f>IF(G60 = "NULL", "NULL", H60*1.25)</f>
        <v>124.03125000000001</v>
      </c>
      <c r="K60" s="6">
        <f>IF(G60 = "NULL", "NULL", G60*2)</f>
        <v>7</v>
      </c>
      <c r="L60" s="6">
        <f>IF(G60 = "NULL", "NULL", H60*2)</f>
        <v>198.45000000000002</v>
      </c>
      <c r="M60" s="9" t="str">
        <f>CONCATENATE(SUBSTITUTE(D60,"• Packed in a facility and/or equipment that produces products containing peanuts, tree nuts, soybean, milk, dairy, eggs, fish, shellfish, wheat, sesame. •",""), " - NET WT. ", TEXT(E60, "0.00"), " oz (", F60,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NET WT. 1.75 oz (49.6125 grams)</v>
      </c>
      <c r="N60" s="10">
        <v>10000000041</v>
      </c>
      <c r="O60" s="10">
        <v>30000000041</v>
      </c>
      <c r="P60" s="10">
        <v>50000000041</v>
      </c>
      <c r="Q60" s="10">
        <v>70000000041</v>
      </c>
      <c r="R60" s="10">
        <v>90000000041</v>
      </c>
      <c r="S60" s="10">
        <v>11000000041</v>
      </c>
      <c r="T60" s="10">
        <v>13000000041</v>
      </c>
      <c r="U60" s="8" t="s">
        <v>49</v>
      </c>
      <c r="V60" s="9" t="s">
        <v>50</v>
      </c>
      <c r="W60" s="6">
        <f>IF(G60 = "NULL", "NULL", G60/4)</f>
        <v>0.875</v>
      </c>
      <c r="X60" s="6">
        <f>IF(W60 = "NULL", "NULL", W60*28.35)</f>
        <v>24.806250000000002</v>
      </c>
      <c r="Y60" s="6">
        <f>IF(G60 = "NULL", "NULL", G60*4)</f>
        <v>14</v>
      </c>
      <c r="Z60" s="6">
        <f>IF(G60 = "NULL", "NULL", H60*4)</f>
        <v>396.90000000000003</v>
      </c>
      <c r="AA60" s="13">
        <v>15000000041</v>
      </c>
      <c r="AB60" s="6">
        <f>IF(OR(E60 = "NULL", G60 = "NULL"), "NULL", (E60+G60)/2)</f>
        <v>2.625</v>
      </c>
      <c r="AC60" s="6">
        <f>IF(OR(F60 = "NULL", H60 = "NULL"), "NULL", (F60+H60)/2)</f>
        <v>74.418750000000003</v>
      </c>
      <c r="AD60" s="13">
        <v>17000000041</v>
      </c>
      <c r="AE60" s="6">
        <f>IF(H60 = "NULL", "NULL", AF60/28.35)</f>
        <v>8.75</v>
      </c>
      <c r="AF60" s="6">
        <f>IF(H60 = "NULL", "NULL", J60*2)</f>
        <v>248.06250000000003</v>
      </c>
      <c r="AG60" s="13">
        <v>19000000041</v>
      </c>
      <c r="AH60" s="6">
        <f>IF(AB60 = "NULL", "NULL", AB60*2)</f>
        <v>5.25</v>
      </c>
      <c r="AI60" s="6">
        <f>IF(AC60 = "NULL", "NULL", AC60*2)</f>
        <v>148.83750000000001</v>
      </c>
      <c r="AJ60" s="13">
        <v>21000000041</v>
      </c>
      <c r="AK60" s="11"/>
      <c r="AL60" s="10" t="str">
        <f>SUBSTITUTE(D60,CHAR(10)&amp;"•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c r="AM60" s="9" t="s">
        <v>44</v>
      </c>
      <c r="AN60" s="42"/>
    </row>
    <row r="61" spans="1:40" ht="409.6" x14ac:dyDescent="0.3">
      <c r="A61" s="8" t="s">
        <v>2063</v>
      </c>
      <c r="B61" s="8" t="s">
        <v>2064</v>
      </c>
      <c r="C61" s="8" t="s">
        <v>2064</v>
      </c>
      <c r="D61" s="9" t="s">
        <v>2065</v>
      </c>
      <c r="E61" s="6">
        <f>IF(F61 = "NULL", "NULL", F61/28.35)</f>
        <v>1.7636684303350969</v>
      </c>
      <c r="F61" s="6">
        <v>50</v>
      </c>
      <c r="G61" s="6">
        <f>IF(H61 = "NULL", "NULL", H61/28.35)</f>
        <v>3.5273368606701938</v>
      </c>
      <c r="H61" s="6">
        <v>100</v>
      </c>
      <c r="I61" s="6">
        <f>IF(G61 = "NULL", "NULL", G61*1.25)</f>
        <v>4.409171075837742</v>
      </c>
      <c r="J61" s="6">
        <f>IF(G61 = "NULL", "NULL", H61*1.25)</f>
        <v>125</v>
      </c>
      <c r="K61" s="6">
        <f>IF(G61 = "NULL", "NULL", G61*2)</f>
        <v>7.0546737213403876</v>
      </c>
      <c r="L61" s="6">
        <f>IF(G61 = "NULL", "NULL", H61*2)</f>
        <v>200</v>
      </c>
      <c r="M61" s="9" t="str">
        <f>CONCATENATE(SUBSTITUTE(D61,"• Packed in a facility and/or equipment that produces products containing peanuts, tree nuts, soybean, milk, dairy, eggs, fish, shellfish, wheat, sesame. •",""), " - NET WT. ", TEXT(E61, "0.00"), " oz (", F61,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NET WT. 1.76 oz (50 grams)</v>
      </c>
      <c r="N61" s="10">
        <v>10000000533</v>
      </c>
      <c r="O61" s="10">
        <v>30000000533</v>
      </c>
      <c r="P61" s="10">
        <v>50000000533</v>
      </c>
      <c r="Q61" s="10">
        <v>70000000533</v>
      </c>
      <c r="R61" s="10">
        <v>90000000533</v>
      </c>
      <c r="S61" s="10">
        <v>11000000533</v>
      </c>
      <c r="T61" s="10">
        <v>13000000533</v>
      </c>
      <c r="U61" s="22"/>
      <c r="V61" s="6" t="s">
        <v>133</v>
      </c>
      <c r="W61" s="6">
        <f>IF(G61 = "NULL", "NULL", G61/4)</f>
        <v>0.88183421516754845</v>
      </c>
      <c r="X61" s="6">
        <f>IF(W61 = "NULL", "NULL", W61*28.35)</f>
        <v>25</v>
      </c>
      <c r="Y61" s="6">
        <f>IF(G61 = "NULL", "NULL", G61*4)</f>
        <v>14.109347442680775</v>
      </c>
      <c r="Z61" s="6">
        <f>IF(G61 = "NULL", "NULL", H61*4)</f>
        <v>400</v>
      </c>
      <c r="AA61" s="13">
        <v>15000000533</v>
      </c>
      <c r="AB61" s="6">
        <f>IF(OR(E61 = "NULL", G61 = "NULL"), "NULL", (E61+G61)/2)</f>
        <v>2.6455026455026456</v>
      </c>
      <c r="AC61" s="6">
        <f>IF(OR(F61 = "NULL", H61 = "NULL"), "NULL", (F61+H61)/2)</f>
        <v>75</v>
      </c>
      <c r="AD61" s="13">
        <v>17000000533</v>
      </c>
      <c r="AE61" s="6">
        <f>IF(H61 = "NULL", "NULL", AF61/28.35)</f>
        <v>8.8183421516754841</v>
      </c>
      <c r="AF61" s="6">
        <f>IF(H61 = "NULL", "NULL", J61*2)</f>
        <v>250</v>
      </c>
      <c r="AG61" s="13">
        <v>19000000533</v>
      </c>
      <c r="AH61" s="6">
        <f>IF(AB61 = "NULL", "NULL", AB61*2)</f>
        <v>5.2910052910052912</v>
      </c>
      <c r="AI61" s="6">
        <f>IF(AC61 = "NULL", "NULL", AC61*2)</f>
        <v>150</v>
      </c>
      <c r="AJ61" s="13">
        <v>21000000533</v>
      </c>
      <c r="AK61" s="11"/>
      <c r="AL61" s="10" t="str">
        <f>SUBSTITUTE(D61,CHAR(10)&amp;"•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c r="AM61" s="9" t="s">
        <v>44</v>
      </c>
      <c r="AN61" s="42"/>
    </row>
    <row r="62" spans="1:40" ht="405" x14ac:dyDescent="0.3">
      <c r="A62" s="8" t="s">
        <v>2575</v>
      </c>
      <c r="B62" s="8" t="s">
        <v>2576</v>
      </c>
      <c r="C62" s="8" t="s">
        <v>2577</v>
      </c>
      <c r="D62" s="9" t="s">
        <v>2578</v>
      </c>
      <c r="E62" s="6">
        <f>IF(F62 = "NULL", "NULL", F62/28.35)</f>
        <v>1.69</v>
      </c>
      <c r="F62" s="6">
        <v>47.911500000000004</v>
      </c>
      <c r="G62" s="6">
        <f>IF(H62 = "NULL", "NULL", H62/28.35)</f>
        <v>3.38</v>
      </c>
      <c r="H62" s="6">
        <v>95.823000000000008</v>
      </c>
      <c r="I62" s="6">
        <f>IF(G62 = "NULL", "NULL", G62*1.25)</f>
        <v>4.2249999999999996</v>
      </c>
      <c r="J62" s="6">
        <f>IF(G62 = "NULL", "NULL", H62*1.25)</f>
        <v>119.77875</v>
      </c>
      <c r="K62" s="6">
        <f>IF(G62 = "NULL", "NULL", G62*2)</f>
        <v>6.76</v>
      </c>
      <c r="L62" s="6">
        <f>IF(G62 = "NULL", "NULL", H62*2)</f>
        <v>191.64600000000002</v>
      </c>
      <c r="M62" s="9" t="str">
        <f>CONCATENATE(SUBSTITUTE(D62,"• Packed in a facility and/or equipment that produces products containing peanuts, tree nuts, soybean, milk, dairy, eggs, fish, shellfish, wheat, sesame. •",""), " - NET WT. ", TEXT(E62, "0.00"), " oz (", F62,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2" s="10">
        <v>10000000460</v>
      </c>
      <c r="O62" s="10">
        <v>30000000460</v>
      </c>
      <c r="P62" s="10">
        <v>50000000460</v>
      </c>
      <c r="Q62" s="10">
        <v>70000000460</v>
      </c>
      <c r="R62" s="10">
        <v>90000000460</v>
      </c>
      <c r="S62" s="10">
        <v>11000000460</v>
      </c>
      <c r="T62" s="10">
        <v>13000000460</v>
      </c>
      <c r="U62" s="8" t="s">
        <v>49</v>
      </c>
      <c r="V62" s="9" t="s">
        <v>133</v>
      </c>
      <c r="W62" s="6">
        <f>IF(G62 = "NULL", "NULL", G62/4)</f>
        <v>0.84499999999999997</v>
      </c>
      <c r="X62" s="6">
        <f>IF(W62 = "NULL", "NULL", W62*28.35)</f>
        <v>23.955750000000002</v>
      </c>
      <c r="Y62" s="6">
        <f>IF(G62 = "NULL", "NULL", G62*4)</f>
        <v>13.52</v>
      </c>
      <c r="Z62" s="6">
        <f>IF(G62 = "NULL", "NULL", H62*4)</f>
        <v>383.29200000000003</v>
      </c>
      <c r="AA62" s="13">
        <v>15000000460</v>
      </c>
      <c r="AB62" s="6">
        <f>IF(OR(E62 = "NULL", G62 = "NULL"), "NULL", (E62+G62)/2)</f>
        <v>2.5350000000000001</v>
      </c>
      <c r="AC62" s="6">
        <f>IF(OR(F62 = "NULL", H62 = "NULL"), "NULL", (F62+H62)/2)</f>
        <v>71.867250000000013</v>
      </c>
      <c r="AD62" s="13">
        <v>17000000460</v>
      </c>
      <c r="AE62" s="6">
        <f>IF(H62 = "NULL", "NULL", AF62/28.35)</f>
        <v>8.4499999999999993</v>
      </c>
      <c r="AF62" s="6">
        <f>IF(H62 = "NULL", "NULL", J62*2)</f>
        <v>239.5575</v>
      </c>
      <c r="AG62" s="13">
        <v>19000000460</v>
      </c>
      <c r="AH62" s="6">
        <f>IF(AB62 = "NULL", "NULL", AB62*2)</f>
        <v>5.07</v>
      </c>
      <c r="AI62" s="6">
        <f>IF(AC62 = "NULL", "NULL", AC62*2)</f>
        <v>143.73450000000003</v>
      </c>
      <c r="AJ62" s="13">
        <v>21000000460</v>
      </c>
      <c r="AK62" s="11"/>
      <c r="AL62" s="10" t="str">
        <f>SUBSTITUTE(D62,CHAR(10)&amp;"•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c r="AM62" s="9" t="s">
        <v>44</v>
      </c>
      <c r="AN62" s="42"/>
    </row>
    <row r="63" spans="1:40" ht="180" x14ac:dyDescent="0.3">
      <c r="A63" s="31" t="s">
        <v>1003</v>
      </c>
      <c r="B63" s="8" t="s">
        <v>1004</v>
      </c>
      <c r="C63" s="8" t="s">
        <v>1005</v>
      </c>
      <c r="D63" s="9" t="s">
        <v>1006</v>
      </c>
      <c r="E63" s="6">
        <f>IF(F63 = "NULL", "NULL", F63/28.35)</f>
        <v>1.8</v>
      </c>
      <c r="F63" s="6">
        <v>51.03</v>
      </c>
      <c r="G63" s="6">
        <f>IF(H63 = "NULL", "NULL", H63/28.35)</f>
        <v>3.6</v>
      </c>
      <c r="H63" s="6">
        <v>102.06</v>
      </c>
      <c r="I63" s="6">
        <f>IF(G63 = "NULL", "NULL", G63*1.25)</f>
        <v>4.5</v>
      </c>
      <c r="J63" s="6">
        <f>IF(G63 = "NULL", "NULL", H63*1.25)</f>
        <v>127.575</v>
      </c>
      <c r="K63" s="6">
        <f>IF(G63 = "NULL", "NULL", G63*2)</f>
        <v>7.2</v>
      </c>
      <c r="L63" s="6">
        <f>IF(G63 = "NULL", "NULL", H63*2)</f>
        <v>204.12</v>
      </c>
      <c r="M63" s="9" t="str">
        <f>CONCATENATE(SUBSTITUTE(D63,"• Packed in a facility and/or equipment that produces products containing peanuts, tree nuts, soybean, milk, dairy, eggs, fish, shellfish, wheat, sesame. •",""), " - NET WT. ", TEXT(E63, "0.00"), " oz (", F63, " grams)")</f>
        <v>Blue Ribbon Pecan Rub Ingredients:
brown sugar, salt, spices, pecan meal, dehydrated garlic, paprika, onion powder
• ALLERGY ALERT: contains pecan •
 - NET WT. 1.80 oz (51.03 grams)</v>
      </c>
      <c r="N63" s="10">
        <v>10000000043</v>
      </c>
      <c r="O63" s="10">
        <v>30000000043</v>
      </c>
      <c r="P63" s="10">
        <v>50000000043</v>
      </c>
      <c r="Q63" s="10">
        <v>70000000043</v>
      </c>
      <c r="R63" s="10">
        <v>90000000043</v>
      </c>
      <c r="S63" s="10">
        <v>11000000043</v>
      </c>
      <c r="T63" s="10">
        <v>13000000043</v>
      </c>
      <c r="U63" s="8" t="s">
        <v>49</v>
      </c>
      <c r="V63" s="9" t="s">
        <v>1007</v>
      </c>
      <c r="W63" s="6">
        <f>IF(G63 = "NULL", "NULL", G63/4)</f>
        <v>0.9</v>
      </c>
      <c r="X63" s="6">
        <f>IF(W63 = "NULL", "NULL", W63*28.35)</f>
        <v>25.515000000000001</v>
      </c>
      <c r="Y63" s="6">
        <f>IF(G63 = "NULL", "NULL", G63*4)</f>
        <v>14.4</v>
      </c>
      <c r="Z63" s="6">
        <f>IF(G63 = "NULL", "NULL", H63*4)</f>
        <v>408.24</v>
      </c>
      <c r="AA63" s="13">
        <v>15000000043</v>
      </c>
      <c r="AB63" s="6">
        <f>IF(OR(E63 = "NULL", G63 = "NULL"), "NULL", (E63+G63)/2)</f>
        <v>2.7</v>
      </c>
      <c r="AC63" s="6">
        <f>IF(OR(F63 = "NULL", H63 = "NULL"), "NULL", (F63+H63)/2)</f>
        <v>76.545000000000002</v>
      </c>
      <c r="AD63" s="13">
        <v>17000000043</v>
      </c>
      <c r="AE63" s="6">
        <f>IF(H63 = "NULL", "NULL", AF63/28.35)</f>
        <v>9</v>
      </c>
      <c r="AF63" s="6">
        <f>IF(H63 = "NULL", "NULL", J63*2)</f>
        <v>255.15</v>
      </c>
      <c r="AG63" s="13">
        <v>19000000043</v>
      </c>
      <c r="AH63" s="6">
        <f>IF(AB63 = "NULL", "NULL", AB63*2)</f>
        <v>5.4</v>
      </c>
      <c r="AI63" s="6">
        <f>IF(AC63 = "NULL", "NULL", AC63*2)</f>
        <v>153.09</v>
      </c>
      <c r="AJ63" s="13">
        <v>21000000043</v>
      </c>
      <c r="AK63" s="11"/>
      <c r="AL63" s="10" t="str">
        <f>SUBSTITUTE(D63,CHAR(10)&amp;"•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c r="AM63" s="9" t="s">
        <v>44</v>
      </c>
      <c r="AN63" s="42"/>
    </row>
    <row r="64" spans="1:40" ht="210" x14ac:dyDescent="0.3">
      <c r="A64" s="8" t="s">
        <v>1110</v>
      </c>
      <c r="B64" s="8" t="s">
        <v>1111</v>
      </c>
      <c r="C64" s="8" t="s">
        <v>1112</v>
      </c>
      <c r="D64" s="9" t="s">
        <v>1113</v>
      </c>
      <c r="E64" s="6">
        <f>IF(F64 = "NULL", "NULL", F64/28.35)</f>
        <v>1.85</v>
      </c>
      <c r="F64" s="6">
        <v>52.447500000000005</v>
      </c>
      <c r="G64" s="6">
        <f>IF(H64 = "NULL", "NULL", H64/28.35)</f>
        <v>3.7</v>
      </c>
      <c r="H64" s="6">
        <v>104.89500000000001</v>
      </c>
      <c r="I64" s="6">
        <f>IF(G64 = "NULL", "NULL", G64*1.25)</f>
        <v>4.625</v>
      </c>
      <c r="J64" s="6">
        <f>IF(G64 = "NULL", "NULL", H64*1.25)</f>
        <v>131.11875000000001</v>
      </c>
      <c r="K64" s="6">
        <f>IF(G64 = "NULL", "NULL", G64*2)</f>
        <v>7.4</v>
      </c>
      <c r="L64" s="6">
        <f>IF(G64 = "NULL", "NULL", H64*2)</f>
        <v>209.79000000000002</v>
      </c>
      <c r="M64" s="9" t="str">
        <f>CONCATENATE(SUBSTITUTE(D64,"• Packed in a facility and/or equipment that produces products containing peanuts, tree nuts, soybean, milk, dairy, eggs, fish, shellfish, wheat, sesame. •",""), " - NET WT. ", TEXT(E64, "0.00"), " oz (", F64, " grams)")</f>
        <v>Blue Ridge Mountain Seasoning Ingredients:
salt, spices (including black pepper, dill seed, coriander, and red pepper), dehydrated garlic, cocoa powder, coffee, soybean oil and extractives of paprika, dill, garlic and black pepper
 - NET WT. 1.85 oz (52.4475 grams)</v>
      </c>
      <c r="N64" s="10">
        <v>10000000044</v>
      </c>
      <c r="O64" s="10">
        <v>30000000044</v>
      </c>
      <c r="P64" s="10">
        <v>50000000044</v>
      </c>
      <c r="Q64" s="10">
        <v>70000000044</v>
      </c>
      <c r="R64" s="10">
        <v>90000000044</v>
      </c>
      <c r="S64" s="10">
        <v>11000000044</v>
      </c>
      <c r="T64" s="10">
        <v>13000000044</v>
      </c>
      <c r="U64" s="8" t="s">
        <v>49</v>
      </c>
      <c r="V64" s="9" t="s">
        <v>163</v>
      </c>
      <c r="W64" s="6">
        <f>IF(G64 = "NULL", "NULL", G64/4)</f>
        <v>0.92500000000000004</v>
      </c>
      <c r="X64" s="6">
        <f>IF(W64 = "NULL", "NULL", W64*28.35)</f>
        <v>26.223750000000003</v>
      </c>
      <c r="Y64" s="6">
        <f>IF(G64 = "NULL", "NULL", G64*4)</f>
        <v>14.8</v>
      </c>
      <c r="Z64" s="6">
        <f>IF(G64 = "NULL", "NULL", H64*4)</f>
        <v>419.58000000000004</v>
      </c>
      <c r="AA64" s="13">
        <v>15000000044</v>
      </c>
      <c r="AB64" s="6">
        <f>IF(OR(E64 = "NULL", G64 = "NULL"), "NULL", (E64+G64)/2)</f>
        <v>2.7750000000000004</v>
      </c>
      <c r="AC64" s="6">
        <f>IF(OR(F64 = "NULL", H64 = "NULL"), "NULL", (F64+H64)/2)</f>
        <v>78.671250000000015</v>
      </c>
      <c r="AD64" s="13">
        <v>17000000044</v>
      </c>
      <c r="AE64" s="6">
        <f>IF(H64 = "NULL", "NULL", AF64/28.35)</f>
        <v>9.25</v>
      </c>
      <c r="AF64" s="6">
        <f>IF(H64 = "NULL", "NULL", J64*2)</f>
        <v>262.23750000000001</v>
      </c>
      <c r="AG64" s="13">
        <v>19000000044</v>
      </c>
      <c r="AH64" s="6">
        <f>IF(AB64 = "NULL", "NULL", AB64*2)</f>
        <v>5.5500000000000007</v>
      </c>
      <c r="AI64" s="6">
        <f>IF(AC64 = "NULL", "NULL", AC64*2)</f>
        <v>157.34250000000003</v>
      </c>
      <c r="AJ64" s="13">
        <v>21000000044</v>
      </c>
      <c r="AK64" s="11"/>
      <c r="AL64" s="10" t="str">
        <f>SUBSTITUTE(D64,CHAR(10)&amp;"•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c r="AM64" s="9" t="s">
        <v>44</v>
      </c>
      <c r="AN64" s="42"/>
    </row>
    <row r="65" spans="1:40" ht="255" x14ac:dyDescent="0.3">
      <c r="A65" s="8" t="s">
        <v>51</v>
      </c>
      <c r="B65" s="8" t="s">
        <v>52</v>
      </c>
      <c r="C65" s="8" t="s">
        <v>53</v>
      </c>
      <c r="D65" s="9" t="s">
        <v>54</v>
      </c>
      <c r="E65" s="6">
        <f>IF(F65 = "NULL", "NULL", F65/28.35)</f>
        <v>2</v>
      </c>
      <c r="F65" s="6">
        <v>56.7</v>
      </c>
      <c r="G65" s="6">
        <f>IF(H65 = "NULL", "NULL", H65/28.35)</f>
        <v>4</v>
      </c>
      <c r="H65" s="6">
        <v>113.4</v>
      </c>
      <c r="I65" s="6">
        <f>IF(G65 = "NULL", "NULL", G65*1.25)</f>
        <v>5</v>
      </c>
      <c r="J65" s="6">
        <f>IF(G65 = "NULL", "NULL", H65*1.25)</f>
        <v>141.75</v>
      </c>
      <c r="K65" s="6">
        <f>IF(G65 = "NULL", "NULL", G65*2)</f>
        <v>8</v>
      </c>
      <c r="L65" s="6">
        <f>IF(G65 = "NULL", "NULL", H65*2)</f>
        <v>226.8</v>
      </c>
      <c r="M65" s="9" t="str">
        <f>CONCATENATE(SUBSTITUTE(D65,"• Packed in a facility and/or equipment that produces products containing peanuts, tree nuts, soybean, milk, dairy, eggs, fish, shellfish, wheat, sesame. •",""), " - NET WT. ", TEXT(E65, "0.00"), " oz (", F65,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NET WT. 2.00 oz (56.7 grams)</v>
      </c>
      <c r="N65" s="10">
        <v>10000000045</v>
      </c>
      <c r="O65" s="10">
        <v>30000000045</v>
      </c>
      <c r="P65" s="10">
        <v>50000000045</v>
      </c>
      <c r="Q65" s="10">
        <v>70000000045</v>
      </c>
      <c r="R65" s="10">
        <v>90000000045</v>
      </c>
      <c r="S65" s="10">
        <v>11000000045</v>
      </c>
      <c r="T65" s="10">
        <v>13000000045</v>
      </c>
      <c r="U65" s="8" t="s">
        <v>49</v>
      </c>
      <c r="V65" s="9" t="s">
        <v>50</v>
      </c>
      <c r="W65" s="6">
        <f>IF(G65 = "NULL", "NULL", G65/4)</f>
        <v>1</v>
      </c>
      <c r="X65" s="6">
        <f>IF(W65 = "NULL", "NULL", W65*28.35)</f>
        <v>28.35</v>
      </c>
      <c r="Y65" s="6">
        <f>IF(G65 = "NULL", "NULL", G65*4)</f>
        <v>16</v>
      </c>
      <c r="Z65" s="6">
        <f>IF(G65 = "NULL", "NULL", H65*4)</f>
        <v>453.6</v>
      </c>
      <c r="AA65" s="13">
        <v>15000000045</v>
      </c>
      <c r="AB65" s="6">
        <f>IF(OR(E65 = "NULL", G65 = "NULL"), "NULL", (E65+G65)/2)</f>
        <v>3</v>
      </c>
      <c r="AC65" s="6">
        <f>IF(OR(F65 = "NULL", H65 = "NULL"), "NULL", (F65+H65)/2)</f>
        <v>85.050000000000011</v>
      </c>
      <c r="AD65" s="13">
        <v>17000000045</v>
      </c>
      <c r="AE65" s="6">
        <f>IF(H65 = "NULL", "NULL", AF65/28.35)</f>
        <v>10</v>
      </c>
      <c r="AF65" s="6">
        <f>IF(H65 = "NULL", "NULL", J65*2)</f>
        <v>283.5</v>
      </c>
      <c r="AG65" s="13">
        <v>19000000045</v>
      </c>
      <c r="AH65" s="6">
        <f>IF(AB65 = "NULL", "NULL", AB65*2)</f>
        <v>6</v>
      </c>
      <c r="AI65" s="6">
        <f>IF(AC65 = "NULL", "NULL", AC65*2)</f>
        <v>170.10000000000002</v>
      </c>
      <c r="AJ65" s="13">
        <v>21000000045</v>
      </c>
      <c r="AK65" s="11"/>
      <c r="AL65" s="10" t="str">
        <f>SUBSTITUTE(D65,CHAR(10)&amp;"•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c r="AM65" s="9" t="s">
        <v>44</v>
      </c>
      <c r="AN65" s="42"/>
    </row>
    <row r="66" spans="1:40" ht="405" x14ac:dyDescent="0.3">
      <c r="A66" s="8" t="s">
        <v>2559</v>
      </c>
      <c r="B66" s="8" t="s">
        <v>2560</v>
      </c>
      <c r="C66" s="8" t="s">
        <v>2561</v>
      </c>
      <c r="D66" s="9" t="s">
        <v>2562</v>
      </c>
      <c r="E66" s="6">
        <f>IF(F66 = "NULL", "NULL", F66/28.35)</f>
        <v>1.69</v>
      </c>
      <c r="F66" s="6">
        <v>47.911500000000004</v>
      </c>
      <c r="G66" s="6">
        <f>IF(H66 = "NULL", "NULL", H66/28.35)</f>
        <v>3.38</v>
      </c>
      <c r="H66" s="6">
        <v>95.823000000000008</v>
      </c>
      <c r="I66" s="6">
        <f>IF(G66 = "NULL", "NULL", G66*1.25)</f>
        <v>4.2249999999999996</v>
      </c>
      <c r="J66" s="6">
        <f>IF(G66 = "NULL", "NULL", H66*1.25)</f>
        <v>119.77875</v>
      </c>
      <c r="K66" s="6">
        <f>IF(G66 = "NULL", "NULL", G66*2)</f>
        <v>6.76</v>
      </c>
      <c r="L66" s="6">
        <f>IF(G66 = "NULL", "NULL", H66*2)</f>
        <v>191.64600000000002</v>
      </c>
      <c r="M66" s="9" t="str">
        <f>CONCATENATE(SUBSTITUTE(D66,"• Packed in a facility and/or equipment that produces products containing peanuts, tree nuts, soybean, milk, dairy, eggs, fish, shellfish, wheat, sesame. •",""), " - NET WT. ", TEXT(E66, "0.00"), " oz (", F66,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6" s="10">
        <v>10000000046</v>
      </c>
      <c r="O66" s="10">
        <v>30000000046</v>
      </c>
      <c r="P66" s="10">
        <v>50000000046</v>
      </c>
      <c r="Q66" s="10">
        <v>70000000046</v>
      </c>
      <c r="R66" s="10">
        <v>90000000046</v>
      </c>
      <c r="S66" s="10">
        <v>11000000046</v>
      </c>
      <c r="T66" s="10">
        <v>13000000046</v>
      </c>
      <c r="U66" s="8"/>
      <c r="V66" s="9" t="s">
        <v>133</v>
      </c>
      <c r="W66" s="6">
        <f>IF(G66 = "NULL", "NULL", G66/4)</f>
        <v>0.84499999999999997</v>
      </c>
      <c r="X66" s="6">
        <f>IF(W66 = "NULL", "NULL", W66*28.35)</f>
        <v>23.955750000000002</v>
      </c>
      <c r="Y66" s="6">
        <f>IF(G66 = "NULL", "NULL", G66*4)</f>
        <v>13.52</v>
      </c>
      <c r="Z66" s="6">
        <f>IF(G66 = "NULL", "NULL", H66*4)</f>
        <v>383.29200000000003</v>
      </c>
      <c r="AA66" s="13">
        <v>15000000046</v>
      </c>
      <c r="AB66" s="6">
        <f>IF(OR(E66 = "NULL", G66 = "NULL"), "NULL", (E66+G66)/2)</f>
        <v>2.5350000000000001</v>
      </c>
      <c r="AC66" s="6">
        <f>IF(OR(F66 = "NULL", H66 = "NULL"), "NULL", (F66+H66)/2)</f>
        <v>71.867250000000013</v>
      </c>
      <c r="AD66" s="13">
        <v>17000000046</v>
      </c>
      <c r="AE66" s="6">
        <f>IF(H66 = "NULL", "NULL", AF66/28.35)</f>
        <v>8.4499999999999993</v>
      </c>
      <c r="AF66" s="6">
        <f>IF(H66 = "NULL", "NULL", J66*2)</f>
        <v>239.5575</v>
      </c>
      <c r="AG66" s="13">
        <v>19000000046</v>
      </c>
      <c r="AH66" s="6">
        <f>IF(AB66 = "NULL", "NULL", AB66*2)</f>
        <v>5.07</v>
      </c>
      <c r="AI66" s="6">
        <f>IF(AC66 = "NULL", "NULL", AC66*2)</f>
        <v>143.73450000000003</v>
      </c>
      <c r="AJ66" s="13">
        <v>21000000046</v>
      </c>
      <c r="AK66" s="11"/>
      <c r="AL66" s="10" t="str">
        <f>SUBSTITUTE(D66,CHAR(10)&amp;"•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c r="AM66" s="9" t="s">
        <v>44</v>
      </c>
      <c r="AN66" s="42"/>
    </row>
    <row r="67" spans="1:40" ht="180" x14ac:dyDescent="0.3">
      <c r="A67" s="8" t="s">
        <v>1865</v>
      </c>
      <c r="B67" s="8" t="s">
        <v>1866</v>
      </c>
      <c r="C67" s="8" t="s">
        <v>1867</v>
      </c>
      <c r="D67" s="9" t="s">
        <v>1868</v>
      </c>
      <c r="E67" s="6">
        <f>IF(F67 = "NULL", "NULL", F67/28.35)</f>
        <v>1.4</v>
      </c>
      <c r="F67" s="6">
        <v>39.69</v>
      </c>
      <c r="G67" s="6">
        <f>IF(H67 = "NULL", "NULL", H67/28.35)</f>
        <v>2.8</v>
      </c>
      <c r="H67" s="6">
        <v>79.38</v>
      </c>
      <c r="I67" s="6">
        <f>IF(G67 = "NULL", "NULL", G67*1.25)</f>
        <v>3.5</v>
      </c>
      <c r="J67" s="6">
        <f>IF(G67 = "NULL", "NULL", H67*1.25)</f>
        <v>99.224999999999994</v>
      </c>
      <c r="K67" s="6">
        <f>IF(G67 = "NULL", "NULL", G67*2)</f>
        <v>5.6</v>
      </c>
      <c r="L67" s="6">
        <f>IF(G67 = "NULL", "NULL", H67*2)</f>
        <v>158.76</v>
      </c>
      <c r="M67" s="9" t="str">
        <f>CONCATENATE(SUBSTITUTE(D67,"• Packed in a facility and/or equipment that produces products containing peanuts, tree nuts, soybean, milk, dairy, eggs, fish, shellfish, wheat, sesame. •",""), " - NET WT. ", TEXT(E67, "0.00"), " oz (", F67, " grams)")</f>
        <v>Boardwalk Seafood Ingredients:
sea salt, garlic, onion, paprika
 - NET WT. 1.40 oz (39.69 grams)</v>
      </c>
      <c r="N67" s="10">
        <v>10000000047</v>
      </c>
      <c r="O67" s="10">
        <v>30000000047</v>
      </c>
      <c r="P67" s="10">
        <v>50000000047</v>
      </c>
      <c r="Q67" s="10">
        <v>70000000047</v>
      </c>
      <c r="R67" s="10">
        <v>90000000047</v>
      </c>
      <c r="S67" s="10">
        <v>11000000047</v>
      </c>
      <c r="T67" s="10">
        <v>13000000047</v>
      </c>
      <c r="U67" s="8"/>
      <c r="V67" s="9"/>
      <c r="W67" s="6">
        <f>IF(G67 = "NULL", "NULL", G67/4)</f>
        <v>0.7</v>
      </c>
      <c r="X67" s="6">
        <f>IF(W67 = "NULL", "NULL", W67*28.35)</f>
        <v>19.844999999999999</v>
      </c>
      <c r="Y67" s="6">
        <f>IF(G67 = "NULL", "NULL", G67*4)</f>
        <v>11.2</v>
      </c>
      <c r="Z67" s="6">
        <f>IF(G67 = "NULL", "NULL", H67*4)</f>
        <v>317.52</v>
      </c>
      <c r="AA67" s="13">
        <v>15000000047</v>
      </c>
      <c r="AB67" s="6">
        <f>IF(OR(E67 = "NULL", G67 = "NULL"), "NULL", (E67+G67)/2)</f>
        <v>2.0999999999999996</v>
      </c>
      <c r="AC67" s="6">
        <f>IF(OR(F67 = "NULL", H67 = "NULL"), "NULL", (F67+H67)/2)</f>
        <v>59.534999999999997</v>
      </c>
      <c r="AD67" s="13">
        <v>17000000047</v>
      </c>
      <c r="AE67" s="6">
        <f>IF(H67 = "NULL", "NULL", AF67/28.35)</f>
        <v>6.9999999999999991</v>
      </c>
      <c r="AF67" s="6">
        <f>IF(H67 = "NULL", "NULL", J67*2)</f>
        <v>198.45</v>
      </c>
      <c r="AG67" s="13">
        <v>19000000047</v>
      </c>
      <c r="AH67" s="6">
        <f>IF(AB67 = "NULL", "NULL", AB67*2)</f>
        <v>4.1999999999999993</v>
      </c>
      <c r="AI67" s="6">
        <f>IF(AC67 = "NULL", "NULL", AC67*2)</f>
        <v>119.07</v>
      </c>
      <c r="AJ67" s="13">
        <v>21000000047</v>
      </c>
      <c r="AK67" s="11"/>
      <c r="AL67" s="10" t="str">
        <f>SUBSTITUTE(D67,CHAR(10)&amp;"• Packed in a facility and/or equipment that produces products containing peanuts, tree nuts, soybean, milk, dairy, eggs, fish, shellfish, wheat, sesame. •","")</f>
        <v>Boardwalk Seafood Ingredients:
sea salt, garlic, onion, paprika</v>
      </c>
      <c r="AM67" s="9" t="s">
        <v>44</v>
      </c>
      <c r="AN67" s="42"/>
    </row>
    <row r="68" spans="1:40" ht="180" x14ac:dyDescent="0.3">
      <c r="A68" s="8" t="s">
        <v>1042</v>
      </c>
      <c r="B68" s="8" t="s">
        <v>1043</v>
      </c>
      <c r="C68" s="8" t="s">
        <v>1044</v>
      </c>
      <c r="D68" s="9" t="s">
        <v>1045</v>
      </c>
      <c r="E68" s="6">
        <f>IF(F68 = "NULL", "NULL", F68/28.35)</f>
        <v>1.2</v>
      </c>
      <c r="F68" s="6">
        <v>34.020000000000003</v>
      </c>
      <c r="G68" s="6">
        <f>IF(H68 = "NULL", "NULL", H68/28.35)</f>
        <v>2.4</v>
      </c>
      <c r="H68" s="6">
        <v>68.040000000000006</v>
      </c>
      <c r="I68" s="6">
        <f>IF(G68 = "NULL", "NULL", G68*1.25)</f>
        <v>3</v>
      </c>
      <c r="J68" s="6">
        <f>IF(G68 = "NULL", "NULL", H68*1.25)</f>
        <v>85.050000000000011</v>
      </c>
      <c r="K68" s="6">
        <f>IF(G68 = "NULL", "NULL", G68*2)</f>
        <v>4.8</v>
      </c>
      <c r="L68" s="6">
        <f>IF(G68 = "NULL", "NULL", H68*2)</f>
        <v>136.08000000000001</v>
      </c>
      <c r="M68" s="9" t="str">
        <f>CONCATENATE(SUBSTITUTE(D68,"• Packed in a facility and/or equipment that produces products containing peanuts, tree nuts, soybean, milk, dairy, eggs, fish, shellfish, wheat, sesame. •",""), " - NET WT. ", TEXT(E68, "0.00"), " oz (", F68, " grams)")</f>
        <v>Bold &amp; Savory Grill Seasoning Ingredients:
brown sugar, paprika, smoked mesquite salt, garlic, onion, black pepper, cloves, cayenne
 - NET WT. 1.20 oz (34.02 grams)</v>
      </c>
      <c r="N68" s="10">
        <v>10000000048</v>
      </c>
      <c r="O68" s="10">
        <v>30000000048</v>
      </c>
      <c r="P68" s="10">
        <v>50000000048</v>
      </c>
      <c r="Q68" s="10">
        <v>70000000048</v>
      </c>
      <c r="R68" s="10">
        <v>90000000048</v>
      </c>
      <c r="S68" s="10">
        <v>11000000048</v>
      </c>
      <c r="T68" s="10">
        <v>13000000048</v>
      </c>
      <c r="U68" s="8"/>
      <c r="V68" s="9"/>
      <c r="W68" s="6">
        <f>IF(G68 = "NULL", "NULL", G68/4)</f>
        <v>0.6</v>
      </c>
      <c r="X68" s="6">
        <f>IF(W68 = "NULL", "NULL", W68*28.35)</f>
        <v>17.010000000000002</v>
      </c>
      <c r="Y68" s="6">
        <f>IF(G68 = "NULL", "NULL", G68*4)</f>
        <v>9.6</v>
      </c>
      <c r="Z68" s="6">
        <f>IF(G68 = "NULL", "NULL", H68*4)</f>
        <v>272.16000000000003</v>
      </c>
      <c r="AA68" s="13">
        <v>15000000048</v>
      </c>
      <c r="AB68" s="6">
        <f>IF(OR(E68 = "NULL", G68 = "NULL"), "NULL", (E68+G68)/2)</f>
        <v>1.7999999999999998</v>
      </c>
      <c r="AC68" s="6">
        <f>IF(OR(F68 = "NULL", H68 = "NULL"), "NULL", (F68+H68)/2)</f>
        <v>51.03</v>
      </c>
      <c r="AD68" s="13">
        <v>17000000048</v>
      </c>
      <c r="AE68" s="6">
        <f>IF(H68 = "NULL", "NULL", AF68/28.35)</f>
        <v>6.0000000000000009</v>
      </c>
      <c r="AF68" s="6">
        <f>IF(H68 = "NULL", "NULL", J68*2)</f>
        <v>170.10000000000002</v>
      </c>
      <c r="AG68" s="13">
        <v>19000000048</v>
      </c>
      <c r="AH68" s="6">
        <f>IF(AB68 = "NULL", "NULL", AB68*2)</f>
        <v>3.5999999999999996</v>
      </c>
      <c r="AI68" s="6">
        <f>IF(AC68 = "NULL", "NULL", AC68*2)</f>
        <v>102.06</v>
      </c>
      <c r="AJ68" s="13">
        <v>21000000048</v>
      </c>
      <c r="AK68" s="11"/>
      <c r="AL68" s="10" t="str">
        <f>SUBSTITUTE(D68,CHAR(10)&amp;"•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c r="AM68" s="9" t="s">
        <v>44</v>
      </c>
      <c r="AN68" s="42"/>
    </row>
    <row r="69" spans="1:40" ht="180" x14ac:dyDescent="0.3">
      <c r="A69" s="8" t="s">
        <v>1209</v>
      </c>
      <c r="B69" s="8" t="s">
        <v>1210</v>
      </c>
      <c r="C69" s="8" t="s">
        <v>1211</v>
      </c>
      <c r="D69" s="9" t="s">
        <v>1212</v>
      </c>
      <c r="E69" s="6">
        <f>IF(F69 = "NULL", "NULL", F69/28.35)</f>
        <v>1.1000000000000001</v>
      </c>
      <c r="F69" s="6">
        <v>31.185000000000006</v>
      </c>
      <c r="G69" s="6">
        <f>IF(H69 = "NULL", "NULL", H69/28.35)</f>
        <v>2.2000000000000002</v>
      </c>
      <c r="H69" s="6">
        <v>62.370000000000012</v>
      </c>
      <c r="I69" s="6">
        <f>IF(G69 = "NULL", "NULL", G69*1.25)</f>
        <v>2.75</v>
      </c>
      <c r="J69" s="6">
        <f>IF(G69 = "NULL", "NULL", H69*1.25)</f>
        <v>77.96250000000002</v>
      </c>
      <c r="K69" s="6">
        <f>IF(G69 = "NULL", "NULL", G69*2)</f>
        <v>4.4000000000000004</v>
      </c>
      <c r="L69" s="6">
        <f>IF(G69 = "NULL", "NULL", H69*2)</f>
        <v>124.74000000000002</v>
      </c>
      <c r="M69" s="9" t="str">
        <f>CONCATENATE(SUBSTITUTE(D69,"• Packed in a facility and/or equipment that produces products containing peanuts, tree nuts, soybean, milk, dairy, eggs, fish, shellfish, wheat, sesame. •",""), " - NET WT. ", TEXT(E69, "0.00"), " oz (", F69, " grams)")</f>
        <v>Bold Heat Grill Seasoning Ingredients:
salt, spices, dextrose, sugar, spice extractives, tricalcium phosphate (anti-caking)
 - NET WT. 1.10 oz (31.185 grams)</v>
      </c>
      <c r="N69" s="10">
        <v>10000000377</v>
      </c>
      <c r="O69" s="10">
        <v>30000000377</v>
      </c>
      <c r="P69" s="10">
        <v>50000000377</v>
      </c>
      <c r="Q69" s="10">
        <v>70000000377</v>
      </c>
      <c r="R69" s="10">
        <v>90000000377</v>
      </c>
      <c r="S69" s="10">
        <v>11000000377</v>
      </c>
      <c r="T69" s="10">
        <v>13000000377</v>
      </c>
      <c r="U69" s="8" t="s">
        <v>49</v>
      </c>
      <c r="V69" s="9" t="s">
        <v>163</v>
      </c>
      <c r="W69" s="6">
        <f>IF(G69 = "NULL", "NULL", G69/4)</f>
        <v>0.55000000000000004</v>
      </c>
      <c r="X69" s="6">
        <f>IF(W69 = "NULL", "NULL", W69*28.35)</f>
        <v>15.592500000000003</v>
      </c>
      <c r="Y69" s="6">
        <f>IF(G69 = "NULL", "NULL", G69*4)</f>
        <v>8.8000000000000007</v>
      </c>
      <c r="Z69" s="6">
        <f>IF(G69 = "NULL", "NULL", H69*4)</f>
        <v>249.48000000000005</v>
      </c>
      <c r="AA69" s="13">
        <v>15000000377</v>
      </c>
      <c r="AB69" s="6">
        <f>IF(OR(E69 = "NULL", G69 = "NULL"), "NULL", (E69+G69)/2)</f>
        <v>1.6500000000000001</v>
      </c>
      <c r="AC69" s="6">
        <f>IF(OR(F69 = "NULL", H69 = "NULL"), "NULL", (F69+H69)/2)</f>
        <v>46.777500000000011</v>
      </c>
      <c r="AD69" s="13">
        <v>17000000377</v>
      </c>
      <c r="AE69" s="6">
        <f>IF(H69 = "NULL", "NULL", AF69/28.35)</f>
        <v>5.5000000000000009</v>
      </c>
      <c r="AF69" s="6">
        <f>IF(H69 = "NULL", "NULL", J69*2)</f>
        <v>155.92500000000004</v>
      </c>
      <c r="AG69" s="13">
        <v>19000000377</v>
      </c>
      <c r="AH69" s="6">
        <f>IF(AB69 = "NULL", "NULL", AB69*2)</f>
        <v>3.3000000000000003</v>
      </c>
      <c r="AI69" s="6">
        <f>IF(AC69 = "NULL", "NULL", AC69*2)</f>
        <v>93.555000000000021</v>
      </c>
      <c r="AJ69" s="13">
        <v>21000000377</v>
      </c>
      <c r="AK69" s="11"/>
      <c r="AL69" s="10" t="str">
        <f>SUBSTITUTE(D69,CHAR(10)&amp;"• Packed in a facility and/or equipment that produces products containing peanuts, tree nuts, soybean, milk, dairy, eggs, fish, shellfish, wheat, sesame. •","")</f>
        <v>Bold Heat Grill Seasoning Ingredients:
salt, spices, dextrose, sugar, spice extractives, tricalcium phosphate (anti-caking)</v>
      </c>
      <c r="AM69" s="9" t="s">
        <v>44</v>
      </c>
      <c r="AN69" s="42"/>
    </row>
    <row r="70" spans="1:40" ht="180" x14ac:dyDescent="0.3">
      <c r="A70" s="31" t="s">
        <v>269</v>
      </c>
      <c r="B70" s="8" t="s">
        <v>270</v>
      </c>
      <c r="C70" s="8" t="s">
        <v>271</v>
      </c>
      <c r="D70" s="9" t="s">
        <v>272</v>
      </c>
      <c r="E70" s="6">
        <f>IF(F70 = "NULL", "NULL", F70/28.35)</f>
        <v>0.88183421516754845</v>
      </c>
      <c r="F70" s="6">
        <v>25</v>
      </c>
      <c r="G70" s="6">
        <f>IF(H70 = "NULL", "NULL", H70/28.35)</f>
        <v>1.7636684303350969</v>
      </c>
      <c r="H70" s="6">
        <v>50</v>
      </c>
      <c r="I70" s="6">
        <f>IF(G70 = "NULL", "NULL", G70*1.25)</f>
        <v>2.204585537918871</v>
      </c>
      <c r="J70" s="6">
        <f>IF(G70 = "NULL", "NULL", H70*1.25)</f>
        <v>62.5</v>
      </c>
      <c r="K70" s="6">
        <f>IF(G70 = "NULL", "NULL", G70*2)</f>
        <v>3.5273368606701938</v>
      </c>
      <c r="L70" s="6">
        <f>IF(G70 = "NULL", "NULL", H70*2)</f>
        <v>100</v>
      </c>
      <c r="M70" s="9" t="str">
        <f>CONCATENATE(SUBSTITUTE(D70,"• Packed in a facility and/or equipment that produces products containing peanuts, tree nuts, soybean, milk, dairy, eggs, fish, shellfish, wheat, sesame. •",""), " - NET WT. ", TEXT(E70, "0.00"), " oz (", F70, " grams)")</f>
        <v>Bold Onion &amp; Garlic Bread Dip Ingredients:
salt, shallots, black pepper, parsley, coriander, dill weed, chives, garlic
 - NET WT. 0.88 oz (25 grams)</v>
      </c>
      <c r="N70" s="10">
        <v>10000000468</v>
      </c>
      <c r="O70" s="10">
        <v>30000000468</v>
      </c>
      <c r="P70" s="10">
        <v>50000000468</v>
      </c>
      <c r="Q70" s="10">
        <v>70000000468</v>
      </c>
      <c r="R70" s="10">
        <v>90000000468</v>
      </c>
      <c r="S70" s="10">
        <v>11000000468</v>
      </c>
      <c r="T70" s="10">
        <v>13000000468</v>
      </c>
      <c r="U70" s="8" t="s">
        <v>49</v>
      </c>
      <c r="V70" s="9" t="s">
        <v>207</v>
      </c>
      <c r="W70" s="6">
        <f>IF(G70 = "NULL", "NULL", G70/4)</f>
        <v>0.44091710758377423</v>
      </c>
      <c r="X70" s="6">
        <f>IF(W70 = "NULL", "NULL", W70*28.35)</f>
        <v>12.5</v>
      </c>
      <c r="Y70" s="6">
        <f>IF(G70 = "NULL", "NULL", G70*4)</f>
        <v>7.0546737213403876</v>
      </c>
      <c r="Z70" s="6">
        <f>IF(G70 = "NULL", "NULL", H70*4)</f>
        <v>200</v>
      </c>
      <c r="AA70" s="13">
        <v>15000000468</v>
      </c>
      <c r="AB70" s="6">
        <f>IF(OR(E70 = "NULL", G70 = "NULL"), "NULL", (E70+G70)/2)</f>
        <v>1.3227513227513228</v>
      </c>
      <c r="AC70" s="6">
        <v>39</v>
      </c>
      <c r="AD70" s="13">
        <v>17000000468</v>
      </c>
      <c r="AE70" s="6">
        <f>IF(H70 = "NULL", "NULL", AF70/28.35)</f>
        <v>4.409171075837742</v>
      </c>
      <c r="AF70" s="6">
        <f>IF(H70 = "NULL", "NULL", J70*2)</f>
        <v>125</v>
      </c>
      <c r="AG70" s="13">
        <v>19000000468</v>
      </c>
      <c r="AH70" s="6">
        <f>IF(AB70 = "NULL", "NULL", AB70*2)</f>
        <v>2.6455026455026456</v>
      </c>
      <c r="AI70" s="6">
        <f>IF(AC70 = "NULL", "NULL", AC70*2)</f>
        <v>78</v>
      </c>
      <c r="AJ70" s="13">
        <v>21000000468</v>
      </c>
      <c r="AK70" s="11" t="s">
        <v>273</v>
      </c>
      <c r="AL70" s="10" t="str">
        <f>SUBSTITUTE(D70,CHAR(10)&amp;"• Packed in a facility and/or equipment that produces products containing peanuts, tree nuts, soybean, milk, dairy, eggs, fish, shellfish, wheat, sesame. •","")</f>
        <v>Bold Onion &amp; Garlic Bread Dip Ingredients:
salt, shallots, black pepper, parsley, coriander, dill weed, chives, garlic</v>
      </c>
      <c r="AM70" s="9" t="s">
        <v>44</v>
      </c>
      <c r="AN70" s="42"/>
    </row>
    <row r="71" spans="1:40" ht="180" x14ac:dyDescent="0.3">
      <c r="A71" s="33" t="s">
        <v>565</v>
      </c>
      <c r="B71" s="8" t="s">
        <v>566</v>
      </c>
      <c r="C71" s="8" t="s">
        <v>567</v>
      </c>
      <c r="D71" s="9" t="s">
        <v>568</v>
      </c>
      <c r="E71" s="6">
        <f>IF(F71 = "NULL", "NULL", F71/28.35)</f>
        <v>0.88183421516754845</v>
      </c>
      <c r="F71" s="6">
        <v>25</v>
      </c>
      <c r="G71" s="6">
        <f>IF(H71 = "NULL", "NULL", H71/28.35)</f>
        <v>1.7636684303350969</v>
      </c>
      <c r="H71" s="6">
        <v>50</v>
      </c>
      <c r="I71" s="6">
        <f>IF(G71 = "NULL", "NULL", G71*1.25)</f>
        <v>2.204585537918871</v>
      </c>
      <c r="J71" s="6">
        <f>IF(G71 = "NULL", "NULL", H71*1.25)</f>
        <v>62.5</v>
      </c>
      <c r="K71" s="6">
        <f>IF(G71 = "NULL", "NULL", G71*2)</f>
        <v>3.5273368606701938</v>
      </c>
      <c r="L71" s="6">
        <f>IF(G71 = "NULL", "NULL", H71*2)</f>
        <v>100</v>
      </c>
      <c r="M71" s="9" t="str">
        <f>CONCATENATE(SUBSTITUTE(D71,"• Packed in a facility and/or equipment that produces products containing peanuts, tree nuts, soybean, milk, dairy, eggs, fish, shellfish, wheat, sesame. •",""), " - NET WT. ", TEXT(E71, "0.00"), " oz (", F71, " grams)")</f>
        <v>Bold Onion &amp; Garlic Seasoning Ingredients:
salt, shallots, black pepper, parsley, coriander, dill weed, chives, garlic
 - NET WT. 0.88 oz (25 grams)</v>
      </c>
      <c r="N71" s="10">
        <v>10000000509</v>
      </c>
      <c r="O71" s="10">
        <v>30000000509</v>
      </c>
      <c r="P71" s="10">
        <v>50000000509</v>
      </c>
      <c r="Q71" s="10">
        <v>70000000509</v>
      </c>
      <c r="R71" s="10">
        <v>90000000509</v>
      </c>
      <c r="S71" s="10">
        <v>11000000509</v>
      </c>
      <c r="T71" s="10">
        <v>13000000509</v>
      </c>
      <c r="U71" s="22"/>
      <c r="W71" s="6">
        <f>IF(G71 = "NULL", "NULL", G71/4)</f>
        <v>0.44091710758377423</v>
      </c>
      <c r="X71" s="6">
        <f>IF(W71 = "NULL", "NULL", W71*28.35)</f>
        <v>12.5</v>
      </c>
      <c r="Y71" s="6">
        <f>IF(G71 = "NULL", "NULL", G71*4)</f>
        <v>7.0546737213403876</v>
      </c>
      <c r="Z71" s="6">
        <f>IF(G71 = "NULL", "NULL", H71*4)</f>
        <v>200</v>
      </c>
      <c r="AA71" s="13">
        <v>15000000509</v>
      </c>
      <c r="AB71" s="6">
        <f>IF(OR(E71 = "NULL", G71 = "NULL"), "NULL", (E71+G71)/2)</f>
        <v>1.3227513227513228</v>
      </c>
      <c r="AC71" s="6">
        <v>39</v>
      </c>
      <c r="AD71" s="13">
        <v>17000000509</v>
      </c>
      <c r="AE71" s="6">
        <f>IF(H71 = "NULL", "NULL", AF71/28.35)</f>
        <v>4.409171075837742</v>
      </c>
      <c r="AF71" s="6">
        <f>IF(H71 = "NULL", "NULL", J71*2)</f>
        <v>125</v>
      </c>
      <c r="AG71" s="13">
        <v>19000000509</v>
      </c>
      <c r="AH71" s="6">
        <f>IF(AB71 = "NULL", "NULL", AB71*2)</f>
        <v>2.6455026455026456</v>
      </c>
      <c r="AI71" s="6">
        <f>IF(AC71 = "NULL", "NULL", AC71*2)</f>
        <v>78</v>
      </c>
      <c r="AJ71" s="13">
        <v>21000000509</v>
      </c>
      <c r="AK71" s="11" t="s">
        <v>569</v>
      </c>
      <c r="AL71" s="10" t="str">
        <f>SUBSTITUTE(D71,CHAR(10)&amp;"• Packed in a facility and/or equipment that produces products containing peanuts, tree nuts, soybean, milk, dairy, eggs, fish, shellfish, wheat, sesame. •","")</f>
        <v>Bold Onion &amp; Garlic Seasoning Ingredients:
salt, shallots, black pepper, parsley, coriander, dill weed, chives, garlic</v>
      </c>
      <c r="AM71" s="9" t="s">
        <v>44</v>
      </c>
      <c r="AN71" s="42"/>
    </row>
    <row r="72" spans="1:40" ht="195" x14ac:dyDescent="0.3">
      <c r="A72" s="33" t="s">
        <v>736</v>
      </c>
      <c r="B72" s="8" t="s">
        <v>737</v>
      </c>
      <c r="C72" s="8" t="s">
        <v>738</v>
      </c>
      <c r="D72" s="9" t="s">
        <v>739</v>
      </c>
      <c r="E72" s="6">
        <f>IF(F72 = "NULL", "NULL", F72/28.35)</f>
        <v>1.4109347442680775</v>
      </c>
      <c r="F72" s="6">
        <v>40</v>
      </c>
      <c r="G72" s="6">
        <f>IF(H72 = "NULL", "NULL", H72/28.35)</f>
        <v>2.821869488536155</v>
      </c>
      <c r="H72" s="6">
        <v>80</v>
      </c>
      <c r="I72" s="6">
        <f>IF(G72 = "NULL", "NULL", G72*1.25)</f>
        <v>3.5273368606701938</v>
      </c>
      <c r="J72" s="6">
        <f>IF(G72 = "NULL", "NULL", H72*1.25)</f>
        <v>100</v>
      </c>
      <c r="K72" s="6">
        <f>IF(G72 = "NULL", "NULL", G72*2)</f>
        <v>5.6437389770723101</v>
      </c>
      <c r="L72" s="6">
        <f>IF(G72 = "NULL", "NULL", H72*2)</f>
        <v>160</v>
      </c>
      <c r="M72" s="9" t="str">
        <f>CONCATENATE(SUBSTITUTE(D72,"• Packed in a facility and/or equipment that produces products containing peanuts, tree nuts, soybean, milk, dairy, eggs, fish, shellfish, wheat, sesame. •",""), " - NET WT. ", TEXT(E72, "0.00"), " oz (", F72, " grams)")</f>
        <v>Bone Rattling Garlic &amp; Pepper Seasoning Ingredients:
salt, spices (including black peppercorn, dill, ginger), garlic, red pepper, contains 2% or less of oleoresin paprika, natural flavors and canola oil
 - NET WT. 1.41 oz (40 grams)</v>
      </c>
      <c r="N72" s="10">
        <v>10000000583</v>
      </c>
      <c r="O72" s="10">
        <v>30000000583</v>
      </c>
      <c r="P72" s="10">
        <v>50000000583</v>
      </c>
      <c r="Q72" s="10">
        <v>70000000583</v>
      </c>
      <c r="R72" s="10">
        <v>90000000583</v>
      </c>
      <c r="S72" s="10">
        <v>11000000583</v>
      </c>
      <c r="T72" s="10">
        <v>13000000583</v>
      </c>
      <c r="U72" s="8" t="s">
        <v>49</v>
      </c>
      <c r="V72" s="9" t="s">
        <v>740</v>
      </c>
      <c r="W72" s="6">
        <f>IF(G72 = "NULL", "NULL", G72/4)</f>
        <v>0.70546737213403876</v>
      </c>
      <c r="X72" s="6">
        <f>IF(W72 = "NULL", "NULL", W72*28.35)</f>
        <v>20</v>
      </c>
      <c r="Y72" s="6">
        <f>IF(G72 = "NULL", "NULL", G72*4)</f>
        <v>11.28747795414462</v>
      </c>
      <c r="Z72" s="6">
        <f>IF(G72 = "NULL", "NULL", H72*4)</f>
        <v>320</v>
      </c>
      <c r="AA72" s="13">
        <v>15000000583</v>
      </c>
      <c r="AB72" s="6">
        <f>IF(OR(E72 = "NULL", G72 = "NULL"), "NULL", (E72+G72)/2)</f>
        <v>2.1164021164021163</v>
      </c>
      <c r="AC72" s="6">
        <f>IF(OR(F72 = "NULL", H72 = "NULL"), "NULL", (F72+H72)/2)</f>
        <v>60</v>
      </c>
      <c r="AD72" s="13">
        <v>17000000583</v>
      </c>
      <c r="AE72" s="6">
        <f>IF(H72 = "NULL", "NULL", AF72/28.35)</f>
        <v>7.0546737213403876</v>
      </c>
      <c r="AF72" s="6">
        <f>IF(H72 = "NULL", "NULL", J72*2)</f>
        <v>200</v>
      </c>
      <c r="AG72" s="13">
        <v>19000000583</v>
      </c>
      <c r="AH72" s="6">
        <f>IF(AB72 = "NULL", "NULL", AB72*2)</f>
        <v>4.2328042328042326</v>
      </c>
      <c r="AI72" s="6">
        <f>IF(AC72 = "NULL", "NULL", AC72*2)</f>
        <v>120</v>
      </c>
      <c r="AJ72" s="13">
        <v>21000000583</v>
      </c>
      <c r="AK72" s="11" t="s">
        <v>741</v>
      </c>
      <c r="AL72" s="10" t="str">
        <f>SUBSTITUTE(D72,CHAR(10)&amp;"• Packed in a facility and/or equipment that produces products containing peanuts, tree nuts, soybean, milk, dairy, eggs, fish, shellfish, wheat, sesame. •","")</f>
        <v>Bone Rattling Garlic &amp; Pepper Seasoning Ingredients:
salt, spices (including black peppercorn, dill, ginger), garlic, red pepper, contains 2% or less of oleoresin paprika, natural flavors and canola oil</v>
      </c>
      <c r="AM72" s="9" t="s">
        <v>44</v>
      </c>
      <c r="AN72" s="42"/>
    </row>
    <row r="73" spans="1:40" ht="285" x14ac:dyDescent="0.3">
      <c r="A73" s="8" t="s">
        <v>1206</v>
      </c>
      <c r="B73" s="8" t="s">
        <v>1207</v>
      </c>
      <c r="C73" s="8" t="s">
        <v>1207</v>
      </c>
      <c r="D73" s="9" t="s">
        <v>1208</v>
      </c>
      <c r="E73" s="6">
        <f>IF(F73 = "NULL", "NULL", F73/28.35)</f>
        <v>1.1000000000000001</v>
      </c>
      <c r="F73" s="6">
        <v>31.185000000000006</v>
      </c>
      <c r="G73" s="6">
        <f>IF(H73 = "NULL", "NULL", H73/28.35)</f>
        <v>2.2000000000000002</v>
      </c>
      <c r="H73" s="6">
        <v>62.370000000000012</v>
      </c>
      <c r="I73" s="6">
        <f>IF(G73 = "NULL", "NULL", G73*1.25)</f>
        <v>2.75</v>
      </c>
      <c r="J73" s="6">
        <f>IF(G73 = "NULL", "NULL", H73*1.25)</f>
        <v>77.96250000000002</v>
      </c>
      <c r="K73" s="6">
        <f>IF(G73 = "NULL", "NULL", G73*2)</f>
        <v>4.4000000000000004</v>
      </c>
      <c r="L73" s="6">
        <f>IF(G73 = "NULL", "NULL", H73*2)</f>
        <v>124.74000000000002</v>
      </c>
      <c r="M73" s="9" t="str">
        <f>CONCATENATE(SUBSTITUTE(D73,"• Packed in a facility and/or equipment that produces products containing peanuts, tree nuts, soybean, milk, dairy, eggs, fish, shellfish, wheat, sesame. •",""), " - NET WT. ", TEXT(E73, "0.00"), " oz (", F73,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NET WT. 1.10 oz (31.185 grams)</v>
      </c>
      <c r="N73" s="10">
        <v>10000000378</v>
      </c>
      <c r="O73" s="10">
        <v>30000000378</v>
      </c>
      <c r="P73" s="10">
        <v>50000000378</v>
      </c>
      <c r="Q73" s="10">
        <v>70000000378</v>
      </c>
      <c r="R73" s="10">
        <v>90000000378</v>
      </c>
      <c r="S73" s="10">
        <v>11000000378</v>
      </c>
      <c r="T73" s="10">
        <v>13000000378</v>
      </c>
      <c r="U73" s="8" t="s">
        <v>49</v>
      </c>
      <c r="V73" s="9" t="s">
        <v>163</v>
      </c>
      <c r="W73" s="6">
        <f>IF(G73 = "NULL", "NULL", G73/4)</f>
        <v>0.55000000000000004</v>
      </c>
      <c r="X73" s="6">
        <f>IF(W73 = "NULL", "NULL", W73*28.35)</f>
        <v>15.592500000000003</v>
      </c>
      <c r="Y73" s="6">
        <f>IF(G73 = "NULL", "NULL", G73*4)</f>
        <v>8.8000000000000007</v>
      </c>
      <c r="Z73" s="6">
        <f>IF(G73 = "NULL", "NULL", H73*4)</f>
        <v>249.48000000000005</v>
      </c>
      <c r="AA73" s="13">
        <v>15000000378</v>
      </c>
      <c r="AB73" s="6">
        <f>IF(OR(E73 = "NULL", G73 = "NULL"), "NULL", (E73+G73)/2)</f>
        <v>1.6500000000000001</v>
      </c>
      <c r="AC73" s="6">
        <f>IF(OR(F73 = "NULL", H73 = "NULL"), "NULL", (F73+H73)/2)</f>
        <v>46.777500000000011</v>
      </c>
      <c r="AD73" s="13">
        <v>17000000378</v>
      </c>
      <c r="AE73" s="6">
        <f>IF(H73 = "NULL", "NULL", AF73/28.35)</f>
        <v>5.5000000000000009</v>
      </c>
      <c r="AF73" s="6">
        <f>IF(H73 = "NULL", "NULL", J73*2)</f>
        <v>155.92500000000004</v>
      </c>
      <c r="AG73" s="13">
        <v>19000000378</v>
      </c>
      <c r="AH73" s="6">
        <f>IF(AB73 = "NULL", "NULL", AB73*2)</f>
        <v>3.3000000000000003</v>
      </c>
      <c r="AI73" s="6">
        <f>IF(AC73 = "NULL", "NULL", AC73*2)</f>
        <v>93.555000000000021</v>
      </c>
      <c r="AJ73" s="13">
        <v>21000000378</v>
      </c>
      <c r="AK73" s="11"/>
      <c r="AL73" s="10" t="str">
        <f>SUBSTITUTE(D73,CHAR(10)&amp;"•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c r="AM73" s="9" t="s">
        <v>44</v>
      </c>
      <c r="AN73" s="42"/>
    </row>
    <row r="74" spans="1:40" ht="180" x14ac:dyDescent="0.3">
      <c r="A74" s="31" t="s">
        <v>2211</v>
      </c>
      <c r="B74" s="8" t="s">
        <v>2212</v>
      </c>
      <c r="C74" s="8" t="s">
        <v>2213</v>
      </c>
      <c r="D74" s="9" t="s">
        <v>2214</v>
      </c>
      <c r="E74" s="6">
        <f>IF(F74 = "NULL", "NULL", F74/28.35)</f>
        <v>1.8342151675485008</v>
      </c>
      <c r="F74" s="6">
        <v>52</v>
      </c>
      <c r="G74" s="6">
        <f>IF(H74 = "NULL", "NULL", H74/28.35)</f>
        <v>3.8800705467372132</v>
      </c>
      <c r="H74" s="6">
        <v>110</v>
      </c>
      <c r="I74" s="6">
        <f>IF(G74 = "NULL", "NULL", G74*1.25)</f>
        <v>4.8500881834215166</v>
      </c>
      <c r="J74" s="6">
        <f>IF(G74 = "NULL", "NULL", H74*1.25)</f>
        <v>137.5</v>
      </c>
      <c r="K74" s="6">
        <f>IF(G74 = "NULL", "NULL", G74*2)</f>
        <v>7.7601410934744264</v>
      </c>
      <c r="L74" s="6">
        <f>IF(G74 = "NULL", "NULL", H74*2)</f>
        <v>220</v>
      </c>
      <c r="M74" s="9" t="str">
        <f>CONCATENATE(SUBSTITUTE(D74,"• Packed in a facility and/or equipment that produces products containing peanuts, tree nuts, soybean, milk, dairy, eggs, fish, shellfish, wheat, sesame. •",""), " - NET WT. ", TEXT(E74, "0.00"), " oz (", F74, " grams)")</f>
        <v>Bourbon Sea Salt Ingredients:
salt flaked smoked over bourbon barrel wood
 - NET WT. 1.83 oz (52 grams)</v>
      </c>
      <c r="N74" s="10">
        <v>10000000049</v>
      </c>
      <c r="O74" s="10">
        <v>30000000049</v>
      </c>
      <c r="P74" s="10">
        <v>50000000049</v>
      </c>
      <c r="Q74" s="10">
        <v>70000000049</v>
      </c>
      <c r="R74" s="10">
        <v>90000000049</v>
      </c>
      <c r="S74" s="10">
        <v>11000000049</v>
      </c>
      <c r="T74" s="10">
        <v>13000000049</v>
      </c>
      <c r="U74" s="8" t="s">
        <v>49</v>
      </c>
      <c r="V74" s="9" t="s">
        <v>92</v>
      </c>
      <c r="W74" s="6">
        <f>IF(G74 = "NULL", "NULL", G74/4)</f>
        <v>0.9700176366843033</v>
      </c>
      <c r="X74" s="6">
        <f>IF(W74 = "NULL", "NULL", W74*28.35)</f>
        <v>27.5</v>
      </c>
      <c r="Y74" s="6">
        <f>IF(G74 = "NULL", "NULL", G74*4)</f>
        <v>15.520282186948853</v>
      </c>
      <c r="Z74" s="6">
        <f>IF(G74 = "NULL", "NULL", H74*4)</f>
        <v>440</v>
      </c>
      <c r="AA74" s="13">
        <v>15000000049</v>
      </c>
      <c r="AB74" s="6">
        <f>IF(OR(E74 = "NULL", G74 = "NULL"), "NULL", (E74+G74)/2)</f>
        <v>2.8571428571428568</v>
      </c>
      <c r="AC74" s="6">
        <f>IF(OR(F74 = "NULL", H74 = "NULL"), "NULL", (F74+H74)/2)</f>
        <v>81</v>
      </c>
      <c r="AD74" s="13">
        <v>17000000049</v>
      </c>
      <c r="AE74" s="6">
        <f>IF(H74 = "NULL", "NULL", AF74/28.35)</f>
        <v>9.7001763668430332</v>
      </c>
      <c r="AF74" s="6">
        <f>IF(H74 = "NULL", "NULL", J74*2)</f>
        <v>275</v>
      </c>
      <c r="AG74" s="13">
        <v>19000000049</v>
      </c>
      <c r="AH74" s="6">
        <f>IF(AB74 = "NULL", "NULL", AB74*2)</f>
        <v>5.7142857142857135</v>
      </c>
      <c r="AI74" s="6">
        <f>IF(AC74 = "NULL", "NULL", AC74*2)</f>
        <v>162</v>
      </c>
      <c r="AJ74" s="13">
        <v>21000000049</v>
      </c>
      <c r="AK74" s="11"/>
      <c r="AL74" s="10" t="str">
        <f>SUBSTITUTE(D74,CHAR(10)&amp;"• Packed in a facility and/or equipment that produces products containing peanuts, tree nuts, soybean, milk, dairy, eggs, fish, shellfish, wheat, sesame. •","")</f>
        <v>Bourbon Sea Salt Ingredients:
salt flaked smoked over bourbon barrel wood</v>
      </c>
      <c r="AM74" s="9" t="s">
        <v>44</v>
      </c>
      <c r="AN74" s="42"/>
    </row>
    <row r="75" spans="1:40" ht="180" x14ac:dyDescent="0.3">
      <c r="A75" s="8" t="s">
        <v>1616</v>
      </c>
      <c r="B75" s="8" t="s">
        <v>1617</v>
      </c>
      <c r="C75" s="8" t="s">
        <v>1617</v>
      </c>
      <c r="D75" s="9" t="s">
        <v>1618</v>
      </c>
      <c r="E75" s="6">
        <f>IF(F75 = "NULL", "NULL", F75/28.35)</f>
        <v>1.0582010582010581</v>
      </c>
      <c r="F75" s="6">
        <v>30</v>
      </c>
      <c r="G75" s="6">
        <f>IF(H75 = "NULL", "NULL", H75/28.35)</f>
        <v>2.1869488536155202</v>
      </c>
      <c r="H75" s="6">
        <v>62</v>
      </c>
      <c r="I75" s="6">
        <f>IF(G75 = "NULL", "NULL", G75*1.25)</f>
        <v>2.7336860670194003</v>
      </c>
      <c r="J75" s="6">
        <f>IF(G75 = "NULL", "NULL", H75*1.25)</f>
        <v>77.5</v>
      </c>
      <c r="K75" s="6">
        <f>IF(G75 = "NULL", "NULL", G75*2)</f>
        <v>4.3738977072310403</v>
      </c>
      <c r="L75" s="6">
        <f>IF(G75 = "NULL", "NULL", H75*2)</f>
        <v>124</v>
      </c>
      <c r="M75" s="9" t="str">
        <f>CONCATENATE(SUBSTITUTE(D75,"• Packed in a facility and/or equipment that produces products containing peanuts, tree nuts, soybean, milk, dairy, eggs, fish, shellfish, wheat, sesame. •",""), " - NET WT. ", TEXT(E75, "0.00"), " oz (", F75, " grams)")</f>
        <v>Bourbon Smoked Pepper Ingredients:
black pepper smoked over bourbon barrel wood
 - NET WT. 1.06 oz (30 grams)</v>
      </c>
      <c r="N75" s="10">
        <v>10000000482</v>
      </c>
      <c r="O75" s="10">
        <v>30000000482</v>
      </c>
      <c r="P75" s="10">
        <v>50000000482</v>
      </c>
      <c r="Q75" s="10">
        <v>70000000482</v>
      </c>
      <c r="R75" s="10">
        <v>90000000482</v>
      </c>
      <c r="S75" s="10">
        <v>11000000482</v>
      </c>
      <c r="T75" s="10">
        <v>13000000482</v>
      </c>
      <c r="U75" s="8" t="s">
        <v>49</v>
      </c>
      <c r="V75" s="9" t="s">
        <v>92</v>
      </c>
      <c r="W75" s="6">
        <f>IF(G75 = "NULL", "NULL", G75/4)</f>
        <v>0.54673721340388004</v>
      </c>
      <c r="X75" s="6">
        <f>IF(W75 = "NULL", "NULL", W75*28.35)</f>
        <v>15.5</v>
      </c>
      <c r="Y75" s="6">
        <f>IF(G75 = "NULL", "NULL", G75*4)</f>
        <v>8.7477954144620806</v>
      </c>
      <c r="Z75" s="6">
        <f>IF(G75 = "NULL", "NULL", H75*4)</f>
        <v>248</v>
      </c>
      <c r="AA75" s="13">
        <v>15000000482</v>
      </c>
      <c r="AB75" s="6">
        <f>IF(OR(E75 = "NULL", G75 = "NULL"), "NULL", (E75+G75)/2)</f>
        <v>1.6225749559082892</v>
      </c>
      <c r="AC75" s="6">
        <f>IF(OR(F75 = "NULL", H75 = "NULL"), "NULL", (F75+H75)/2)</f>
        <v>46</v>
      </c>
      <c r="AD75" s="13">
        <v>17000000482</v>
      </c>
      <c r="AE75" s="6">
        <f>IF(H75 = "NULL", "NULL", AF75/28.35)</f>
        <v>5.4673721340388006</v>
      </c>
      <c r="AF75" s="6">
        <f>IF(H75 = "NULL", "NULL", J75*2)</f>
        <v>155</v>
      </c>
      <c r="AG75" s="13">
        <v>19000000482</v>
      </c>
      <c r="AH75" s="6">
        <f>IF(AB75 = "NULL", "NULL", AB75*2)</f>
        <v>3.2451499118165783</v>
      </c>
      <c r="AI75" s="6">
        <f>IF(AC75 = "NULL", "NULL", AC75*2)</f>
        <v>92</v>
      </c>
      <c r="AJ75" s="13">
        <v>21000000482</v>
      </c>
      <c r="AK75" s="11" t="s">
        <v>1619</v>
      </c>
      <c r="AL75" s="10" t="str">
        <f>SUBSTITUTE(D75,CHAR(10)&amp;"• Packed in a facility and/or equipment that produces products containing peanuts, tree nuts, soybean, milk, dairy, eggs, fish, shellfish, wheat, sesame. •","")</f>
        <v>Bourbon Smoked Pepper Ingredients:
black pepper smoked over bourbon barrel wood</v>
      </c>
      <c r="AM75" s="9" t="s">
        <v>44</v>
      </c>
      <c r="AN75" s="42"/>
    </row>
    <row r="76" spans="1:40" ht="375" x14ac:dyDescent="0.3">
      <c r="A76" s="8" t="s">
        <v>298</v>
      </c>
      <c r="B76" s="8" t="s">
        <v>299</v>
      </c>
      <c r="C76" s="8" t="s">
        <v>300</v>
      </c>
      <c r="D76" s="9" t="s">
        <v>2982</v>
      </c>
      <c r="E76" s="6">
        <f>IF(F76 = "NULL", "NULL", F76/28.35)</f>
        <v>1.5999999999999999</v>
      </c>
      <c r="F76" s="6">
        <v>45.36</v>
      </c>
      <c r="G76" s="6">
        <f>IF(H76 = "NULL", "NULL", H76/28.35)</f>
        <v>3.1999999999999997</v>
      </c>
      <c r="H76" s="6">
        <v>90.72</v>
      </c>
      <c r="I76" s="6">
        <f>IF(G76 = "NULL", "NULL", G76*1.25)</f>
        <v>3.9999999999999996</v>
      </c>
      <c r="J76" s="6">
        <f>IF(G76 = "NULL", "NULL", H76*1.25)</f>
        <v>113.4</v>
      </c>
      <c r="K76" s="6">
        <f>IF(G76 = "NULL", "NULL", G76*2)</f>
        <v>6.3999999999999995</v>
      </c>
      <c r="L76" s="6">
        <f>IF(G76 = "NULL", "NULL", H76*2)</f>
        <v>181.44</v>
      </c>
      <c r="M76" s="9" t="str">
        <f>CONCATENATE(SUBSTITUTE(D76,"• Packed in a facility and/or equipment that produces products containing peanuts, tree nuts, soybean, milk, dairy, eggs, fish, shellfish, wheat, sesame. •",""), " - NET WT. ", TEXT(E76, "0.00"), " oz (", F76, " grams)")</f>
        <v>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
 - NET WT. 1.60 oz (45.36 grams)</v>
      </c>
      <c r="N76" s="10">
        <v>10000000552</v>
      </c>
      <c r="O76" s="10">
        <v>30000000552</v>
      </c>
      <c r="P76" s="10">
        <v>50000000552</v>
      </c>
      <c r="Q76" s="10">
        <v>70000000552</v>
      </c>
      <c r="R76" s="10">
        <v>90000000552</v>
      </c>
      <c r="S76" s="10">
        <v>11000000552</v>
      </c>
      <c r="T76" s="10">
        <v>13000000552</v>
      </c>
      <c r="U76" s="22"/>
      <c r="V76" s="6" t="s">
        <v>207</v>
      </c>
      <c r="W76" s="6">
        <f>IF(G76 = "NULL", "NULL", G76/4)</f>
        <v>0.79999999999999993</v>
      </c>
      <c r="X76" s="6">
        <f>IF(W76 = "NULL", "NULL", W76*28.35)</f>
        <v>22.68</v>
      </c>
      <c r="Y76" s="6">
        <f>IF(G76 = "NULL", "NULL", G76*4)</f>
        <v>12.799999999999999</v>
      </c>
      <c r="Z76" s="6">
        <f>IF(G76 = "NULL", "NULL", H76*4)</f>
        <v>362.88</v>
      </c>
      <c r="AA76" s="13">
        <v>15000000552</v>
      </c>
      <c r="AB76" s="6">
        <f>IF(OR(E76 = "NULL", G76 = "NULL"), "NULL", (E76+G76)/2)</f>
        <v>2.4</v>
      </c>
      <c r="AC76" s="6">
        <f>IF(OR(F76 = "NULL", H76 = "NULL"), "NULL", (F76+H76)/2)</f>
        <v>68.039999999999992</v>
      </c>
      <c r="AD76" s="13">
        <v>17000000552</v>
      </c>
      <c r="AE76" s="6">
        <f>IF(H76 = "NULL", "NULL", AF76/28.35)</f>
        <v>8</v>
      </c>
      <c r="AF76" s="6">
        <f>IF(H76 = "NULL", "NULL", J76*2)</f>
        <v>226.8</v>
      </c>
      <c r="AG76" s="13">
        <v>19000000552</v>
      </c>
      <c r="AH76" s="6">
        <f>IF(AB76 = "NULL", "NULL", AB76*2)</f>
        <v>4.8</v>
      </c>
      <c r="AI76" s="6">
        <f>IF(AC76 = "NULL", "NULL", AC76*2)</f>
        <v>136.07999999999998</v>
      </c>
      <c r="AJ76" s="13">
        <v>21000000552</v>
      </c>
      <c r="AK76" s="11" t="s">
        <v>301</v>
      </c>
      <c r="AL76" s="10" t="str">
        <f>SUBSTITUTE(D76,CHAR(10)&amp;"• Packed in a facility and/or equipment that produces products containing peanuts, tree nuts, soybean, milk, dairy, eggs, fish, shellfish, wheat, sesame. •","")</f>
        <v>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v>
      </c>
      <c r="AM76" s="9" t="s">
        <v>44</v>
      </c>
      <c r="AN76" s="42"/>
    </row>
    <row r="77" spans="1:40" ht="180" x14ac:dyDescent="0.3">
      <c r="A77" s="8" t="s">
        <v>302</v>
      </c>
      <c r="B77" s="8" t="s">
        <v>303</v>
      </c>
      <c r="C77" s="8" t="s">
        <v>304</v>
      </c>
      <c r="D77" s="9" t="s">
        <v>305</v>
      </c>
      <c r="E77" s="6">
        <f>IF(F77 = "NULL", "NULL", F77/28.35)</f>
        <v>1.1992945326278659</v>
      </c>
      <c r="F77" s="6">
        <v>34</v>
      </c>
      <c r="G77" s="6">
        <f>IF(H77 = "NULL", "NULL", H77/28.35)</f>
        <v>2.3985890652557318</v>
      </c>
      <c r="H77" s="6">
        <v>68</v>
      </c>
      <c r="I77" s="6">
        <f>IF(G77 = "NULL", "NULL", G77*1.25)</f>
        <v>2.9982363315696645</v>
      </c>
      <c r="J77" s="6">
        <f>IF(G77 = "NULL", "NULL", H77*1.25)</f>
        <v>85</v>
      </c>
      <c r="K77" s="6">
        <f>IF(G77 = "NULL", "NULL", G77*2)</f>
        <v>4.7971781305114636</v>
      </c>
      <c r="L77" s="6">
        <f>IF(G77 = "NULL", "NULL", H77*2)</f>
        <v>136</v>
      </c>
      <c r="M77" s="9" t="str">
        <f>CONCATENATE(SUBSTITUTE(D77,"• Packed in a facility and/or equipment that produces products containing peanuts, tree nuts, soybean, milk, dairy, eggs, fish, shellfish, wheat, sesame. •",""), " - NET WT. ", TEXT(E77, "0.00"), " oz (", F77, " grams)")</f>
        <v>Brew Salt Beer Seasoning Ingredients:
salt, beer extract (grain, yeast, hops) 
• ALLERGY ALERT: contains wheat •
 - NET WT. 1.20 oz (34 grams)</v>
      </c>
      <c r="N77" s="10">
        <v>10000000553</v>
      </c>
      <c r="O77" s="10">
        <v>30000000553</v>
      </c>
      <c r="P77" s="10">
        <v>50000000553</v>
      </c>
      <c r="Q77" s="10">
        <v>70000000553</v>
      </c>
      <c r="R77" s="10">
        <v>90000000553</v>
      </c>
      <c r="S77" s="10">
        <v>11000000553</v>
      </c>
      <c r="T77" s="10">
        <v>13000000553</v>
      </c>
      <c r="U77" s="22"/>
      <c r="V77" s="6" t="s">
        <v>207</v>
      </c>
      <c r="W77" s="6">
        <f>IF(G77 = "NULL", "NULL", G77/4)</f>
        <v>0.59964726631393295</v>
      </c>
      <c r="X77" s="6">
        <f>IF(W77 = "NULL", "NULL", W77*28.35)</f>
        <v>17</v>
      </c>
      <c r="Y77" s="6">
        <f>IF(G77 = "NULL", "NULL", G77*4)</f>
        <v>9.5943562610229272</v>
      </c>
      <c r="Z77" s="6">
        <f>IF(G77 = "NULL", "NULL", H77*4)</f>
        <v>272</v>
      </c>
      <c r="AA77" s="13">
        <v>15000000553</v>
      </c>
      <c r="AB77" s="6">
        <f>IF(OR(E77 = "NULL", G77 = "NULL"), "NULL", (E77+G77)/2)</f>
        <v>1.7989417989417988</v>
      </c>
      <c r="AC77" s="6">
        <f>IF(OR(F77 = "NULL", H77 = "NULL"), "NULL", (F77+H77)/2)</f>
        <v>51</v>
      </c>
      <c r="AD77" s="13">
        <v>17000000553</v>
      </c>
      <c r="AE77" s="6">
        <f>IF(H77 = "NULL", "NULL", AF77/28.35)</f>
        <v>5.9964726631393299</v>
      </c>
      <c r="AF77" s="6">
        <f>IF(H77 = "NULL", "NULL", J77*2)</f>
        <v>170</v>
      </c>
      <c r="AG77" s="13">
        <v>19000000553</v>
      </c>
      <c r="AH77" s="6">
        <f>IF(AB77 = "NULL", "NULL", AB77*2)</f>
        <v>3.5978835978835977</v>
      </c>
      <c r="AI77" s="6">
        <f>IF(AC77 = "NULL", "NULL", AC77*2)</f>
        <v>102</v>
      </c>
      <c r="AJ77" s="13">
        <v>21000000553</v>
      </c>
      <c r="AK77" s="11" t="s">
        <v>306</v>
      </c>
      <c r="AL77" s="10" t="str">
        <f>SUBSTITUTE(D77,CHAR(10)&amp;"• Packed in a facility and/or equipment that produces products containing peanuts, tree nuts, soybean, milk, dairy, eggs, fish, shellfish, wheat, sesame. •","")</f>
        <v>Brew Salt Beer Seasoning Ingredients:
salt, beer extract (grain, yeast, hops) 
• ALLERGY ALERT: contains wheat •</v>
      </c>
      <c r="AM77" s="9" t="s">
        <v>44</v>
      </c>
      <c r="AN77" s="42"/>
    </row>
    <row r="78" spans="1:40" ht="409.6" x14ac:dyDescent="0.3">
      <c r="A78" s="8" t="s">
        <v>2265</v>
      </c>
      <c r="B78" s="8" t="s">
        <v>2266</v>
      </c>
      <c r="C78" s="8" t="s">
        <v>2267</v>
      </c>
      <c r="D78" s="9" t="s">
        <v>2268</v>
      </c>
      <c r="E78" s="6">
        <f>IF(F78 = "NULL", "NULL", F78/28.35)</f>
        <v>1.9</v>
      </c>
      <c r="F78" s="6">
        <v>53.865000000000002</v>
      </c>
      <c r="G78" s="6">
        <f>IF(H78 = "NULL", "NULL", H78/28.35)</f>
        <v>3.8</v>
      </c>
      <c r="H78" s="6">
        <v>107.73</v>
      </c>
      <c r="I78" s="6">
        <f>IF(G78 = "NULL", "NULL", G78*1.25)</f>
        <v>4.75</v>
      </c>
      <c r="J78" s="6">
        <f>IF(G78 = "NULL", "NULL", H78*1.25)</f>
        <v>134.66249999999999</v>
      </c>
      <c r="K78" s="6">
        <f>IF(G78 = "NULL", "NULL", G78*2)</f>
        <v>7.6</v>
      </c>
      <c r="L78" s="6">
        <f>IF(G78 = "NULL", "NULL", H78*2)</f>
        <v>215.46</v>
      </c>
      <c r="M78" s="9" t="str">
        <f>CONCATENATE(SUBSTITUTE(D78,"• Packed in a facility and/or equipment that produces products containing peanuts, tree nuts, soybean, milk, dairy, eggs, fish, shellfish, wheat, sesame. •",""), " - NET WT. ", TEXT(E78, "0.00"), " oz (", F78,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 oz (53.865 grams)</v>
      </c>
      <c r="N78" s="10">
        <v>10000000050</v>
      </c>
      <c r="O78" s="10">
        <v>30000000050</v>
      </c>
      <c r="P78" s="10">
        <v>50000000050</v>
      </c>
      <c r="Q78" s="10">
        <v>70000000050</v>
      </c>
      <c r="R78" s="10">
        <v>90000000050</v>
      </c>
      <c r="S78" s="10">
        <v>11000000050</v>
      </c>
      <c r="T78" s="10">
        <v>13000000050</v>
      </c>
      <c r="U78" s="8" t="s">
        <v>49</v>
      </c>
      <c r="V78" s="9" t="s">
        <v>729</v>
      </c>
      <c r="W78" s="6">
        <f>IF(G78 = "NULL", "NULL", G78/4)</f>
        <v>0.95</v>
      </c>
      <c r="X78" s="6">
        <f>IF(W78 = "NULL", "NULL", W78*28.35)</f>
        <v>26.932500000000001</v>
      </c>
      <c r="Y78" s="6">
        <f>IF(G78 = "NULL", "NULL", G78*4)</f>
        <v>15.2</v>
      </c>
      <c r="Z78" s="6">
        <f>IF(G78 = "NULL", "NULL", H78*4)</f>
        <v>430.92</v>
      </c>
      <c r="AA78" s="13">
        <v>15000000050</v>
      </c>
      <c r="AB78" s="6">
        <f>IF(OR(E78 = "NULL", G78 = "NULL"), "NULL", (E78+G78)/2)</f>
        <v>2.8499999999999996</v>
      </c>
      <c r="AC78" s="6">
        <f>IF(OR(F78 = "NULL", H78 = "NULL"), "NULL", (F78+H78)/2)</f>
        <v>80.797499999999999</v>
      </c>
      <c r="AD78" s="13">
        <v>17000000050</v>
      </c>
      <c r="AE78" s="6">
        <f>IF(H78 = "NULL", "NULL", AF78/28.35)</f>
        <v>9.5</v>
      </c>
      <c r="AF78" s="6">
        <f>IF(H78 = "NULL", "NULL", J78*2)</f>
        <v>269.32499999999999</v>
      </c>
      <c r="AG78" s="13">
        <v>19000000050</v>
      </c>
      <c r="AH78" s="6">
        <f>IF(AB78 = "NULL", "NULL", AB78*2)</f>
        <v>5.6999999999999993</v>
      </c>
      <c r="AI78" s="6">
        <f>IF(AC78 = "NULL", "NULL", AC78*2)</f>
        <v>161.595</v>
      </c>
      <c r="AJ78" s="13">
        <v>21000000050</v>
      </c>
      <c r="AK78" s="11"/>
      <c r="AL78" s="10" t="str">
        <f>SUBSTITUTE(D78,CHAR(10)&amp;"•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c r="AM78" s="9" t="s">
        <v>44</v>
      </c>
      <c r="AN78" s="42"/>
    </row>
    <row r="79" spans="1:40" ht="180" x14ac:dyDescent="0.3">
      <c r="A79" s="31" t="s">
        <v>89</v>
      </c>
      <c r="B79" s="8" t="s">
        <v>90</v>
      </c>
      <c r="C79" s="8" t="s">
        <v>91</v>
      </c>
      <c r="D79" s="9" t="s">
        <v>2975</v>
      </c>
      <c r="E79" s="6">
        <f>IF(F79 = "NULL", "NULL", F79/28.35)</f>
        <v>1.8</v>
      </c>
      <c r="F79" s="6">
        <v>51.03</v>
      </c>
      <c r="G79" s="6">
        <f>IF(H79 = "NULL", "NULL", H79/28.35)</f>
        <v>3.6</v>
      </c>
      <c r="H79" s="6">
        <v>102.06</v>
      </c>
      <c r="I79" s="6">
        <f>IF(G79 = "NULL", "NULL", G79*1.25)</f>
        <v>4.5</v>
      </c>
      <c r="J79" s="6">
        <f>IF(G79 = "NULL", "NULL", H79*1.25)</f>
        <v>127.575</v>
      </c>
      <c r="K79" s="6">
        <f>IF(G79 = "NULL", "NULL", G79*2)</f>
        <v>7.2</v>
      </c>
      <c r="L79" s="6">
        <f>IF(G79 = "NULL", "NULL", H79*2)</f>
        <v>204.12</v>
      </c>
      <c r="M79" s="9" t="str">
        <f>CONCATENATE(SUBSTITUTE(D79,"• Packed in a facility and/or equipment that produces products containing peanuts, tree nuts, soybean, milk, dairy, eggs, fish, shellfish, wheat, sesame. •",""), " - NET WT. ", TEXT(E79, "0.00"), " oz (", F79, " grams)")</f>
        <v>Bruschetta Bread Dip Ingredients:
tomato flakes, onion, chives, garlic, basil, celery seed, salt, oregano, parsley, red pepper flakes, paprika, black pepper, ginger, thyme, yellow mustard, and cloves
 - NET WT. 1.80 oz (51.03 grams)</v>
      </c>
      <c r="N79" s="10">
        <v>10000000051</v>
      </c>
      <c r="O79" s="10">
        <v>30000000051</v>
      </c>
      <c r="P79" s="10">
        <v>50000000051</v>
      </c>
      <c r="Q79" s="10">
        <v>70000000051</v>
      </c>
      <c r="R79" s="10">
        <v>90000000051</v>
      </c>
      <c r="S79" s="10">
        <v>11000000051</v>
      </c>
      <c r="T79" s="10">
        <v>13000000051</v>
      </c>
      <c r="U79" s="8" t="s">
        <v>49</v>
      </c>
      <c r="V79" s="9" t="s">
        <v>92</v>
      </c>
      <c r="W79" s="6">
        <f>IF(G79 = "NULL", "NULL", G79/4)</f>
        <v>0.9</v>
      </c>
      <c r="X79" s="6">
        <f>IF(W79 = "NULL", "NULL", W79*28.35)</f>
        <v>25.515000000000001</v>
      </c>
      <c r="Y79" s="6">
        <f>IF(G79 = "NULL", "NULL", G79*4)</f>
        <v>14.4</v>
      </c>
      <c r="Z79" s="6">
        <f>IF(G79 = "NULL", "NULL", H79*4)</f>
        <v>408.24</v>
      </c>
      <c r="AA79" s="13">
        <v>15000000051</v>
      </c>
      <c r="AB79" s="6">
        <f>IF(OR(E79 = "NULL", G79 = "NULL"), "NULL", (E79+G79)/2)</f>
        <v>2.7</v>
      </c>
      <c r="AC79" s="6">
        <f>IF(OR(F79 = "NULL", H79 = "NULL"), "NULL", (F79+H79)/2)</f>
        <v>76.545000000000002</v>
      </c>
      <c r="AD79" s="13">
        <v>17000000051</v>
      </c>
      <c r="AE79" s="6">
        <f>IF(H79 = "NULL", "NULL", AF79/28.35)</f>
        <v>9</v>
      </c>
      <c r="AF79" s="6">
        <f>IF(H79 = "NULL", "NULL", J79*2)</f>
        <v>255.15</v>
      </c>
      <c r="AG79" s="13">
        <v>19000000051</v>
      </c>
      <c r="AH79" s="6">
        <f>IF(AB79 = "NULL", "NULL", AB79*2)</f>
        <v>5.4</v>
      </c>
      <c r="AI79" s="6">
        <f>IF(AC79 = "NULL", "NULL", AC79*2)</f>
        <v>153.09</v>
      </c>
      <c r="AJ79" s="13">
        <v>21000000051</v>
      </c>
      <c r="AK79" s="11"/>
      <c r="AL79" s="10" t="str">
        <f>SUBSTITUTE(D79,CHAR(10)&amp;"•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c r="AM79" s="9" t="s">
        <v>44</v>
      </c>
      <c r="AN79" s="42"/>
    </row>
    <row r="80" spans="1:40" ht="195" x14ac:dyDescent="0.3">
      <c r="A80" s="33" t="s">
        <v>648</v>
      </c>
      <c r="B80" s="8" t="s">
        <v>649</v>
      </c>
      <c r="C80" s="8" t="s">
        <v>650</v>
      </c>
      <c r="D80" s="9" t="s">
        <v>2976</v>
      </c>
      <c r="E80" s="6">
        <f>IF(F80 = "NULL", "NULL", F80/28.35)</f>
        <v>1.8</v>
      </c>
      <c r="F80" s="6">
        <v>51.03</v>
      </c>
      <c r="G80" s="6">
        <f>IF(H80 = "NULL", "NULL", H80/28.35)</f>
        <v>3.6</v>
      </c>
      <c r="H80" s="6">
        <v>102.06</v>
      </c>
      <c r="I80" s="6">
        <f>IF(G80 = "NULL", "NULL", G80*1.25)</f>
        <v>4.5</v>
      </c>
      <c r="J80" s="6">
        <f>IF(G80 = "NULL", "NULL", H80*1.25)</f>
        <v>127.575</v>
      </c>
      <c r="K80" s="6">
        <f>IF(G80 = "NULL", "NULL", G80*2)</f>
        <v>7.2</v>
      </c>
      <c r="L80" s="6">
        <f>IF(G80 = "NULL", "NULL", H80*2)</f>
        <v>204.12</v>
      </c>
      <c r="M80" s="9" t="str">
        <f>CONCATENATE(SUBSTITUTE(D80,"• Packed in a facility and/or equipment that produces products containing peanuts, tree nuts, soybean, milk, dairy, eggs, fish, shellfish, wheat, sesame. •",""), " - NET WT. ", TEXT(E80, "0.00"), " oz (", F80, " grams)")</f>
        <v>Bruschetta Rustic Dipping Herbs Ingredients:
tomato flakes, onion, chives, garlic, basil, celery seed, salt, oregano, parsley, red pepper flakes, paprika, black pepper, ginger, thyme, yellow mustard, and cloves
 - NET WT. 1.80 oz (51.03 grams)</v>
      </c>
      <c r="N80" s="10">
        <v>10000000536</v>
      </c>
      <c r="O80" s="10">
        <v>30000000536</v>
      </c>
      <c r="P80" s="10">
        <v>50000000536</v>
      </c>
      <c r="Q80" s="10">
        <v>70000000536</v>
      </c>
      <c r="R80" s="10">
        <v>90000000536</v>
      </c>
      <c r="S80" s="10">
        <v>11000000536</v>
      </c>
      <c r="T80" s="10">
        <v>13000000536</v>
      </c>
      <c r="U80" s="8" t="s">
        <v>49</v>
      </c>
      <c r="V80" s="9" t="s">
        <v>92</v>
      </c>
      <c r="W80" s="6">
        <f>IF(G80 = "NULL", "NULL", G80/4)</f>
        <v>0.9</v>
      </c>
      <c r="X80" s="6">
        <f>IF(W80 = "NULL", "NULL", W80*28.35)</f>
        <v>25.515000000000001</v>
      </c>
      <c r="Y80" s="6">
        <f>IF(G80 = "NULL", "NULL", G80*4)</f>
        <v>14.4</v>
      </c>
      <c r="Z80" s="6">
        <f>IF(G80 = "NULL", "NULL", H80*4)</f>
        <v>408.24</v>
      </c>
      <c r="AA80" s="13">
        <v>15000000536</v>
      </c>
      <c r="AB80" s="6">
        <f>IF(OR(E80 = "NULL", G80 = "NULL"), "NULL", (E80+G80)/2)</f>
        <v>2.7</v>
      </c>
      <c r="AC80" s="6">
        <f>IF(OR(F80 = "NULL", H80 = "NULL"), "NULL", (F80+H80)/2)</f>
        <v>76.545000000000002</v>
      </c>
      <c r="AD80" s="13">
        <v>17000000536</v>
      </c>
      <c r="AE80" s="6">
        <f>IF(H80 = "NULL", "NULL", AF80/28.35)</f>
        <v>9</v>
      </c>
      <c r="AF80" s="6">
        <f>IF(H80 = "NULL", "NULL", J80*2)</f>
        <v>255.15</v>
      </c>
      <c r="AG80" s="13">
        <v>19000000536</v>
      </c>
      <c r="AH80" s="6">
        <f>IF(AB80 = "NULL", "NULL", AB80*2)</f>
        <v>5.4</v>
      </c>
      <c r="AI80" s="6">
        <f>IF(AC80 = "NULL", "NULL", AC80*2)</f>
        <v>153.09</v>
      </c>
      <c r="AJ80" s="13">
        <v>21000000536</v>
      </c>
      <c r="AK80" s="11" t="s">
        <v>651</v>
      </c>
      <c r="AL80" s="10" t="str">
        <f>SUBSTITUTE(D80,CHAR(10)&amp;"•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c r="AM80" s="9" t="s">
        <v>44</v>
      </c>
      <c r="AN80" s="42"/>
    </row>
    <row r="81" spans="1:40" ht="195" x14ac:dyDescent="0.3">
      <c r="A81" s="33" t="s">
        <v>440</v>
      </c>
      <c r="B81" s="8" t="s">
        <v>441</v>
      </c>
      <c r="C81" s="8" t="s">
        <v>441</v>
      </c>
      <c r="D81" s="9" t="s">
        <v>2977</v>
      </c>
      <c r="E81" s="6">
        <f>IF(F81 = "NULL", "NULL", F81/28.35)</f>
        <v>1.8</v>
      </c>
      <c r="F81" s="6">
        <v>51.03</v>
      </c>
      <c r="G81" s="6">
        <f>IF(H81 = "NULL", "NULL", H81/28.35)</f>
        <v>3.6</v>
      </c>
      <c r="H81" s="6">
        <v>102.06</v>
      </c>
      <c r="I81" s="6">
        <f>IF(G81 = "NULL", "NULL", G81*1.25)</f>
        <v>4.5</v>
      </c>
      <c r="J81" s="6">
        <f>IF(G81 = "NULL", "NULL", H81*1.25)</f>
        <v>127.575</v>
      </c>
      <c r="K81" s="6">
        <f>IF(G81 = "NULL", "NULL", G81*2)</f>
        <v>7.2</v>
      </c>
      <c r="L81" s="6">
        <f>IF(G81 = "NULL", "NULL", H81*2)</f>
        <v>204.12</v>
      </c>
      <c r="M81" s="9" t="str">
        <f>CONCATENATE(SUBSTITUTE(D81,"• Packed in a facility and/or equipment that produces products containing peanuts, tree nuts, soybean, milk, dairy, eggs, fish, shellfish, wheat, sesame. •",""), " - NET WT. ", TEXT(E81, "0.00"), " oz (", F81, " grams)")</f>
        <v>Bruschetta Seasoning Ingredients:
tomato flakes, onion, chives, garlic, basil, celery seed, salt, oregano, parsley, red pepper flakes, paprika, black pepper, ginger, thyme, yellow mustard, and cloves
 - NET WT. 1.80 oz (51.03 grams)</v>
      </c>
      <c r="N81" s="10">
        <v>10000000439</v>
      </c>
      <c r="O81" s="10">
        <v>30000000439</v>
      </c>
      <c r="P81" s="10">
        <v>50000000439</v>
      </c>
      <c r="Q81" s="10">
        <v>70000000439</v>
      </c>
      <c r="R81" s="10">
        <v>90000000439</v>
      </c>
      <c r="S81" s="10">
        <v>11000000439</v>
      </c>
      <c r="T81" s="10">
        <v>13000000439</v>
      </c>
      <c r="U81" s="9" t="s">
        <v>49</v>
      </c>
      <c r="V81" s="9"/>
      <c r="W81" s="6">
        <f>IF(G81 = "NULL", "NULL", G81/4)</f>
        <v>0.9</v>
      </c>
      <c r="X81" s="6">
        <f>IF(W81 = "NULL", "NULL", W81*28.35)</f>
        <v>25.515000000000001</v>
      </c>
      <c r="Y81" s="6">
        <f>IF(G81 = "NULL", "NULL", G81*4)</f>
        <v>14.4</v>
      </c>
      <c r="Z81" s="6">
        <f>IF(G81 = "NULL", "NULL", H81*4)</f>
        <v>408.24</v>
      </c>
      <c r="AA81" s="13">
        <v>15000000439</v>
      </c>
      <c r="AB81" s="6">
        <f>IF(OR(E81 = "NULL", G81 = "NULL"), "NULL", (E81+G81)/2)</f>
        <v>2.7</v>
      </c>
      <c r="AC81" s="6">
        <f>IF(OR(F81 = "NULL", H81 = "NULL"), "NULL", (F81+H81)/2)</f>
        <v>76.545000000000002</v>
      </c>
      <c r="AD81" s="13">
        <v>17000000439</v>
      </c>
      <c r="AE81" s="6">
        <f>IF(H81 = "NULL", "NULL", AF81/28.35)</f>
        <v>9</v>
      </c>
      <c r="AF81" s="6">
        <f>IF(H81 = "NULL", "NULL", J81*2)</f>
        <v>255.15</v>
      </c>
      <c r="AG81" s="13">
        <v>19000000439</v>
      </c>
      <c r="AH81" s="6">
        <f>IF(AB81 = "NULL", "NULL", AB81*2)</f>
        <v>5.4</v>
      </c>
      <c r="AI81" s="6">
        <f>IF(AC81 = "NULL", "NULL", AC81*2)</f>
        <v>153.09</v>
      </c>
      <c r="AJ81" s="13">
        <v>21000000439</v>
      </c>
      <c r="AK81" s="11" t="s">
        <v>442</v>
      </c>
      <c r="AL81" s="10" t="str">
        <f>SUBSTITUTE(D81,CHAR(10)&amp;"•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c r="AM81" s="9" t="s">
        <v>44</v>
      </c>
      <c r="AN81" s="42"/>
    </row>
    <row r="82" spans="1:40" ht="180" x14ac:dyDescent="0.3">
      <c r="A82" s="33" t="s">
        <v>848</v>
      </c>
      <c r="B82" s="8" t="s">
        <v>849</v>
      </c>
      <c r="C82" s="8" t="s">
        <v>850</v>
      </c>
      <c r="D82" s="9" t="s">
        <v>851</v>
      </c>
      <c r="E82" s="6">
        <f>IF(F82 = "NULL", "NULL", F82/28.35)</f>
        <v>2.3985890652557318</v>
      </c>
      <c r="F82" s="6">
        <v>68</v>
      </c>
      <c r="G82" s="6">
        <f>IF(H82 = "NULL", "NULL", H82/28.35)</f>
        <v>5.1146384479717808</v>
      </c>
      <c r="H82" s="6">
        <v>145</v>
      </c>
      <c r="I82" s="6">
        <f>IF(G82 = "NULL", "NULL", G82*1.25)</f>
        <v>6.3932980599647262</v>
      </c>
      <c r="J82" s="6">
        <f>IF(G82 = "NULL", "NULL", H82*1.25)</f>
        <v>181.25</v>
      </c>
      <c r="K82" s="6">
        <f>IF(G82 = "NULL", "NULL", G82*2)</f>
        <v>10.229276895943562</v>
      </c>
      <c r="L82" s="6">
        <f>IF(G82 = "NULL", "NULL", H82*2)</f>
        <v>290</v>
      </c>
      <c r="M82" s="9" t="str">
        <f>CONCATENATE(SUBSTITUTE(D82,"• Packed in a facility and/or equipment that produces products containing peanuts, tree nuts, soybean, milk, dairy, eggs, fish, shellfish, wheat, sesame. •",""), " - NET WT. ", TEXT(E82, "0.00"), " oz (", F82, " grams)")</f>
        <v>Burning Candle Chili Lime Sea Salt  Ingredients:
sea salt, red chili pepper flakes, lime peel, smoked paprika
 - NET WT. 2.40 oz (68 grams)</v>
      </c>
      <c r="N82" s="10">
        <v>10000000606</v>
      </c>
      <c r="O82" s="10">
        <v>30000000606</v>
      </c>
      <c r="P82" s="10">
        <v>50000000606</v>
      </c>
      <c r="Q82" s="10">
        <v>70000000606</v>
      </c>
      <c r="R82" s="10">
        <v>90000000606</v>
      </c>
      <c r="S82" s="10">
        <v>11000000606</v>
      </c>
      <c r="T82" s="10">
        <v>13000000606</v>
      </c>
      <c r="U82" s="8" t="s">
        <v>49</v>
      </c>
      <c r="V82" s="9" t="s">
        <v>729</v>
      </c>
      <c r="W82" s="6">
        <f>IF(G82 = "NULL", "NULL", G82/4)</f>
        <v>1.2786596119929452</v>
      </c>
      <c r="X82" s="6">
        <f>IF(W82 = "NULL", "NULL", W82*28.35)</f>
        <v>36.25</v>
      </c>
      <c r="Y82" s="6">
        <f>IF(G82 = "NULL", "NULL", G82*4)</f>
        <v>20.458553791887123</v>
      </c>
      <c r="Z82" s="6">
        <f>IF(G82 = "NULL", "NULL", H82*4)</f>
        <v>580</v>
      </c>
      <c r="AA82" s="13">
        <v>15000000606</v>
      </c>
      <c r="AB82" s="6">
        <f>IF(OR(E82 = "NULL", G82 = "NULL"), "NULL", (E82+G82)/2)</f>
        <v>3.7566137566137563</v>
      </c>
      <c r="AC82" s="6">
        <f>IF(OR(F82 = "NULL", H82 = "NULL"), "NULL", (F82+H82)/2)</f>
        <v>106.5</v>
      </c>
      <c r="AD82" s="13">
        <v>17000000606</v>
      </c>
      <c r="AE82" s="6">
        <f>IF(H82 = "NULL", "NULL", AF82/28.35)</f>
        <v>12.786596119929452</v>
      </c>
      <c r="AF82" s="6">
        <f>IF(H82 = "NULL", "NULL", J82*2)</f>
        <v>362.5</v>
      </c>
      <c r="AG82" s="13">
        <v>19000000606</v>
      </c>
      <c r="AH82" s="6">
        <f>IF(AB82 = "NULL", "NULL", AB82*2)</f>
        <v>7.5132275132275126</v>
      </c>
      <c r="AI82" s="6">
        <f>IF(AC82 = "NULL", "NULL", AC82*2)</f>
        <v>213</v>
      </c>
      <c r="AJ82" s="13">
        <v>21000000606</v>
      </c>
      <c r="AK82" s="11" t="s">
        <v>852</v>
      </c>
      <c r="AL82" s="10" t="str">
        <f>SUBSTITUTE(D82,CHAR(10)&amp;"• Packed in a facility and/or equipment that produces products containing peanuts, tree nuts, soybean, milk, dairy, eggs, fish, shellfish, wheat, sesame. •","")</f>
        <v>Burning Candle Chili Lime Sea Salt  Ingredients:
sea salt, red chili pepper flakes, lime peel, smoked paprika</v>
      </c>
      <c r="AM82" s="9" t="s">
        <v>44</v>
      </c>
      <c r="AN82" s="42"/>
    </row>
    <row r="83" spans="1:40" ht="180" x14ac:dyDescent="0.3">
      <c r="A83" s="8" t="s">
        <v>1008</v>
      </c>
      <c r="B83" s="8" t="s">
        <v>1009</v>
      </c>
      <c r="C83" s="8" t="s">
        <v>1010</v>
      </c>
      <c r="D83" s="9" t="s">
        <v>1011</v>
      </c>
      <c r="E83" s="6">
        <f>IF(F83 = "NULL", "NULL", F83/28.35)</f>
        <v>1.95</v>
      </c>
      <c r="F83" s="6">
        <v>55.282499999999999</v>
      </c>
      <c r="G83" s="6">
        <f>IF(H83 = "NULL", "NULL", H83/28.35)</f>
        <v>3.9</v>
      </c>
      <c r="H83" s="6">
        <v>110.565</v>
      </c>
      <c r="I83" s="6">
        <f>IF(G83 = "NULL", "NULL", G83*1.25)</f>
        <v>4.875</v>
      </c>
      <c r="J83" s="6">
        <f>IF(G83 = "NULL", "NULL", H83*1.25)</f>
        <v>138.20625000000001</v>
      </c>
      <c r="K83" s="6">
        <f>IF(G83 = "NULL", "NULL", G83*2)</f>
        <v>7.8</v>
      </c>
      <c r="L83" s="6">
        <f>IF(G83 = "NULL", "NULL", H83*2)</f>
        <v>221.13</v>
      </c>
      <c r="M83" s="9" t="str">
        <f>CONCATENATE(SUBSTITUTE(D83,"• Packed in a facility and/or equipment that produces products containing peanuts, tree nuts, soybean, milk, dairy, eggs, fish, shellfish, wheat, sesame. •",""), " - NET WT. ", TEXT(E83, "0.00"), " oz (", F83, " grams)")</f>
        <v>Burnt End Brisket Rub Ingredients:
salt, spices, black pepper, Chile powder, lemon granules, dehydrated garlic, dehydrated onion, sugar, calcium silicate (a free flow agent)
 - NET WT. 1.95 oz (55.2825 grams)</v>
      </c>
      <c r="N83" s="10">
        <v>10000000052</v>
      </c>
      <c r="O83" s="10">
        <v>30000000052</v>
      </c>
      <c r="P83" s="10">
        <v>50000000052</v>
      </c>
      <c r="Q83" s="10">
        <v>70000000052</v>
      </c>
      <c r="R83" s="10">
        <v>90000000052</v>
      </c>
      <c r="S83" s="10">
        <v>11000000052</v>
      </c>
      <c r="T83" s="10">
        <v>13000000052</v>
      </c>
      <c r="U83" s="8" t="s">
        <v>49</v>
      </c>
      <c r="V83" s="9" t="s">
        <v>163</v>
      </c>
      <c r="W83" s="6">
        <f>IF(G83 = "NULL", "NULL", G83/4)</f>
        <v>0.97499999999999998</v>
      </c>
      <c r="X83" s="6">
        <f>IF(W83 = "NULL", "NULL", W83*28.35)</f>
        <v>27.641249999999999</v>
      </c>
      <c r="Y83" s="6">
        <f>IF(G83 = "NULL", "NULL", G83*4)</f>
        <v>15.6</v>
      </c>
      <c r="Z83" s="6">
        <f>IF(G83 = "NULL", "NULL", H83*4)</f>
        <v>442.26</v>
      </c>
      <c r="AA83" s="13">
        <v>15000000052</v>
      </c>
      <c r="AB83" s="6">
        <f>IF(OR(E83 = "NULL", G83 = "NULL"), "NULL", (E83+G83)/2)</f>
        <v>2.9249999999999998</v>
      </c>
      <c r="AC83" s="6">
        <f>IF(OR(F83 = "NULL", H83 = "NULL"), "NULL", (F83+H83)/2)</f>
        <v>82.923749999999998</v>
      </c>
      <c r="AD83" s="13">
        <v>17000000052</v>
      </c>
      <c r="AE83" s="6">
        <f>IF(H83 = "NULL", "NULL", AF83/28.35)</f>
        <v>9.75</v>
      </c>
      <c r="AF83" s="6">
        <f>IF(H83 = "NULL", "NULL", J83*2)</f>
        <v>276.41250000000002</v>
      </c>
      <c r="AG83" s="13">
        <v>19000000052</v>
      </c>
      <c r="AH83" s="6">
        <f>IF(AB83 = "NULL", "NULL", AB83*2)</f>
        <v>5.85</v>
      </c>
      <c r="AI83" s="6">
        <f>IF(AC83 = "NULL", "NULL", AC83*2)</f>
        <v>165.8475</v>
      </c>
      <c r="AJ83" s="13">
        <v>21000000052</v>
      </c>
      <c r="AK83" s="11"/>
      <c r="AL83" s="10" t="str">
        <f>SUBSTITUTE(D83,CHAR(10)&amp;"•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c r="AM83" s="9" t="s">
        <v>44</v>
      </c>
      <c r="AN83" s="42"/>
    </row>
    <row r="84" spans="1:40" ht="180" x14ac:dyDescent="0.3">
      <c r="A84" s="8" t="s">
        <v>1560</v>
      </c>
      <c r="B84" s="8" t="s">
        <v>1561</v>
      </c>
      <c r="C84" s="8" t="s">
        <v>1562</v>
      </c>
      <c r="D84" s="9" t="s">
        <v>1563</v>
      </c>
      <c r="E84" s="6">
        <f>IF(F84 = "NULL", "NULL", F84/28.35)</f>
        <v>2.0499999999999998</v>
      </c>
      <c r="F84" s="6">
        <v>58.1175</v>
      </c>
      <c r="G84" s="6">
        <f>IF(H84 = "NULL", "NULL", H84/28.35)</f>
        <v>4.0999999999999996</v>
      </c>
      <c r="H84" s="6">
        <v>116.235</v>
      </c>
      <c r="I84" s="6">
        <f>IF(G84 = "NULL", "NULL", G84*1.25)</f>
        <v>5.125</v>
      </c>
      <c r="J84" s="6">
        <f>IF(G84 = "NULL", "NULL", H84*1.25)</f>
        <v>145.29374999999999</v>
      </c>
      <c r="K84" s="6">
        <f>IF(G84 = "NULL", "NULL", G84*2)</f>
        <v>8.1999999999999993</v>
      </c>
      <c r="L84" s="6">
        <f>IF(G84 = "NULL", "NULL", H84*2)</f>
        <v>232.47</v>
      </c>
      <c r="M84" s="9" t="str">
        <f>CONCATENATE(SUBSTITUTE(D84,"• Packed in a facility and/or equipment that produces products containing peanuts, tree nuts, soybean, milk, dairy, eggs, fish, shellfish, wheat, sesame. •",""), " - NET WT. ", TEXT(E84, "0.00"), " oz (", F84, " grams)")</f>
        <v>Butcher Blend Black Pepper Ingredients:
cracked black pepper
 - NET WT. 2.05 oz (58.1175 grams)</v>
      </c>
      <c r="N84" s="10">
        <v>10000000053</v>
      </c>
      <c r="O84" s="10">
        <v>30000000053</v>
      </c>
      <c r="P84" s="10">
        <v>50000000053</v>
      </c>
      <c r="Q84" s="10">
        <v>70000000053</v>
      </c>
      <c r="R84" s="10">
        <v>90000000053</v>
      </c>
      <c r="S84" s="10">
        <v>11000000053</v>
      </c>
      <c r="T84" s="10">
        <v>13000000053</v>
      </c>
      <c r="U84" s="8" t="s">
        <v>49</v>
      </c>
      <c r="V84" s="9" t="s">
        <v>107</v>
      </c>
      <c r="W84" s="6">
        <f>IF(G84 = "NULL", "NULL", G84/4)</f>
        <v>1.0249999999999999</v>
      </c>
      <c r="X84" s="6">
        <f>IF(W84 = "NULL", "NULL", W84*28.35)</f>
        <v>29.05875</v>
      </c>
      <c r="Y84" s="6">
        <f>IF(G84 = "NULL", "NULL", G84*4)</f>
        <v>16.399999999999999</v>
      </c>
      <c r="Z84" s="6">
        <f>IF(G84 = "NULL", "NULL", H84*4)</f>
        <v>464.94</v>
      </c>
      <c r="AA84" s="13">
        <v>15000000053</v>
      </c>
      <c r="AB84" s="6">
        <f>IF(OR(E84 = "NULL", G84 = "NULL"), "NULL", (E84+G84)/2)</f>
        <v>3.0749999999999997</v>
      </c>
      <c r="AC84" s="6">
        <f>IF(OR(F84 = "NULL", H84 = "NULL"), "NULL", (F84+H84)/2)</f>
        <v>87.176249999999996</v>
      </c>
      <c r="AD84" s="13">
        <v>17000000053</v>
      </c>
      <c r="AE84" s="6">
        <f>IF(H84 = "NULL", "NULL", AF84/28.35)</f>
        <v>10.249999999999998</v>
      </c>
      <c r="AF84" s="6">
        <f>IF(H84 = "NULL", "NULL", J84*2)</f>
        <v>290.58749999999998</v>
      </c>
      <c r="AG84" s="13">
        <v>19000000053</v>
      </c>
      <c r="AH84" s="6">
        <f>IF(AB84 = "NULL", "NULL", AB84*2)</f>
        <v>6.1499999999999995</v>
      </c>
      <c r="AI84" s="6">
        <f>IF(AC84 = "NULL", "NULL", AC84*2)</f>
        <v>174.35249999999999</v>
      </c>
      <c r="AJ84" s="13">
        <v>21000000053</v>
      </c>
      <c r="AK84" s="11" t="s">
        <v>1564</v>
      </c>
      <c r="AL84" s="10" t="str">
        <f>SUBSTITUTE(D84,CHAR(10)&amp;"• Packed in a facility and/or equipment that produces products containing peanuts, tree nuts, soybean, milk, dairy, eggs, fish, shellfish, wheat, sesame. •","")</f>
        <v>Butcher Blend Black Pepper Ingredients:
cracked black pepper</v>
      </c>
      <c r="AM84" s="9" t="s">
        <v>44</v>
      </c>
      <c r="AN84" s="42"/>
    </row>
    <row r="85" spans="1:40" ht="180" x14ac:dyDescent="0.3">
      <c r="A85" s="8" t="s">
        <v>1189</v>
      </c>
      <c r="B85" s="8" t="s">
        <v>1190</v>
      </c>
      <c r="C85" s="8" t="s">
        <v>1191</v>
      </c>
      <c r="D85" s="9" t="s">
        <v>1192</v>
      </c>
      <c r="E85" s="6">
        <f>IF(F85 = "NULL", "NULL", F85/28.35)</f>
        <v>1.1000000000000001</v>
      </c>
      <c r="F85" s="6">
        <v>31.185000000000006</v>
      </c>
      <c r="G85" s="6">
        <f>IF(H85 = "NULL", "NULL", H85/28.35)</f>
        <v>2.2000000000000002</v>
      </c>
      <c r="H85" s="6">
        <v>62.370000000000012</v>
      </c>
      <c r="I85" s="6">
        <f>IF(G85 = "NULL", "NULL", G85*1.25)</f>
        <v>2.75</v>
      </c>
      <c r="J85" s="6">
        <f>IF(G85 = "NULL", "NULL", H85*1.25)</f>
        <v>77.96250000000002</v>
      </c>
      <c r="K85" s="6">
        <f>IF(G85 = "NULL", "NULL", G85*2)</f>
        <v>4.4000000000000004</v>
      </c>
      <c r="L85" s="6">
        <f>IF(G85 = "NULL", "NULL", H85*2)</f>
        <v>124.74000000000002</v>
      </c>
      <c r="M85" s="9" t="str">
        <f>CONCATENATE(SUBSTITUTE(D85,"• Packed in a facility and/or equipment that produces products containing peanuts, tree nuts, soybean, milk, dairy, eggs, fish, shellfish, wheat, sesame. •",""), " - NET WT. ", TEXT(E85, "0.00"), " oz (", F85, " grams)")</f>
        <v>Butcher Blend Grill Seasoning Ingredients:
salt, sugar, corn flour, garlic, onion, spices, worcestershire, caramel color, soybean oil
 - NET WT. 1.10 oz (31.185 grams)</v>
      </c>
      <c r="N85" s="10">
        <v>10000000379</v>
      </c>
      <c r="O85" s="10">
        <v>30000000379</v>
      </c>
      <c r="P85" s="10">
        <v>50000000379</v>
      </c>
      <c r="Q85" s="10">
        <v>70000000379</v>
      </c>
      <c r="R85" s="10">
        <v>90000000379</v>
      </c>
      <c r="S85" s="10">
        <v>11000000379</v>
      </c>
      <c r="T85" s="10">
        <v>13000000379</v>
      </c>
      <c r="U85" s="8" t="s">
        <v>49</v>
      </c>
      <c r="V85" s="9" t="s">
        <v>163</v>
      </c>
      <c r="W85" s="6">
        <f>IF(G85 = "NULL", "NULL", G85/4)</f>
        <v>0.55000000000000004</v>
      </c>
      <c r="X85" s="6">
        <f>IF(W85 = "NULL", "NULL", W85*28.35)</f>
        <v>15.592500000000003</v>
      </c>
      <c r="Y85" s="6">
        <f>IF(G85 = "NULL", "NULL", G85*4)</f>
        <v>8.8000000000000007</v>
      </c>
      <c r="Z85" s="6">
        <f>IF(G85 = "NULL", "NULL", H85*4)</f>
        <v>249.48000000000005</v>
      </c>
      <c r="AA85" s="13">
        <v>15000000379</v>
      </c>
      <c r="AB85" s="6">
        <f>IF(OR(E85 = "NULL", G85 = "NULL"), "NULL", (E85+G85)/2)</f>
        <v>1.6500000000000001</v>
      </c>
      <c r="AC85" s="6">
        <f>IF(OR(F85 = "NULL", H85 = "NULL"), "NULL", (F85+H85)/2)</f>
        <v>46.777500000000011</v>
      </c>
      <c r="AD85" s="13">
        <v>17000000379</v>
      </c>
      <c r="AE85" s="6">
        <f>IF(H85 = "NULL", "NULL", AF85/28.35)</f>
        <v>5.5000000000000009</v>
      </c>
      <c r="AF85" s="6">
        <f>IF(H85 = "NULL", "NULL", J85*2)</f>
        <v>155.92500000000004</v>
      </c>
      <c r="AG85" s="13">
        <v>19000000379</v>
      </c>
      <c r="AH85" s="6">
        <f>IF(AB85 = "NULL", "NULL", AB85*2)</f>
        <v>3.3000000000000003</v>
      </c>
      <c r="AI85" s="6">
        <f>IF(AC85 = "NULL", "NULL", AC85*2)</f>
        <v>93.555000000000021</v>
      </c>
      <c r="AJ85" s="13">
        <v>21000000379</v>
      </c>
      <c r="AK85" s="11"/>
      <c r="AL85" s="10" t="str">
        <f>SUBSTITUTE(D85,CHAR(10)&amp;"•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c r="AM85" s="9" t="s">
        <v>44</v>
      </c>
      <c r="AN85" s="42"/>
    </row>
    <row r="86" spans="1:40" ht="180" x14ac:dyDescent="0.3">
      <c r="A86" s="31" t="s">
        <v>1483</v>
      </c>
      <c r="B86" s="8" t="s">
        <v>1484</v>
      </c>
      <c r="C86" s="8" t="s">
        <v>1485</v>
      </c>
      <c r="D86" s="9" t="s">
        <v>1486</v>
      </c>
      <c r="E86" s="6">
        <f>IF(F86 = "NULL", "NULL", F86/28.35)</f>
        <v>7</v>
      </c>
      <c r="F86" s="6">
        <v>198.45000000000002</v>
      </c>
      <c r="G86" s="6">
        <f>IF(H86 = "NULL", "NULL", H86/28.35)</f>
        <v>14</v>
      </c>
      <c r="H86" s="6">
        <v>396.90000000000003</v>
      </c>
      <c r="I86" s="6">
        <f>IF(G86 = "NULL", "NULL", G86*1.25)</f>
        <v>17.5</v>
      </c>
      <c r="J86" s="6">
        <f>IF(G86 = "NULL", "NULL", H86*1.25)</f>
        <v>496.12500000000006</v>
      </c>
      <c r="K86" s="6">
        <f>IF(G86 = "NULL", "NULL", G86*2)</f>
        <v>28</v>
      </c>
      <c r="L86" s="6">
        <f>IF(G86 = "NULL", "NULL", H86*2)</f>
        <v>793.80000000000007</v>
      </c>
      <c r="M86" s="9" t="str">
        <f>CONCATENATE(SUBSTITUTE(D86,"• Packed in a facility and/or equipment that produces products containing peanuts, tree nuts, soybean, milk, dairy, eggs, fish, shellfish, wheat, sesame. •",""), " - NET WT. ", TEXT(E86, "0.00"), " oz (", F86, " grams)")</f>
        <v>Butterfly Popcorn Kernels Ingredients:
blue butterfly popcorn kernels (NON GMO)
 - NET WT. 7.00 oz (198.45 grams)</v>
      </c>
      <c r="N86" s="10">
        <v>10000000042</v>
      </c>
      <c r="O86" s="10">
        <v>30000000042</v>
      </c>
      <c r="P86" s="10">
        <v>50000000042</v>
      </c>
      <c r="Q86" s="10">
        <v>70000000042</v>
      </c>
      <c r="R86" s="10">
        <v>90000000042</v>
      </c>
      <c r="S86" s="10">
        <v>11000000042</v>
      </c>
      <c r="T86" s="10">
        <v>13000000042</v>
      </c>
      <c r="U86" s="8"/>
      <c r="V86" s="9"/>
      <c r="W86" s="6">
        <f>IF(G86 = "NULL", "NULL", G86/4)</f>
        <v>3.5</v>
      </c>
      <c r="X86" s="6">
        <f>IF(W86 = "NULL", "NULL", W86*28.35)</f>
        <v>99.225000000000009</v>
      </c>
      <c r="Y86" s="6">
        <f>IF(G86 = "NULL", "NULL", G86*4)</f>
        <v>56</v>
      </c>
      <c r="Z86" s="6">
        <f>IF(G86 = "NULL", "NULL", H86*4)</f>
        <v>1587.6000000000001</v>
      </c>
      <c r="AA86" s="13">
        <v>15000000042</v>
      </c>
      <c r="AB86" s="6">
        <f>IF(OR(E86 = "NULL", G86 = "NULL"), "NULL", (E86+G86)/2)</f>
        <v>10.5</v>
      </c>
      <c r="AC86" s="6">
        <f>IF(OR(F86 = "NULL", H86 = "NULL"), "NULL", (F86+H86)/2)</f>
        <v>297.67500000000001</v>
      </c>
      <c r="AD86" s="13">
        <v>17000000042</v>
      </c>
      <c r="AE86" s="6">
        <f>IF(H86 = "NULL", "NULL", AF86/28.35)</f>
        <v>35</v>
      </c>
      <c r="AF86" s="6">
        <f>IF(H86 = "NULL", "NULL", J86*2)</f>
        <v>992.25000000000011</v>
      </c>
      <c r="AG86" s="13">
        <v>19000000042</v>
      </c>
      <c r="AH86" s="6">
        <f>IF(AB86 = "NULL", "NULL", AB86*2)</f>
        <v>21</v>
      </c>
      <c r="AI86" s="6">
        <f>IF(AC86 = "NULL", "NULL", AC86*2)</f>
        <v>595.35</v>
      </c>
      <c r="AJ86" s="13">
        <v>21000000042</v>
      </c>
      <c r="AK86" s="11" t="s">
        <v>1487</v>
      </c>
      <c r="AL86" s="10" t="str">
        <f>SUBSTITUTE(D86,CHAR(10)&amp;"• Packed in a facility and/or equipment that produces products containing peanuts, tree nuts, soybean, milk, dairy, eggs, fish, shellfish, wheat, sesame. •","")</f>
        <v>Butterfly Popcorn Kernels Ingredients:
blue butterfly popcorn kernels (NON GMO)</v>
      </c>
      <c r="AM86" s="9" t="s">
        <v>44</v>
      </c>
      <c r="AN86" s="42"/>
    </row>
    <row r="87" spans="1:40" ht="180" x14ac:dyDescent="0.3">
      <c r="A87" s="8" t="s">
        <v>1244</v>
      </c>
      <c r="B87" s="8" t="s">
        <v>1245</v>
      </c>
      <c r="C87" s="8" t="s">
        <v>1246</v>
      </c>
      <c r="D87" s="9" t="s">
        <v>1247</v>
      </c>
      <c r="E87" s="6">
        <f>IF(F87 = "NULL", "NULL", F87/28.35)</f>
        <v>0.95238095238095233</v>
      </c>
      <c r="F87" s="6">
        <v>27</v>
      </c>
      <c r="G87" s="6">
        <f>IF(H87 = "NULL", "NULL", H87/28.35)</f>
        <v>2.257495590828924</v>
      </c>
      <c r="H87" s="6">
        <v>64</v>
      </c>
      <c r="I87" s="6">
        <f>IF(G87 = "NULL", "NULL", G87*1.25)</f>
        <v>2.821869488536155</v>
      </c>
      <c r="J87" s="6">
        <f>IF(G87 = "NULL", "NULL", H87*1.25)</f>
        <v>80</v>
      </c>
      <c r="K87" s="6">
        <f>IF(G87 = "NULL", "NULL", G87*2)</f>
        <v>4.5149911816578481</v>
      </c>
      <c r="L87" s="6">
        <f>IF(G87 = "NULL", "NULL", H87*2)</f>
        <v>128</v>
      </c>
      <c r="M87" s="9" t="str">
        <f>CONCATENATE(SUBSTITUTE(D87,"• Packed in a facility and/or equipment that produces products containing peanuts, tree nuts, soybean, milk, dairy, eggs, fish, shellfish, wheat, sesame. •",""), " - NET WT. ", TEXT(E87, "0.00"), " oz (", F87, " grams)")</f>
        <v>Buttery Garlic Steak Seasoning Ingredients:
butter (nonfat dry milk, natural flavor, buttermilk solids, milk solids) salt, pepper, garlic, onion
• ALLERGY ALERT: contains milk •
 - NET WT. 0.95 oz (27 grams)</v>
      </c>
      <c r="N87" s="10">
        <v>10000000421</v>
      </c>
      <c r="O87" s="10">
        <v>30000000421</v>
      </c>
      <c r="P87" s="10">
        <v>50000000421</v>
      </c>
      <c r="Q87" s="10">
        <v>70000000421</v>
      </c>
      <c r="R87" s="10">
        <v>90000000421</v>
      </c>
      <c r="S87" s="10">
        <v>11000000421</v>
      </c>
      <c r="T87" s="10">
        <v>13000000421</v>
      </c>
      <c r="U87" s="8" t="s">
        <v>49</v>
      </c>
      <c r="V87" s="9" t="s">
        <v>97</v>
      </c>
      <c r="W87" s="6">
        <f>IF(G87 = "NULL", "NULL", G87/4)</f>
        <v>0.56437389770723101</v>
      </c>
      <c r="X87" s="6">
        <f>IF(W87 = "NULL", "NULL", W87*28.35)</f>
        <v>16</v>
      </c>
      <c r="Y87" s="6">
        <f>IF(G87 = "NULL", "NULL", G87*4)</f>
        <v>9.0299823633156961</v>
      </c>
      <c r="Z87" s="6">
        <f>IF(G87 = "NULL", "NULL", H87*4)</f>
        <v>256</v>
      </c>
      <c r="AA87" s="13">
        <v>15000000421</v>
      </c>
      <c r="AB87" s="6">
        <f>IF(OR(E87 = "NULL", G87 = "NULL"), "NULL", (E87+G87)/2)</f>
        <v>1.6049382716049383</v>
      </c>
      <c r="AC87" s="6">
        <f>IF(OR(F87 = "NULL", H87 = "NULL"), "NULL", (F87+H87)/2)</f>
        <v>45.5</v>
      </c>
      <c r="AD87" s="13">
        <v>17000000421</v>
      </c>
      <c r="AE87" s="6">
        <f>IF(H87 = "NULL", "NULL", AF87/28.35)</f>
        <v>5.6437389770723101</v>
      </c>
      <c r="AF87" s="6">
        <f>IF(H87 = "NULL", "NULL", J87*2)</f>
        <v>160</v>
      </c>
      <c r="AG87" s="13">
        <v>19000000421</v>
      </c>
      <c r="AH87" s="6">
        <f>IF(AB87 = "NULL", "NULL", AB87*2)</f>
        <v>3.2098765432098766</v>
      </c>
      <c r="AI87" s="6">
        <f>IF(AC87 = "NULL", "NULL", AC87*2)</f>
        <v>91</v>
      </c>
      <c r="AJ87" s="13">
        <v>21000000421</v>
      </c>
      <c r="AK87" s="11" t="s">
        <v>1248</v>
      </c>
      <c r="AL87" s="10" t="str">
        <f>SUBSTITUTE(D87,CHAR(10)&amp;"•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c r="AM87" s="9" t="s">
        <v>44</v>
      </c>
      <c r="AN87" s="42"/>
    </row>
    <row r="88" spans="1:40" ht="180" x14ac:dyDescent="0.3">
      <c r="A88" s="33" t="s">
        <v>561</v>
      </c>
      <c r="B88" s="8" t="s">
        <v>562</v>
      </c>
      <c r="C88" s="8" t="s">
        <v>562</v>
      </c>
      <c r="D88" s="9" t="s">
        <v>563</v>
      </c>
      <c r="E88" s="6">
        <f>IF(F88 = "NULL", "NULL", F88/28.35)</f>
        <v>1.0934744268077601</v>
      </c>
      <c r="F88" s="6">
        <v>31</v>
      </c>
      <c r="G88" s="6">
        <f>IF(H88 = "NULL", "NULL", H88/28.35)</f>
        <v>2.1869488536155202</v>
      </c>
      <c r="H88" s="6">
        <v>62</v>
      </c>
      <c r="I88" s="6">
        <f>IF(G88 = "NULL", "NULL", G88*1.25)</f>
        <v>2.7336860670194003</v>
      </c>
      <c r="J88" s="6">
        <f>IF(G88 = "NULL", "NULL", H88*1.25)</f>
        <v>77.5</v>
      </c>
      <c r="K88" s="6">
        <f>IF(G88 = "NULL", "NULL", G88*2)</f>
        <v>4.3738977072310403</v>
      </c>
      <c r="L88" s="6">
        <f>IF(G88 = "NULL", "NULL", H88*2)</f>
        <v>124</v>
      </c>
      <c r="M88" s="9" t="str">
        <f>CONCATENATE(SUBSTITUTE(D88,"• Packed in a facility and/or equipment that produces products containing peanuts, tree nuts, soybean, milk, dairy, eggs, fish, shellfish, wheat, sesame. •",""), " - NET WT. ", TEXT(E88, "0.00"), " oz (", F88, " grams)")</f>
        <v>Cajun Creole Ingredients:
paprika, garlic, onion, spices, &lt;1% calcium stearate (anti caking)
 - NET WT. 1.09 oz (31 grams)</v>
      </c>
      <c r="N88" s="10">
        <v>10000000508</v>
      </c>
      <c r="O88" s="10">
        <v>30000000508</v>
      </c>
      <c r="P88" s="10">
        <v>50000000508</v>
      </c>
      <c r="Q88" s="10">
        <v>70000000508</v>
      </c>
      <c r="R88" s="10">
        <v>90000000508</v>
      </c>
      <c r="S88" s="10">
        <v>11000000508</v>
      </c>
      <c r="T88" s="10">
        <v>13000000508</v>
      </c>
      <c r="U88" s="9" t="s">
        <v>49</v>
      </c>
      <c r="V88" s="9"/>
      <c r="W88" s="6">
        <f>IF(G88 = "NULL", "NULL", G88/4)</f>
        <v>0.54673721340388004</v>
      </c>
      <c r="X88" s="6">
        <f>IF(W88 = "NULL", "NULL", W88*28.35)</f>
        <v>15.5</v>
      </c>
      <c r="Y88" s="6">
        <f>IF(G88 = "NULL", "NULL", G88*4)</f>
        <v>8.7477954144620806</v>
      </c>
      <c r="Z88" s="6">
        <f>IF(G88 = "NULL", "NULL", H88*4)</f>
        <v>248</v>
      </c>
      <c r="AA88" s="13">
        <v>15000000508</v>
      </c>
      <c r="AB88" s="6">
        <f>IF(OR(E88 = "NULL", G88 = "NULL"), "NULL", (E88+G88)/2)</f>
        <v>1.64021164021164</v>
      </c>
      <c r="AC88" s="6">
        <f>IF(OR(F88 = "NULL", H88 = "NULL"), "NULL", (F88+H88)/2)</f>
        <v>46.5</v>
      </c>
      <c r="AD88" s="13">
        <v>17000000508</v>
      </c>
      <c r="AE88" s="6">
        <f>IF(H88 = "NULL", "NULL", AF88/28.35)</f>
        <v>5.4673721340388006</v>
      </c>
      <c r="AF88" s="6">
        <f>IF(H88 = "NULL", "NULL", J88*2)</f>
        <v>155</v>
      </c>
      <c r="AG88" s="13">
        <v>19000000508</v>
      </c>
      <c r="AH88" s="6">
        <f>IF(AB88 = "NULL", "NULL", AB88*2)</f>
        <v>3.28042328042328</v>
      </c>
      <c r="AI88" s="6">
        <f>IF(AC88 = "NULL", "NULL", AC88*2)</f>
        <v>93</v>
      </c>
      <c r="AJ88" s="13">
        <v>21000000508</v>
      </c>
      <c r="AK88" s="11" t="s">
        <v>564</v>
      </c>
      <c r="AL88" s="10" t="str">
        <f>SUBSTITUTE(D88,CHAR(10)&amp;"• Packed in a facility and/or equipment that produces products containing peanuts, tree nuts, soybean, milk, dairy, eggs, fish, shellfish, wheat, sesame. •","")</f>
        <v>Cajun Creole Ingredients:
paprika, garlic, onion, spices, &lt;1% calcium stearate (anti caking)</v>
      </c>
      <c r="AM88" s="9" t="s">
        <v>44</v>
      </c>
      <c r="AN88" s="42"/>
    </row>
    <row r="89" spans="1:40" ht="210" x14ac:dyDescent="0.3">
      <c r="A89" s="8" t="s">
        <v>1701</v>
      </c>
      <c r="B89" s="8" t="s">
        <v>1702</v>
      </c>
      <c r="C89" s="8" t="s">
        <v>1703</v>
      </c>
      <c r="D89" s="9" t="s">
        <v>1704</v>
      </c>
      <c r="E89" s="6">
        <f>IF(F89 = "NULL", "NULL", F89/28.35)</f>
        <v>1.2</v>
      </c>
      <c r="F89" s="6">
        <v>34.020000000000003</v>
      </c>
      <c r="G89" s="6">
        <f>IF(H89 = "NULL", "NULL", H89/28.35)</f>
        <v>2.4</v>
      </c>
      <c r="H89" s="6">
        <v>68.040000000000006</v>
      </c>
      <c r="I89" s="6">
        <f>IF(G89 = "NULL", "NULL", G89*1.25)</f>
        <v>3</v>
      </c>
      <c r="J89" s="6">
        <f>IF(G89 = "NULL", "NULL", H89*1.25)</f>
        <v>85.050000000000011</v>
      </c>
      <c r="K89" s="6">
        <f>IF(G89 = "NULL", "NULL", G89*2)</f>
        <v>4.8</v>
      </c>
      <c r="L89" s="6">
        <f>IF(G89 = "NULL", "NULL", H89*2)</f>
        <v>136.08000000000001</v>
      </c>
      <c r="M89" s="9" t="str">
        <f>CONCATENATE(SUBSTITUTE(D89,"• Packed in a facility and/or equipment that produces products containing peanuts, tree nuts, soybean, milk, dairy, eggs, fish, shellfish, wheat, sesame. •",""), " - NET WT. ", TEXT(E89, "0.00"), " oz (", F89, " grams)")</f>
        <v>Cajun Popcorn Seasoning Ingredients:
corn flour, spices, onion powder, tomato powder, salt, msg, yeast extract, paprika extratives, garlic powder, hydrolyized soy protein, caramel color, &lt;2% silicon dioxide to prevent caking
 - NET WT. 1.20 oz (34.02 grams)</v>
      </c>
      <c r="N89" s="10">
        <v>10000000054</v>
      </c>
      <c r="O89" s="10">
        <v>30000000054</v>
      </c>
      <c r="P89" s="10">
        <v>50000000054</v>
      </c>
      <c r="Q89" s="10">
        <v>70000000054</v>
      </c>
      <c r="R89" s="10">
        <v>90000000054</v>
      </c>
      <c r="S89" s="10">
        <v>11000000054</v>
      </c>
      <c r="T89" s="10">
        <v>13000000054</v>
      </c>
      <c r="U89" s="8"/>
      <c r="V89" s="9"/>
      <c r="W89" s="6">
        <f>IF(G89 = "NULL", "NULL", G89/4)</f>
        <v>0.6</v>
      </c>
      <c r="X89" s="6">
        <f>IF(W89 = "NULL", "NULL", W89*28.35)</f>
        <v>17.010000000000002</v>
      </c>
      <c r="Y89" s="6">
        <f>IF(G89 = "NULL", "NULL", G89*4)</f>
        <v>9.6</v>
      </c>
      <c r="Z89" s="6">
        <f>IF(G89 = "NULL", "NULL", H89*4)</f>
        <v>272.16000000000003</v>
      </c>
      <c r="AA89" s="13">
        <v>15000000054</v>
      </c>
      <c r="AB89" s="6">
        <f>IF(OR(E89 = "NULL", G89 = "NULL"), "NULL", (E89+G89)/2)</f>
        <v>1.7999999999999998</v>
      </c>
      <c r="AC89" s="6">
        <f>IF(OR(F89 = "NULL", H89 = "NULL"), "NULL", (F89+H89)/2)</f>
        <v>51.03</v>
      </c>
      <c r="AD89" s="13">
        <v>17000000054</v>
      </c>
      <c r="AE89" s="6">
        <f>IF(H89 = "NULL", "NULL", AF89/28.35)</f>
        <v>6.0000000000000009</v>
      </c>
      <c r="AF89" s="6">
        <f>IF(H89 = "NULL", "NULL", J89*2)</f>
        <v>170.10000000000002</v>
      </c>
      <c r="AG89" s="13">
        <v>19000000054</v>
      </c>
      <c r="AH89" s="6">
        <f>IF(AB89 = "NULL", "NULL", AB89*2)</f>
        <v>3.5999999999999996</v>
      </c>
      <c r="AI89" s="6">
        <f>IF(AC89 = "NULL", "NULL", AC89*2)</f>
        <v>102.06</v>
      </c>
      <c r="AJ89" s="13">
        <v>21000000054</v>
      </c>
      <c r="AK89" s="11"/>
      <c r="AL89" s="10" t="str">
        <f>SUBSTITUTE(D89,CHAR(10)&amp;"•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c r="AM89" s="9" t="s">
        <v>44</v>
      </c>
      <c r="AN89" s="42"/>
    </row>
    <row r="90" spans="1:40" ht="180" x14ac:dyDescent="0.3">
      <c r="A90" s="8" t="s">
        <v>1038</v>
      </c>
      <c r="B90" s="8" t="s">
        <v>1039</v>
      </c>
      <c r="C90" s="8" t="s">
        <v>1040</v>
      </c>
      <c r="D90" s="9" t="s">
        <v>1041</v>
      </c>
      <c r="E90" s="6">
        <f>IF(F90 = "NULL", "NULL", F90/28.35)</f>
        <v>2</v>
      </c>
      <c r="F90" s="6">
        <v>56.7</v>
      </c>
      <c r="G90" s="6">
        <f>IF(H90 = "NULL", "NULL", H90/28.35)</f>
        <v>4</v>
      </c>
      <c r="H90" s="6">
        <v>113.4</v>
      </c>
      <c r="I90" s="6">
        <f>IF(G90 = "NULL", "NULL", G90*1.25)</f>
        <v>5</v>
      </c>
      <c r="J90" s="6">
        <f>IF(G90 = "NULL", "NULL", H90*1.25)</f>
        <v>141.75</v>
      </c>
      <c r="K90" s="6">
        <f>IF(G90 = "NULL", "NULL", G90*2)</f>
        <v>8</v>
      </c>
      <c r="L90" s="6">
        <f>IF(G90 = "NULL", "NULL", H90*2)</f>
        <v>226.8</v>
      </c>
      <c r="M90" s="9" t="str">
        <f>CONCATENATE(SUBSTITUTE(D90,"• Packed in a facility and/or equipment that produces products containing peanuts, tree nuts, soybean, milk, dairy, eggs, fish, shellfish, wheat, sesame. •",""), " - NET WT. ", TEXT(E90, "0.00"), " oz (", F90, " grams)")</f>
        <v>Canadian Chicken Seasoning Ingredients:
salt, spices, dehydrated garlic, dehydrated onion, parsley, mustard seed, paprika, black pepper
 - NET WT. 2.00 oz (56.7 grams)</v>
      </c>
      <c r="N90" s="10">
        <v>10000000055</v>
      </c>
      <c r="O90" s="10">
        <v>30000000055</v>
      </c>
      <c r="P90" s="10">
        <v>50000000055</v>
      </c>
      <c r="Q90" s="10">
        <v>70000000055</v>
      </c>
      <c r="R90" s="10">
        <v>90000000055</v>
      </c>
      <c r="S90" s="10">
        <v>11000000055</v>
      </c>
      <c r="T90" s="10">
        <v>13000000055</v>
      </c>
      <c r="U90" s="8"/>
      <c r="V90" s="9"/>
      <c r="W90" s="6">
        <f>IF(G90 = "NULL", "NULL", G90/4)</f>
        <v>1</v>
      </c>
      <c r="X90" s="6">
        <f>IF(W90 = "NULL", "NULL", W90*28.35)</f>
        <v>28.35</v>
      </c>
      <c r="Y90" s="6">
        <f>IF(G90 = "NULL", "NULL", G90*4)</f>
        <v>16</v>
      </c>
      <c r="Z90" s="6">
        <f>IF(G90 = "NULL", "NULL", H90*4)</f>
        <v>453.6</v>
      </c>
      <c r="AA90" s="13">
        <v>15000000055</v>
      </c>
      <c r="AB90" s="6">
        <f>IF(OR(E90 = "NULL", G90 = "NULL"), "NULL", (E90+G90)/2)</f>
        <v>3</v>
      </c>
      <c r="AC90" s="6">
        <f>IF(OR(F90 = "NULL", H90 = "NULL"), "NULL", (F90+H90)/2)</f>
        <v>85.050000000000011</v>
      </c>
      <c r="AD90" s="13">
        <v>17000000055</v>
      </c>
      <c r="AE90" s="6">
        <f>IF(H90 = "NULL", "NULL", AF90/28.35)</f>
        <v>10</v>
      </c>
      <c r="AF90" s="6">
        <f>IF(H90 = "NULL", "NULL", J90*2)</f>
        <v>283.5</v>
      </c>
      <c r="AG90" s="13">
        <v>19000000055</v>
      </c>
      <c r="AH90" s="6">
        <f>IF(AB90 = "NULL", "NULL", AB90*2)</f>
        <v>6</v>
      </c>
      <c r="AI90" s="6">
        <f>IF(AC90 = "NULL", "NULL", AC90*2)</f>
        <v>170.10000000000002</v>
      </c>
      <c r="AJ90" s="13">
        <v>21000000055</v>
      </c>
      <c r="AK90" s="11"/>
      <c r="AL90" s="10" t="str">
        <f>SUBSTITUTE(D90,CHAR(10)&amp;"•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c r="AM90" s="9" t="s">
        <v>44</v>
      </c>
      <c r="AN90" s="42"/>
    </row>
    <row r="91" spans="1:40" ht="180" x14ac:dyDescent="0.3">
      <c r="A91" s="8" t="s">
        <v>1012</v>
      </c>
      <c r="B91" s="8" t="s">
        <v>1013</v>
      </c>
      <c r="C91" s="8" t="s">
        <v>1014</v>
      </c>
      <c r="D91" s="9" t="s">
        <v>1015</v>
      </c>
      <c r="E91" s="6">
        <f>IF(F91 = "NULL", "NULL", F91/28.35)</f>
        <v>1.1000000000000001</v>
      </c>
      <c r="F91" s="6">
        <v>31.185000000000006</v>
      </c>
      <c r="G91" s="6">
        <f>IF(H91 = "NULL", "NULL", H91/28.35)</f>
        <v>2.2000000000000002</v>
      </c>
      <c r="H91" s="6">
        <v>62.370000000000012</v>
      </c>
      <c r="I91" s="6">
        <f>IF(G91 = "NULL", "NULL", G91*1.25)</f>
        <v>2.75</v>
      </c>
      <c r="J91" s="6">
        <f>IF(G91 = "NULL", "NULL", H91*1.25)</f>
        <v>77.96250000000002</v>
      </c>
      <c r="K91" s="6">
        <f>IF(G91 = "NULL", "NULL", G91*2)</f>
        <v>4.4000000000000004</v>
      </c>
      <c r="L91" s="6">
        <f>IF(G91 = "NULL", "NULL", H91*2)</f>
        <v>124.74000000000002</v>
      </c>
      <c r="M91" s="9" t="str">
        <f>CONCATENATE(SUBSTITUTE(D91,"• Packed in a facility and/or equipment that produces products containing peanuts, tree nuts, soybean, milk, dairy, eggs, fish, shellfish, wheat, sesame. •",""), " - NET WT. ", TEXT(E91, "0.00"), " oz (", F91, " grams)")</f>
        <v>Canadian Steak Seasoning Ingredients:
salt, spice (including black pepper, dill seed, coriander and red pepper), dehydrated garlic, soybean oil and extractives of paprika, dill, garlic and black pepper
 - NET WT. 1.10 oz (31.185 grams)</v>
      </c>
      <c r="N91" s="10">
        <v>10000000056</v>
      </c>
      <c r="O91" s="10">
        <v>30000000056</v>
      </c>
      <c r="P91" s="10">
        <v>50000000056</v>
      </c>
      <c r="Q91" s="10">
        <v>70000000056</v>
      </c>
      <c r="R91" s="10">
        <v>90000000056</v>
      </c>
      <c r="S91" s="10">
        <v>11000000056</v>
      </c>
      <c r="T91" s="10">
        <v>13000000056</v>
      </c>
      <c r="U91" s="8" t="s">
        <v>49</v>
      </c>
      <c r="V91" s="9" t="s">
        <v>163</v>
      </c>
      <c r="W91" s="6">
        <f>IF(G91 = "NULL", "NULL", G91/4)</f>
        <v>0.55000000000000004</v>
      </c>
      <c r="X91" s="6">
        <f>IF(W91 = "NULL", "NULL", W91*28.35)</f>
        <v>15.592500000000003</v>
      </c>
      <c r="Y91" s="6">
        <f>IF(G91 = "NULL", "NULL", G91*4)</f>
        <v>8.8000000000000007</v>
      </c>
      <c r="Z91" s="6">
        <f>IF(G91 = "NULL", "NULL", H91*4)</f>
        <v>249.48000000000005</v>
      </c>
      <c r="AA91" s="13">
        <v>15000000056</v>
      </c>
      <c r="AB91" s="6">
        <f>IF(OR(E91 = "NULL", G91 = "NULL"), "NULL", (E91+G91)/2)</f>
        <v>1.6500000000000001</v>
      </c>
      <c r="AC91" s="6">
        <f>IF(OR(F91 = "NULL", H91 = "NULL"), "NULL", (F91+H91)/2)</f>
        <v>46.777500000000011</v>
      </c>
      <c r="AD91" s="13">
        <v>17000000056</v>
      </c>
      <c r="AE91" s="6">
        <f>IF(H91 = "NULL", "NULL", AF91/28.35)</f>
        <v>5.5000000000000009</v>
      </c>
      <c r="AF91" s="6">
        <f>IF(H91 = "NULL", "NULL", J91*2)</f>
        <v>155.92500000000004</v>
      </c>
      <c r="AG91" s="13">
        <v>19000000056</v>
      </c>
      <c r="AH91" s="6">
        <f>IF(AB91 = "NULL", "NULL", AB91*2)</f>
        <v>3.3000000000000003</v>
      </c>
      <c r="AI91" s="6">
        <f>IF(AC91 = "NULL", "NULL", AC91*2)</f>
        <v>93.555000000000021</v>
      </c>
      <c r="AJ91" s="13">
        <v>21000000056</v>
      </c>
      <c r="AK91" s="11"/>
      <c r="AL91" s="10" t="str">
        <f>SUBSTITUTE(D91,CHAR(10)&amp;"•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c r="AM91" s="9" t="s">
        <v>44</v>
      </c>
      <c r="AN91" s="42"/>
    </row>
    <row r="92" spans="1:40" ht="180" x14ac:dyDescent="0.3">
      <c r="A92" s="8" t="s">
        <v>1849</v>
      </c>
      <c r="B92" s="8" t="s">
        <v>1850</v>
      </c>
      <c r="C92" s="8" t="s">
        <v>1851</v>
      </c>
      <c r="D92" s="9" t="s">
        <v>1852</v>
      </c>
      <c r="E92" s="6">
        <f>IF(F92 = "NULL", "NULL", F92/28.35)</f>
        <v>2</v>
      </c>
      <c r="F92" s="6">
        <v>56.7</v>
      </c>
      <c r="G92" s="6">
        <f>IF(H92 = "NULL", "NULL", H92/28.35)</f>
        <v>4</v>
      </c>
      <c r="H92" s="6">
        <v>113.4</v>
      </c>
      <c r="I92" s="6">
        <f>IF(G92 = "NULL", "NULL", G92*1.25)</f>
        <v>5</v>
      </c>
      <c r="J92" s="6">
        <f>IF(G92 = "NULL", "NULL", H92*1.25)</f>
        <v>141.75</v>
      </c>
      <c r="K92" s="6">
        <f>IF(G92 = "NULL", "NULL", G92*2)</f>
        <v>8</v>
      </c>
      <c r="L92" s="6">
        <f>IF(G92 = "NULL", "NULL", H92*2)</f>
        <v>226.8</v>
      </c>
      <c r="M92" s="9" t="str">
        <f>CONCATENATE(SUBSTITUTE(D92,"• Packed in a facility and/or equipment that produces products containing peanuts, tree nuts, soybean, milk, dairy, eggs, fish, shellfish, wheat, sesame. •",""), " - NET WT. ", TEXT(E92, "0.00"), " oz (", F92, " grams)")</f>
        <v>Cape Cod Seafood Ingredients:
celery salt (approx. 47%), mustard, red pepper, black pepper, bay leaves, cloves, allspice, ginger, mace, cardamom, cinnamon, paprika
 - NET WT. 2.00 oz (56.7 grams)</v>
      </c>
      <c r="N92" s="10">
        <v>10000000057</v>
      </c>
      <c r="O92" s="10">
        <v>30000000057</v>
      </c>
      <c r="P92" s="10">
        <v>50000000057</v>
      </c>
      <c r="Q92" s="10">
        <v>70000000057</v>
      </c>
      <c r="R92" s="10">
        <v>90000000057</v>
      </c>
      <c r="S92" s="10">
        <v>11000000057</v>
      </c>
      <c r="T92" s="10">
        <v>13000000057</v>
      </c>
      <c r="U92" s="8"/>
      <c r="V92" s="9"/>
      <c r="W92" s="6">
        <f>IF(G92 = "NULL", "NULL", G92/4)</f>
        <v>1</v>
      </c>
      <c r="X92" s="6">
        <f>IF(W92 = "NULL", "NULL", W92*28.35)</f>
        <v>28.35</v>
      </c>
      <c r="Y92" s="6">
        <f>IF(G92 = "NULL", "NULL", G92*4)</f>
        <v>16</v>
      </c>
      <c r="Z92" s="6">
        <f>IF(G92 = "NULL", "NULL", H92*4)</f>
        <v>453.6</v>
      </c>
      <c r="AA92" s="13">
        <v>15000000057</v>
      </c>
      <c r="AB92" s="6">
        <f>IF(OR(E92 = "NULL", G92 = "NULL"), "NULL", (E92+G92)/2)</f>
        <v>3</v>
      </c>
      <c r="AC92" s="6">
        <f>IF(OR(F92 = "NULL", H92 = "NULL"), "NULL", (F92+H92)/2)</f>
        <v>85.050000000000011</v>
      </c>
      <c r="AD92" s="13">
        <v>17000000057</v>
      </c>
      <c r="AE92" s="6">
        <f>IF(H92 = "NULL", "NULL", AF92/28.35)</f>
        <v>10</v>
      </c>
      <c r="AF92" s="6">
        <f>IF(H92 = "NULL", "NULL", J92*2)</f>
        <v>283.5</v>
      </c>
      <c r="AG92" s="13">
        <v>19000000057</v>
      </c>
      <c r="AH92" s="6">
        <f>IF(AB92 = "NULL", "NULL", AB92*2)</f>
        <v>6</v>
      </c>
      <c r="AI92" s="6">
        <f>IF(AC92 = "NULL", "NULL", AC92*2)</f>
        <v>170.10000000000002</v>
      </c>
      <c r="AJ92" s="13">
        <v>21000000057</v>
      </c>
      <c r="AK92" s="11"/>
      <c r="AL92" s="10" t="str">
        <f>SUBSTITUTE(D92,CHAR(10)&amp;"•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c r="AM92" s="9" t="s">
        <v>44</v>
      </c>
      <c r="AN92" s="42"/>
    </row>
    <row r="93" spans="1:40" ht="180" x14ac:dyDescent="0.3">
      <c r="A93" s="8" t="s">
        <v>2487</v>
      </c>
      <c r="B93" s="8" t="s">
        <v>2488</v>
      </c>
      <c r="C93" s="8" t="s">
        <v>2488</v>
      </c>
      <c r="D93" s="9" t="s">
        <v>2489</v>
      </c>
      <c r="E93" s="6">
        <f>IF(F93 = "NULL", "NULL", F93/28.35)</f>
        <v>1.693121693121693</v>
      </c>
      <c r="F93" s="6">
        <v>48</v>
      </c>
      <c r="G93" s="6">
        <f>IF(H93 = "NULL", "NULL", H93/28.35)</f>
        <v>3.4567901234567899</v>
      </c>
      <c r="H93" s="6">
        <v>98</v>
      </c>
      <c r="I93" s="6">
        <f>IF(G93 = "NULL", "NULL", G93*1.25)</f>
        <v>4.3209876543209873</v>
      </c>
      <c r="J93" s="6">
        <f>IF(G93 = "NULL", "NULL", H93*1.25)</f>
        <v>122.5</v>
      </c>
      <c r="K93" s="6">
        <f>IF(G93 = "NULL", "NULL", G93*2)</f>
        <v>6.9135802469135799</v>
      </c>
      <c r="L93" s="6">
        <f>IF(G93 = "NULL", "NULL", H93*2)</f>
        <v>196</v>
      </c>
      <c r="M93" s="9" t="str">
        <f>CONCATENATE(SUBSTITUTE(D93,"• Packed in a facility and/or equipment that produces products containing peanuts, tree nuts, soybean, milk, dairy, eggs, fish, shellfish, wheat, sesame. •",""), " - NET WT. ", TEXT(E93, "0.00"), " oz (", F93, " grams)")</f>
        <v>Cappuccino Sugar Ingredients:
pure cane sugar, natural flavor, yellow #5, titanium dioxide, red #40, blue #1
 - NET WT. 1.69 oz (48 grams)</v>
      </c>
      <c r="N93" s="10">
        <v>10000000506</v>
      </c>
      <c r="O93" s="10">
        <v>30000000506</v>
      </c>
      <c r="P93" s="10">
        <v>50000000506</v>
      </c>
      <c r="Q93" s="10">
        <v>70000000506</v>
      </c>
      <c r="R93" s="10">
        <v>90000000506</v>
      </c>
      <c r="S93" s="10">
        <v>11000000506</v>
      </c>
      <c r="T93" s="10">
        <v>13000000506</v>
      </c>
      <c r="U93" s="8" t="s">
        <v>49</v>
      </c>
      <c r="V93" s="9" t="s">
        <v>127</v>
      </c>
      <c r="W93" s="6">
        <f>IF(G93 = "NULL", "NULL", G93/4)</f>
        <v>0.86419753086419748</v>
      </c>
      <c r="X93" s="6">
        <f>IF(W93 = "NULL", "NULL", W93*28.35)</f>
        <v>24.5</v>
      </c>
      <c r="Y93" s="6">
        <f>IF(G93 = "NULL", "NULL", G93*4)</f>
        <v>13.82716049382716</v>
      </c>
      <c r="Z93" s="6">
        <f>IF(G93 = "NULL", "NULL", H93*4)</f>
        <v>392</v>
      </c>
      <c r="AA93" s="13">
        <v>15000000506</v>
      </c>
      <c r="AB93" s="6">
        <f>IF(OR(E93 = "NULL", G93 = "NULL"), "NULL", (E93+G93)/2)</f>
        <v>2.5749559082892413</v>
      </c>
      <c r="AC93" s="6">
        <f>IF(OR(F93 = "NULL", H93 = "NULL"), "NULL", (F93+H93)/2)</f>
        <v>73</v>
      </c>
      <c r="AD93" s="13">
        <v>17000000506</v>
      </c>
      <c r="AE93" s="6">
        <f>IF(H93 = "NULL", "NULL", AF93/28.35)</f>
        <v>8.6419753086419746</v>
      </c>
      <c r="AF93" s="6">
        <f>IF(H93 = "NULL", "NULL", J93*2)</f>
        <v>245</v>
      </c>
      <c r="AG93" s="13">
        <v>19000000506</v>
      </c>
      <c r="AH93" s="6">
        <f>IF(AB93 = "NULL", "NULL", AB93*2)</f>
        <v>5.1499118165784825</v>
      </c>
      <c r="AI93" s="6">
        <f>IF(AC93 = "NULL", "NULL", AC93*2)</f>
        <v>146</v>
      </c>
      <c r="AJ93" s="13">
        <v>21000000506</v>
      </c>
      <c r="AK93" s="11"/>
      <c r="AL93" s="10" t="str">
        <f>SUBSTITUTE(D93,CHAR(10)&amp;"• Packed in a facility and/or equipment that produces products containing peanuts, tree nuts, soybean, milk, dairy, eggs, fish, shellfish, wheat, sesame. •","")</f>
        <v>Cappuccino Sugar Ingredients:
pure cane sugar, natural flavor, yellow #5, titanium dioxide, red #40, blue #1</v>
      </c>
      <c r="AM93" s="9" t="s">
        <v>44</v>
      </c>
      <c r="AN93" s="42"/>
    </row>
    <row r="94" spans="1:40" ht="195" x14ac:dyDescent="0.3">
      <c r="A94" s="8" t="s">
        <v>1717</v>
      </c>
      <c r="B94" s="8" t="s">
        <v>1718</v>
      </c>
      <c r="C94" s="8" t="s">
        <v>1719</v>
      </c>
      <c r="D94" s="9" t="s">
        <v>1720</v>
      </c>
      <c r="E94" s="6">
        <f>IF(F94 = "NULL", "NULL", F94/28.35)</f>
        <v>2.2000000000000002</v>
      </c>
      <c r="F94" s="6">
        <v>62.370000000000012</v>
      </c>
      <c r="G94" s="6">
        <f>IF(H94 = "NULL", "NULL", H94/28.35)</f>
        <v>4.4000000000000004</v>
      </c>
      <c r="H94" s="6">
        <v>124.74000000000002</v>
      </c>
      <c r="I94" s="6">
        <f>IF(G94 = "NULL", "NULL", G94*1.25)</f>
        <v>5.5</v>
      </c>
      <c r="J94" s="6">
        <f>IF(G94 = "NULL", "NULL", H94*1.25)</f>
        <v>155.92500000000004</v>
      </c>
      <c r="K94" s="6">
        <f>IF(G94 = "NULL", "NULL", G94*2)</f>
        <v>8.8000000000000007</v>
      </c>
      <c r="L94" s="6">
        <f>IF(G94 = "NULL", "NULL", H94*2)</f>
        <v>249.48000000000005</v>
      </c>
      <c r="M94" s="9" t="str">
        <f>CONCATENATE(SUBSTITUTE(D94,"• Packed in a facility and/or equipment that produces products containing peanuts, tree nuts, soybean, milk, dairy, eggs, fish, shellfish, wheat, sesame. •",""), " - NET WT. ", TEXT(E94, "0.00"), " oz (", F94, " grams)")</f>
        <v>Caramel Apple Popcorn Seasoning Ingredients:
sugar, brown sugar, dark molasses, granules (cane sugar, molasses, caramel color)  natural &amp; artificial flavors, salt, soy lecithin, fd&amp;c red #40, blue #1, yellow #5
 - NET WT. 2.20 oz (62.37 grams)</v>
      </c>
      <c r="N94" s="10">
        <v>10000000058</v>
      </c>
      <c r="O94" s="10">
        <v>30000000058</v>
      </c>
      <c r="P94" s="10">
        <v>50000000058</v>
      </c>
      <c r="Q94" s="10">
        <v>70000000058</v>
      </c>
      <c r="R94" s="10">
        <v>90000000058</v>
      </c>
      <c r="S94" s="10">
        <v>11000000058</v>
      </c>
      <c r="T94" s="10">
        <v>13000000058</v>
      </c>
      <c r="U94" s="8"/>
      <c r="V94" s="9"/>
      <c r="W94" s="6">
        <f>IF(G94 = "NULL", "NULL", G94/4)</f>
        <v>1.1000000000000001</v>
      </c>
      <c r="X94" s="6">
        <f>IF(W94 = "NULL", "NULL", W94*28.35)</f>
        <v>31.185000000000006</v>
      </c>
      <c r="Y94" s="6">
        <f>IF(G94 = "NULL", "NULL", G94*4)</f>
        <v>17.600000000000001</v>
      </c>
      <c r="Z94" s="6">
        <f>IF(G94 = "NULL", "NULL", H94*4)</f>
        <v>498.96000000000009</v>
      </c>
      <c r="AA94" s="13">
        <v>15000000058</v>
      </c>
      <c r="AB94" s="6">
        <f>IF(OR(E94 = "NULL", G94 = "NULL"), "NULL", (E94+G94)/2)</f>
        <v>3.3000000000000003</v>
      </c>
      <c r="AC94" s="6">
        <f>IF(OR(F94 = "NULL", H94 = "NULL"), "NULL", (F94+H94)/2)</f>
        <v>93.555000000000021</v>
      </c>
      <c r="AD94" s="13">
        <v>17000000058</v>
      </c>
      <c r="AE94" s="6">
        <f>IF(H94 = "NULL", "NULL", AF94/28.35)</f>
        <v>11.000000000000002</v>
      </c>
      <c r="AF94" s="6">
        <f>IF(H94 = "NULL", "NULL", J94*2)</f>
        <v>311.85000000000008</v>
      </c>
      <c r="AG94" s="13">
        <v>19000000058</v>
      </c>
      <c r="AH94" s="6">
        <f>IF(AB94 = "NULL", "NULL", AB94*2)</f>
        <v>6.6000000000000005</v>
      </c>
      <c r="AI94" s="6">
        <f>IF(AC94 = "NULL", "NULL", AC94*2)</f>
        <v>187.11000000000004</v>
      </c>
      <c r="AJ94" s="13">
        <v>21000000058</v>
      </c>
      <c r="AK94" s="11"/>
      <c r="AL94" s="10" t="str">
        <f>SUBSTITUTE(D94,CHAR(10)&amp;"•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c r="AM94" s="9" t="s">
        <v>44</v>
      </c>
      <c r="AN94" s="42"/>
    </row>
    <row r="95" spans="1:40" ht="409.6" x14ac:dyDescent="0.3">
      <c r="A95" s="8" t="s">
        <v>2583</v>
      </c>
      <c r="B95" s="8" t="s">
        <v>2584</v>
      </c>
      <c r="C95" s="8" t="s">
        <v>2585</v>
      </c>
      <c r="D95" s="9" t="s">
        <v>2586</v>
      </c>
      <c r="E95" s="6">
        <f>IF(F95 = "NULL", "NULL", F95/28.35)</f>
        <v>1.69</v>
      </c>
      <c r="F95" s="6">
        <v>47.911500000000004</v>
      </c>
      <c r="G95" s="6">
        <f>IF(H95 = "NULL", "NULL", H95/28.35)</f>
        <v>3.38</v>
      </c>
      <c r="H95" s="6">
        <v>95.823000000000008</v>
      </c>
      <c r="I95" s="6">
        <f>IF(G95 = "NULL", "NULL", G95*1.25)</f>
        <v>4.2249999999999996</v>
      </c>
      <c r="J95" s="6">
        <f>IF(G95 = "NULL", "NULL", H95*1.25)</f>
        <v>119.77875</v>
      </c>
      <c r="K95" s="6">
        <f>IF(G95 = "NULL", "NULL", G95*2)</f>
        <v>6.76</v>
      </c>
      <c r="L95" s="6">
        <f>IF(G95 = "NULL", "NULL", H95*2)</f>
        <v>191.64600000000002</v>
      </c>
      <c r="M95" s="9" t="str">
        <f>CONCATENATE(SUBSTITUTE(D95,"• Packed in a facility and/or equipment that produces products containing peanuts, tree nuts, soybean, milk, dairy, eggs, fish, shellfish, wheat, sesame. •",""), " - NET WT. ", TEXT(E95, "0.00"), " oz (", F95,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(47.9115 grams)</v>
      </c>
      <c r="N95" s="10">
        <v>10000000490</v>
      </c>
      <c r="O95" s="10">
        <v>30000000490</v>
      </c>
      <c r="P95" s="10">
        <v>50000000490</v>
      </c>
      <c r="Q95" s="10">
        <v>70000000490</v>
      </c>
      <c r="R95" s="10">
        <v>90000000490</v>
      </c>
      <c r="S95" s="10">
        <v>11000000490</v>
      </c>
      <c r="T95" s="10">
        <v>13000000490</v>
      </c>
      <c r="U95" s="8" t="s">
        <v>49</v>
      </c>
      <c r="V95" s="9" t="s">
        <v>133</v>
      </c>
      <c r="W95" s="6">
        <f>IF(G95 = "NULL", "NULL", G95/4)</f>
        <v>0.84499999999999997</v>
      </c>
      <c r="X95" s="6">
        <f>IF(W95 = "NULL", "NULL", W95*28.35)</f>
        <v>23.955750000000002</v>
      </c>
      <c r="Y95" s="6">
        <f>IF(G95 = "NULL", "NULL", G95*4)</f>
        <v>13.52</v>
      </c>
      <c r="Z95" s="6">
        <f>IF(G95 = "NULL", "NULL", H95*4)</f>
        <v>383.29200000000003</v>
      </c>
      <c r="AA95" s="13">
        <v>15000000490</v>
      </c>
      <c r="AB95" s="6">
        <f>IF(OR(E95 = "NULL", G95 = "NULL"), "NULL", (E95+G95)/2)</f>
        <v>2.5350000000000001</v>
      </c>
      <c r="AC95" s="6">
        <f>IF(OR(F95 = "NULL", H95 = "NULL"), "NULL", (F95+H95)/2)</f>
        <v>71.867250000000013</v>
      </c>
      <c r="AD95" s="13">
        <v>17000000490</v>
      </c>
      <c r="AE95" s="6">
        <f>IF(H95 = "NULL", "NULL", AF95/28.35)</f>
        <v>8.4499999999999993</v>
      </c>
      <c r="AF95" s="6">
        <f>IF(H95 = "NULL", "NULL", J95*2)</f>
        <v>239.5575</v>
      </c>
      <c r="AG95" s="13">
        <v>19000000490</v>
      </c>
      <c r="AH95" s="6">
        <f>IF(AB95 = "NULL", "NULL", AB95*2)</f>
        <v>5.07</v>
      </c>
      <c r="AI95" s="6">
        <f>IF(AC95 = "NULL", "NULL", AC95*2)</f>
        <v>143.73450000000003</v>
      </c>
      <c r="AJ95" s="13">
        <v>21000000490</v>
      </c>
      <c r="AK95" s="11"/>
      <c r="AL95" s="10" t="str">
        <f>SUBSTITUTE(D95,CHAR(10)&amp;"•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c r="AM95" s="9" t="s">
        <v>44</v>
      </c>
      <c r="AN95" s="42"/>
    </row>
    <row r="96" spans="1:40" ht="180" x14ac:dyDescent="0.3">
      <c r="A96" s="8" t="s">
        <v>1640</v>
      </c>
      <c r="B96" s="8" t="s">
        <v>1641</v>
      </c>
      <c r="C96" s="8" t="s">
        <v>1642</v>
      </c>
      <c r="D96" s="9" t="s">
        <v>1643</v>
      </c>
      <c r="E96" s="6">
        <f>IF(F96 = "NULL", "NULL", F96/28.35)</f>
        <v>2.0499999999999998</v>
      </c>
      <c r="F96" s="6">
        <v>58.1175</v>
      </c>
      <c r="G96" s="6">
        <f>IF(H96 = "NULL", "NULL", H96/28.35)</f>
        <v>4.0999999999999996</v>
      </c>
      <c r="H96" s="6">
        <v>116.235</v>
      </c>
      <c r="I96" s="6">
        <f>IF(G96 = "NULL", "NULL", G96*1.25)</f>
        <v>5.125</v>
      </c>
      <c r="J96" s="6">
        <f>IF(G96 = "NULL", "NULL", H96*1.25)</f>
        <v>145.29374999999999</v>
      </c>
      <c r="K96" s="6">
        <f>IF(G96 = "NULL", "NULL", G96*2)</f>
        <v>8.1999999999999993</v>
      </c>
      <c r="L96" s="6">
        <f>IF(G96 = "NULL", "NULL", H96*2)</f>
        <v>232.47</v>
      </c>
      <c r="M96" s="9" t="str">
        <f>CONCATENATE(SUBSTITUTE(D96,"• Packed in a facility and/or equipment that produces products containing peanuts, tree nuts, soybean, milk, dairy, eggs, fish, shellfish, wheat, sesame. •",""), " - NET WT. ", TEXT(E96, "0.00"), " oz (", F96, " grams)")</f>
        <v>Caramel Popcorn Glaze Ingredients:
sugar, molasses, brown sugar, natural/artificial flavors, artificial colors, soy lecithin
 - NET WT. 2.05 oz (58.1175 grams)</v>
      </c>
      <c r="N96" s="10">
        <v>10000000059</v>
      </c>
      <c r="O96" s="10">
        <v>30000000059</v>
      </c>
      <c r="P96" s="10">
        <v>50000000059</v>
      </c>
      <c r="Q96" s="10">
        <v>70000000059</v>
      </c>
      <c r="R96" s="10">
        <v>90000000059</v>
      </c>
      <c r="S96" s="10">
        <v>11000000059</v>
      </c>
      <c r="T96" s="10">
        <v>13000000059</v>
      </c>
      <c r="U96" s="8" t="s">
        <v>49</v>
      </c>
      <c r="V96" s="9" t="s">
        <v>801</v>
      </c>
      <c r="W96" s="6">
        <f>IF(G96 = "NULL", "NULL", G96/4)</f>
        <v>1.0249999999999999</v>
      </c>
      <c r="X96" s="6">
        <f>IF(W96 = "NULL", "NULL", W96*28.35)</f>
        <v>29.05875</v>
      </c>
      <c r="Y96" s="6">
        <f>IF(G96 = "NULL", "NULL", G96*4)</f>
        <v>16.399999999999999</v>
      </c>
      <c r="Z96" s="6">
        <f>IF(G96 = "NULL", "NULL", H96*4)</f>
        <v>464.94</v>
      </c>
      <c r="AA96" s="13">
        <v>15000000059</v>
      </c>
      <c r="AB96" s="6">
        <f>IF(OR(E96 = "NULL", G96 = "NULL"), "NULL", (E96+G96)/2)</f>
        <v>3.0749999999999997</v>
      </c>
      <c r="AC96" s="6">
        <f>IF(OR(F96 = "NULL", H96 = "NULL"), "NULL", (F96+H96)/2)</f>
        <v>87.176249999999996</v>
      </c>
      <c r="AD96" s="13">
        <v>17000000059</v>
      </c>
      <c r="AE96" s="6">
        <f>IF(H96 = "NULL", "NULL", AF96/28.35)</f>
        <v>10.249999999999998</v>
      </c>
      <c r="AF96" s="6">
        <f>IF(H96 = "NULL", "NULL", J96*2)</f>
        <v>290.58749999999998</v>
      </c>
      <c r="AG96" s="13">
        <v>19000000059</v>
      </c>
      <c r="AH96" s="6">
        <f>IF(AB96 = "NULL", "NULL", AB96*2)</f>
        <v>6.1499999999999995</v>
      </c>
      <c r="AI96" s="6">
        <f>IF(AC96 = "NULL", "NULL", AC96*2)</f>
        <v>174.35249999999999</v>
      </c>
      <c r="AJ96" s="13">
        <v>21000000059</v>
      </c>
      <c r="AK96" s="11"/>
      <c r="AL96" s="10" t="str">
        <f>SUBSTITUTE(D96,CHAR(10)&amp;"• Packed in a facility and/or equipment that produces products containing peanuts, tree nuts, soybean, milk, dairy, eggs, fish, shellfish, wheat, sesame. •","")</f>
        <v>Caramel Popcorn Glaze Ingredients:
sugar, molasses, brown sugar, natural/artificial flavors, artificial colors, soy lecithin</v>
      </c>
      <c r="AM96" s="9" t="s">
        <v>44</v>
      </c>
      <c r="AN96" s="42"/>
    </row>
    <row r="97" spans="1:40" ht="240" x14ac:dyDescent="0.3">
      <c r="A97" s="8" t="s">
        <v>1644</v>
      </c>
      <c r="B97" s="8" t="s">
        <v>1645</v>
      </c>
      <c r="C97" s="8" t="s">
        <v>1646</v>
      </c>
      <c r="D97" s="9" t="s">
        <v>1647</v>
      </c>
      <c r="E97" s="6">
        <f>IF(F97 = "NULL", "NULL", F97/28.35)</f>
        <v>1.1000000000000001</v>
      </c>
      <c r="F97" s="6">
        <v>31.185000000000006</v>
      </c>
      <c r="G97" s="6">
        <f>IF(H97 = "NULL", "NULL", H97/28.35)</f>
        <v>2.2000000000000002</v>
      </c>
      <c r="H97" s="6">
        <v>62.370000000000012</v>
      </c>
      <c r="I97" s="6">
        <f>IF(G97 = "NULL", "NULL", G97*1.25)</f>
        <v>2.75</v>
      </c>
      <c r="J97" s="6">
        <f>IF(G97 = "NULL", "NULL", H97*1.25)</f>
        <v>77.96250000000002</v>
      </c>
      <c r="K97" s="6">
        <f>IF(G97 = "NULL", "NULL", G97*2)</f>
        <v>4.4000000000000004</v>
      </c>
      <c r="L97" s="6">
        <f>IF(G97 = "NULL", "NULL", H97*2)</f>
        <v>124.74000000000002</v>
      </c>
      <c r="M97" s="9" t="str">
        <f>CONCATENATE(SUBSTITUTE(D97,"• Packed in a facility and/or equipment that produces products containing peanuts, tree nuts, soybean, milk, dairy, eggs, fish, shellfish, wheat, sesame. •",""), " - NET WT. ", TEXT(E97, "0.00"), " oz (", F97, " grams)")</f>
        <v>Caramels &amp; Cream Popcorn Ingredients:
sugar, brown sugar, nonfat dry milk, natural flavor (including caramel, cream, butter) modified food starch, salt, caramel color, silicon dioxide (anticaking)
• ALLERGY ALERT: contains soybean milk •
 - NET WT. 1.10 oz (31.185 grams)</v>
      </c>
      <c r="N97" s="10">
        <v>10000000060</v>
      </c>
      <c r="O97" s="10">
        <v>30000000060</v>
      </c>
      <c r="P97" s="10">
        <v>50000000060</v>
      </c>
      <c r="Q97" s="10">
        <v>70000000060</v>
      </c>
      <c r="R97" s="10">
        <v>90000000060</v>
      </c>
      <c r="S97" s="10">
        <v>11000000060</v>
      </c>
      <c r="T97" s="10">
        <v>13000000060</v>
      </c>
      <c r="U97" s="8"/>
      <c r="V97" s="9"/>
      <c r="W97" s="6">
        <f>IF(G97 = "NULL", "NULL", G97/4)</f>
        <v>0.55000000000000004</v>
      </c>
      <c r="X97" s="6">
        <f>IF(W97 = "NULL", "NULL", W97*28.35)</f>
        <v>15.592500000000003</v>
      </c>
      <c r="Y97" s="6">
        <f>IF(G97 = "NULL", "NULL", G97*4)</f>
        <v>8.8000000000000007</v>
      </c>
      <c r="Z97" s="6">
        <f>IF(G97 = "NULL", "NULL", H97*4)</f>
        <v>249.48000000000005</v>
      </c>
      <c r="AA97" s="13">
        <v>15000000060</v>
      </c>
      <c r="AB97" s="6">
        <f>IF(OR(E97 = "NULL", G97 = "NULL"), "NULL", (E97+G97)/2)</f>
        <v>1.6500000000000001</v>
      </c>
      <c r="AC97" s="6">
        <f>IF(OR(F97 = "NULL", H97 = "NULL"), "NULL", (F97+H97)/2)</f>
        <v>46.777500000000011</v>
      </c>
      <c r="AD97" s="13">
        <v>17000000060</v>
      </c>
      <c r="AE97" s="6">
        <f>IF(H97 = "NULL", "NULL", AF97/28.35)</f>
        <v>5.5000000000000009</v>
      </c>
      <c r="AF97" s="6">
        <f>IF(H97 = "NULL", "NULL", J97*2)</f>
        <v>155.92500000000004</v>
      </c>
      <c r="AG97" s="13">
        <v>19000000060</v>
      </c>
      <c r="AH97" s="6">
        <f>IF(AB97 = "NULL", "NULL", AB97*2)</f>
        <v>3.3000000000000003</v>
      </c>
      <c r="AI97" s="6">
        <f>IF(AC97 = "NULL", "NULL", AC97*2)</f>
        <v>93.555000000000021</v>
      </c>
      <c r="AJ97" s="13">
        <v>21000000060</v>
      </c>
      <c r="AK97" s="11"/>
      <c r="AL97" s="10" t="str">
        <f>SUBSTITUTE(D97,CHAR(10)&amp;"•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c r="AM97" s="9" t="s">
        <v>44</v>
      </c>
      <c r="AN97" s="42"/>
    </row>
    <row r="98" spans="1:40" ht="180" x14ac:dyDescent="0.3">
      <c r="A98" s="8" t="s">
        <v>1171</v>
      </c>
      <c r="B98" s="8" t="s">
        <v>1172</v>
      </c>
      <c r="C98" s="8" t="s">
        <v>1173</v>
      </c>
      <c r="D98" s="9" t="s">
        <v>1174</v>
      </c>
      <c r="E98" s="6">
        <f>IF(F98 = "NULL", "NULL", F98/28.35)</f>
        <v>1.3</v>
      </c>
      <c r="F98" s="6">
        <v>36.855000000000004</v>
      </c>
      <c r="G98" s="6">
        <f>IF(H98 = "NULL", "NULL", H98/28.35)</f>
        <v>2.6</v>
      </c>
      <c r="H98" s="6">
        <v>73.710000000000008</v>
      </c>
      <c r="I98" s="6">
        <f>IF(G98 = "NULL", "NULL", G98*1.25)</f>
        <v>3.25</v>
      </c>
      <c r="J98" s="6">
        <f>IF(G98 = "NULL", "NULL", H98*1.25)</f>
        <v>92.137500000000017</v>
      </c>
      <c r="K98" s="6">
        <f>IF(G98 = "NULL", "NULL", G98*2)</f>
        <v>5.2</v>
      </c>
      <c r="L98" s="6">
        <f>IF(G98 = "NULL", "NULL", H98*2)</f>
        <v>147.42000000000002</v>
      </c>
      <c r="M98" s="9" t="str">
        <f>CONCATENATE(SUBSTITUTE(D98,"• Packed in a facility and/or equipment that produces products containing peanuts, tree nuts, soybean, milk, dairy, eggs, fish, shellfish, wheat, sesame. •",""), " - NET WT. ", TEXT(E98, "0.00"), " oz (", F98, " grams)")</f>
        <v>Caribbean Island Jerk Ingredients:
salt, cayenne pepper, garlic, onion, cinnamon, ginger, black pepper, dark chili powder, citric acid, sugar
 - NET WT. 1.30 oz (36.855 grams)</v>
      </c>
      <c r="N98" s="10">
        <v>10000000411</v>
      </c>
      <c r="O98" s="10">
        <v>30000000411</v>
      </c>
      <c r="P98" s="10">
        <v>50000000411</v>
      </c>
      <c r="Q98" s="10">
        <v>70000000411</v>
      </c>
      <c r="R98" s="10">
        <v>90000000411</v>
      </c>
      <c r="S98" s="10">
        <v>11000000411</v>
      </c>
      <c r="T98" s="10">
        <v>13000000411</v>
      </c>
      <c r="U98" s="8"/>
      <c r="V98" s="9"/>
      <c r="W98" s="6">
        <f>IF(G98 = "NULL", "NULL", G98/4)</f>
        <v>0.65</v>
      </c>
      <c r="X98" s="6">
        <f>IF(W98 = "NULL", "NULL", W98*28.35)</f>
        <v>18.427500000000002</v>
      </c>
      <c r="Y98" s="6">
        <f>IF(G98 = "NULL", "NULL", G98*4)</f>
        <v>10.4</v>
      </c>
      <c r="Z98" s="6">
        <f>IF(G98 = "NULL", "NULL", H98*4)</f>
        <v>294.84000000000003</v>
      </c>
      <c r="AA98" s="13">
        <v>15000000411</v>
      </c>
      <c r="AB98" s="6">
        <f>IF(OR(E98 = "NULL", G98 = "NULL"), "NULL", (E98+G98)/2)</f>
        <v>1.9500000000000002</v>
      </c>
      <c r="AC98" s="6">
        <f>IF(OR(F98 = "NULL", H98 = "NULL"), "NULL", (F98+H98)/2)</f>
        <v>55.282500000000006</v>
      </c>
      <c r="AD98" s="13">
        <v>17000000411</v>
      </c>
      <c r="AE98" s="6">
        <f>IF(H98 = "NULL", "NULL", AF98/28.35)</f>
        <v>6.5000000000000009</v>
      </c>
      <c r="AF98" s="6">
        <f>IF(H98 = "NULL", "NULL", J98*2)</f>
        <v>184.27500000000003</v>
      </c>
      <c r="AG98" s="13">
        <v>19000000411</v>
      </c>
      <c r="AH98" s="6">
        <f>IF(AB98 = "NULL", "NULL", AB98*2)</f>
        <v>3.9000000000000004</v>
      </c>
      <c r="AI98" s="6">
        <f>IF(AC98 = "NULL", "NULL", AC98*2)</f>
        <v>110.56500000000001</v>
      </c>
      <c r="AJ98" s="13">
        <v>21000000411</v>
      </c>
      <c r="AK98" s="11"/>
      <c r="AL98" s="10" t="str">
        <f>SUBSTITUTE(D98,CHAR(10)&amp;"•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c r="AM98" s="9" t="s">
        <v>44</v>
      </c>
      <c r="AN98" s="42"/>
    </row>
    <row r="99" spans="1:40" ht="210" x14ac:dyDescent="0.3">
      <c r="A99" s="33" t="s">
        <v>782</v>
      </c>
      <c r="B99" s="8" t="s">
        <v>783</v>
      </c>
      <c r="C99" s="8" t="s">
        <v>784</v>
      </c>
      <c r="D99" s="9" t="s">
        <v>785</v>
      </c>
      <c r="E99" s="6">
        <f>IF(F99 = "NULL", "NULL", F99/28.35)</f>
        <v>1.128747795414462</v>
      </c>
      <c r="F99" s="6">
        <v>32</v>
      </c>
      <c r="G99" s="6">
        <f>IF(H99 = "NULL", "NULL", H99/28.35)</f>
        <v>2.3280423280423279</v>
      </c>
      <c r="H99" s="6">
        <v>66</v>
      </c>
      <c r="I99" s="6">
        <f>IF(G99 = "NULL", "NULL", G99*1.25)</f>
        <v>2.9100529100529098</v>
      </c>
      <c r="J99" s="6">
        <f>IF(G99 = "NULL", "NULL", H99*1.25)</f>
        <v>82.5</v>
      </c>
      <c r="K99" s="6">
        <f>IF(G99 = "NULL", "NULL", G99*2)</f>
        <v>4.6560846560846558</v>
      </c>
      <c r="L99" s="6">
        <f>IF(G99 = "NULL", "NULL", H99*2)</f>
        <v>132</v>
      </c>
      <c r="M99" s="9" t="str">
        <f>CONCATENATE(SUBSTITUTE(D99,"• Packed in a facility and/or equipment that produces products containing peanuts, tree nuts, soybean, milk, dairy, eggs, fish, shellfish, wheat, sesame. •",""), " - NET WT. ", TEXT(E99, "0.00"), " oz (", F99, " grams)")</f>
        <v>Cauldron Classic Sundried Tomato &amp; Basil Bread Dip Ingredients:
salt, spices, dehydrated garlic, onion powder, red bell pepper, tomato, canola, silicone dioxide (anti-caking)
• ALLERGY ALERT: contains soybean oil •
 - NET WT. 1.13 oz (32 grams)</v>
      </c>
      <c r="N99" s="10">
        <v>10000000592</v>
      </c>
      <c r="O99" s="10">
        <v>30000000592</v>
      </c>
      <c r="P99" s="10">
        <v>50000000592</v>
      </c>
      <c r="Q99" s="10">
        <v>70000000592</v>
      </c>
      <c r="R99" s="10">
        <v>90000000592</v>
      </c>
      <c r="S99" s="10">
        <v>11000000592</v>
      </c>
      <c r="T99" s="10">
        <v>13000000592</v>
      </c>
      <c r="U99" s="8" t="s">
        <v>49</v>
      </c>
      <c r="V99" s="9" t="s">
        <v>97</v>
      </c>
      <c r="W99" s="6">
        <f>IF(G99 = "NULL", "NULL", G99/4)</f>
        <v>0.58201058201058198</v>
      </c>
      <c r="X99" s="6">
        <f>IF(W99 = "NULL", "NULL", W99*28.35)</f>
        <v>16.5</v>
      </c>
      <c r="Y99" s="6">
        <f>IF(G99 = "NULL", "NULL", G99*4)</f>
        <v>9.3121693121693117</v>
      </c>
      <c r="Z99" s="6">
        <f>IF(G99 = "NULL", "NULL", H99*4)</f>
        <v>264</v>
      </c>
      <c r="AA99" s="13">
        <v>15000000592</v>
      </c>
      <c r="AB99" s="6">
        <f>IF(OR(E99 = "NULL", G99 = "NULL"), "NULL", (E99+G99)/2)</f>
        <v>1.728395061728395</v>
      </c>
      <c r="AC99" s="6">
        <f>IF(OR(F99 = "NULL", H99 = "NULL"), "NULL", (F99+H99)/2)</f>
        <v>49</v>
      </c>
      <c r="AD99" s="13">
        <v>17000000592</v>
      </c>
      <c r="AE99" s="6">
        <f>IF(H99 = "NULL", "NULL", AF99/28.35)</f>
        <v>5.8201058201058196</v>
      </c>
      <c r="AF99" s="6">
        <f>IF(H99 = "NULL", "NULL", J99*2)</f>
        <v>165</v>
      </c>
      <c r="AG99" s="13">
        <v>19000000592</v>
      </c>
      <c r="AH99" s="6">
        <f>IF(AB99 = "NULL", "NULL", AB99*2)</f>
        <v>3.4567901234567899</v>
      </c>
      <c r="AI99" s="6">
        <f>IF(AC99 = "NULL", "NULL", AC99*2)</f>
        <v>98</v>
      </c>
      <c r="AJ99" s="13">
        <v>21000000592</v>
      </c>
      <c r="AK99" s="11" t="s">
        <v>786</v>
      </c>
      <c r="AL99" s="10" t="str">
        <f>SUBSTITUTE(D99,CHAR(10)&amp;"• Packed in a facility and/or equipment that produces products containing peanuts, tree nuts, soybean, milk, dairy, eggs, fish, shellfish, wheat, sesame. •","")</f>
        <v>Cauldron Classic Sundried Tomato &amp; Basil Bread Dip Ingredients:
salt, spices, dehydrated garlic, onion powder, red bell pepper, tomato, canola, silicone dioxide (anti-caking)
• ALLERGY ALERT: contains soybean oil •</v>
      </c>
      <c r="AM99" s="9" t="s">
        <v>44</v>
      </c>
      <c r="AN99" s="42"/>
    </row>
    <row r="100" spans="1:40" ht="180" x14ac:dyDescent="0.3">
      <c r="A100" s="33" t="s">
        <v>700</v>
      </c>
      <c r="B100" s="8" t="s">
        <v>701</v>
      </c>
      <c r="C100" s="8" t="s">
        <v>702</v>
      </c>
      <c r="D100" s="9" t="s">
        <v>703</v>
      </c>
      <c r="E100" s="6">
        <f>IF(F100 = "NULL", "NULL", F100/28.35)</f>
        <v>0.8</v>
      </c>
      <c r="F100" s="6">
        <v>22.680000000000003</v>
      </c>
      <c r="G100" s="6">
        <f>IF(H100 = "NULL", "NULL", H100/28.35)</f>
        <v>1.6</v>
      </c>
      <c r="H100" s="6">
        <v>45.360000000000007</v>
      </c>
      <c r="I100" s="6">
        <f>IF(G100 = "NULL", "NULL", G100*1.25)</f>
        <v>2</v>
      </c>
      <c r="J100" s="6">
        <f>IF(G100 = "NULL", "NULL", H100*1.25)</f>
        <v>56.70000000000001</v>
      </c>
      <c r="K100" s="6">
        <f>IF(G100 = "NULL", "NULL", G100*2)</f>
        <v>3.2</v>
      </c>
      <c r="L100" s="6">
        <f>IF(G100 = "NULL", "NULL", H100*2)</f>
        <v>90.720000000000013</v>
      </c>
      <c r="M100" s="9" t="str">
        <f>CONCATENATE(SUBSTITUTE(D100,"• Packed in a facility and/or equipment that produces products containing peanuts, tree nuts, soybean, milk, dairy, eggs, fish, shellfish, wheat, sesame. •",""), " - NET WT. ", TEXT(E100, "0.00"), " oz (", F100, " grams)")</f>
        <v>Cauldron Court Bourbon Black Tea Ingredients:
black tea, almond pieces, cocoa, sweet blackberry leaves, and flavoring
 - NET WT. 0.80 oz (22.68 grams)</v>
      </c>
      <c r="N100" s="10">
        <v>10000000580</v>
      </c>
      <c r="O100" s="10">
        <v>30000000580</v>
      </c>
      <c r="P100" s="10">
        <v>50000000580</v>
      </c>
      <c r="Q100" s="10">
        <v>70000000580</v>
      </c>
      <c r="R100" s="10">
        <v>90000000580</v>
      </c>
      <c r="S100" s="10">
        <v>11000000580</v>
      </c>
      <c r="T100" s="10">
        <v>13000000580</v>
      </c>
      <c r="U100" s="8" t="s">
        <v>49</v>
      </c>
      <c r="V100" s="9"/>
      <c r="W100" s="6">
        <f>IF(G100 = "NULL", "NULL", G100/4)</f>
        <v>0.4</v>
      </c>
      <c r="X100" s="6">
        <f>IF(W100 = "NULL", "NULL", W100*28.35)</f>
        <v>11.340000000000002</v>
      </c>
      <c r="Y100" s="6">
        <f>IF(G100 = "NULL", "NULL", G100*4)</f>
        <v>6.4</v>
      </c>
      <c r="Z100" s="6">
        <f>IF(G100 = "NULL", "NULL", H100*4)</f>
        <v>181.44000000000003</v>
      </c>
      <c r="AA100" s="13">
        <v>15000000580</v>
      </c>
      <c r="AB100" s="6">
        <f>IF(OR(E100 = "NULL", G100 = "NULL"), "NULL", (E100+G100)/2)</f>
        <v>1.2000000000000002</v>
      </c>
      <c r="AC100" s="6">
        <f>IF(OR(F100 = "NULL", H100 = "NULL"), "NULL", (F100+H100)/2)</f>
        <v>34.020000000000003</v>
      </c>
      <c r="AD100" s="13">
        <v>17000000580</v>
      </c>
      <c r="AE100" s="6">
        <f>IF(H100 = "NULL", "NULL", AF100/28.35)</f>
        <v>4.0000000000000009</v>
      </c>
      <c r="AF100" s="6">
        <f>IF(H100 = "NULL", "NULL", J100*2)</f>
        <v>113.40000000000002</v>
      </c>
      <c r="AG100" s="13">
        <v>19000000580</v>
      </c>
      <c r="AH100" s="6">
        <f>IF(AB100 = "NULL", "NULL", AB100*2)</f>
        <v>2.4000000000000004</v>
      </c>
      <c r="AI100" s="6">
        <f>IF(AC100 = "NULL", "NULL", AC100*2)</f>
        <v>68.040000000000006</v>
      </c>
      <c r="AJ100" s="13">
        <v>21000000580</v>
      </c>
      <c r="AK100" s="11" t="s">
        <v>704</v>
      </c>
      <c r="AL100" s="10" t="str">
        <f>SUBSTITUTE(D100,CHAR(10)&amp;"• Packed in a facility and/or equipment that produces products containing peanuts, tree nuts, soybean, milk, dairy, eggs, fish, shellfish, wheat, sesame. •","")</f>
        <v>Cauldron Court Bourbon Black Tea Ingredients:
black tea, almond pieces, cocoa, sweet blackberry leaves, and flavoring</v>
      </c>
      <c r="AM100" s="9" t="s">
        <v>44</v>
      </c>
      <c r="AN100" s="42"/>
    </row>
    <row r="101" spans="1:40" ht="180" x14ac:dyDescent="0.3">
      <c r="A101" s="33" t="s">
        <v>731</v>
      </c>
      <c r="B101" s="8" t="s">
        <v>732</v>
      </c>
      <c r="C101" s="8" t="s">
        <v>733</v>
      </c>
      <c r="D101" s="9" t="s">
        <v>734</v>
      </c>
      <c r="E101" s="6">
        <f>IF(F101 = "NULL", "NULL", F101/28.35)</f>
        <v>2.0500881834215168</v>
      </c>
      <c r="F101" s="6">
        <v>58.12</v>
      </c>
      <c r="G101" s="6">
        <f>IF(H101 = "NULL", "NULL", H101/28.35)</f>
        <v>4.0999999999999996</v>
      </c>
      <c r="H101" s="6">
        <v>116.235</v>
      </c>
      <c r="I101" s="6">
        <f>IF(G101 = "NULL", "NULL", G101*1.25)</f>
        <v>5.125</v>
      </c>
      <c r="J101" s="6">
        <f>IF(G101 = "NULL", "NULL", H101*1.25)</f>
        <v>145.29374999999999</v>
      </c>
      <c r="K101" s="6">
        <f>IF(G101 = "NULL", "NULL", G101*2)</f>
        <v>8.1999999999999993</v>
      </c>
      <c r="L101" s="6">
        <f>IF(G101 = "NULL", "NULL", H101*2)</f>
        <v>232.47</v>
      </c>
      <c r="M101" s="9" t="str">
        <f>CONCATENATE(SUBSTITUTE(D101,"• Packed in a facility and/or equipment that produces products containing peanuts, tree nuts, soybean, milk, dairy, eggs, fish, shellfish, wheat, sesame. •",""), " - NET WT. ", TEXT(E101, "0.00"), " oz (", F101, " grams)")</f>
        <v>Cauldron Kettle Six Pepper Blend Ingredients:
salt, chili pepper, black pepper, white pepper, dehydrated garlic, dehydrated onion, dehydrated red bell pepper, dehydrated green bell pepper, spices
 - NET WT. 2.05 oz (58.12 grams)</v>
      </c>
      <c r="N101" s="10">
        <v>10000000582</v>
      </c>
      <c r="O101" s="10">
        <v>30000000582</v>
      </c>
      <c r="P101" s="10">
        <v>50000000582</v>
      </c>
      <c r="Q101" s="10">
        <v>70000000582</v>
      </c>
      <c r="R101" s="10">
        <v>90000000582</v>
      </c>
      <c r="S101" s="10">
        <v>11000000582</v>
      </c>
      <c r="T101" s="10">
        <v>13000000582</v>
      </c>
      <c r="U101" s="8" t="s">
        <v>49</v>
      </c>
      <c r="V101" s="9" t="s">
        <v>97</v>
      </c>
      <c r="W101" s="6">
        <f>IF(G101 = "NULL", "NULL", G101/4)</f>
        <v>1.0249999999999999</v>
      </c>
      <c r="X101" s="6">
        <f>IF(W101 = "NULL", "NULL", W101*28.35)</f>
        <v>29.05875</v>
      </c>
      <c r="Y101" s="6">
        <f>IF(G101 = "NULL", "NULL", G101*4)</f>
        <v>16.399999999999999</v>
      </c>
      <c r="Z101" s="6">
        <f>IF(G101 = "NULL", "NULL", H101*4)</f>
        <v>464.94</v>
      </c>
      <c r="AA101" s="13">
        <v>15000000582</v>
      </c>
      <c r="AB101" s="6">
        <f>IF(OR(E101 = "NULL", G101 = "NULL"), "NULL", (E101+G101)/2)</f>
        <v>3.0750440917107582</v>
      </c>
      <c r="AC101" s="6">
        <f>IF(OR(F101 = "NULL", H101 = "NULL"), "NULL", (F101+H101)/2)</f>
        <v>87.177499999999995</v>
      </c>
      <c r="AD101" s="13">
        <v>17000000582</v>
      </c>
      <c r="AE101" s="6">
        <f>IF(H101 = "NULL", "NULL", AF101/28.35)</f>
        <v>10.249999999999998</v>
      </c>
      <c r="AF101" s="6">
        <f>IF(H101 = "NULL", "NULL", J101*2)</f>
        <v>290.58749999999998</v>
      </c>
      <c r="AG101" s="13">
        <v>19000000582</v>
      </c>
      <c r="AH101" s="6">
        <f>IF(AB101 = "NULL", "NULL", AB101*2)</f>
        <v>6.1500881834215164</v>
      </c>
      <c r="AI101" s="6">
        <f>IF(AC101 = "NULL", "NULL", AC101*2)</f>
        <v>174.35499999999999</v>
      </c>
      <c r="AJ101" s="13">
        <v>21000000582</v>
      </c>
      <c r="AK101" s="11" t="s">
        <v>735</v>
      </c>
      <c r="AL101" s="10" t="str">
        <f>SUBSTITUTE(D101,CHAR(10)&amp;"• Packed in a facility and/or equipment that produces products containing peanuts, tree nuts, soybean, milk, dairy, eggs, fish, shellfish, wheat, sesame. •","")</f>
        <v>Cauldron Kettle Six Pepper Blend Ingredients:
salt, chili pepper, black pepper, white pepper, dehydrated garlic, dehydrated onion, dehydrated red bell pepper, dehydrated green bell pepper, spices</v>
      </c>
      <c r="AM101" s="9" t="s">
        <v>44</v>
      </c>
      <c r="AN101" s="42"/>
    </row>
    <row r="102" spans="1:40" ht="180" x14ac:dyDescent="0.3">
      <c r="A102" s="8" t="s">
        <v>1565</v>
      </c>
      <c r="B102" s="8" t="s">
        <v>1566</v>
      </c>
      <c r="C102" s="8" t="s">
        <v>1566</v>
      </c>
      <c r="D102" s="9" t="s">
        <v>1567</v>
      </c>
      <c r="E102" s="6">
        <f>IF(F102 = "NULL", "NULL", F102/28.35)</f>
        <v>0.95</v>
      </c>
      <c r="F102" s="6">
        <v>26.932500000000001</v>
      </c>
      <c r="G102" s="6">
        <f>IF(H102 = "NULL", "NULL", H102/28.35)</f>
        <v>1.9</v>
      </c>
      <c r="H102" s="6">
        <v>53.865000000000002</v>
      </c>
      <c r="I102" s="6">
        <f>IF(G102 = "NULL", "NULL", G102*1.25)</f>
        <v>2.375</v>
      </c>
      <c r="J102" s="6">
        <f>IF(G102 = "NULL", "NULL", H102*1.25)</f>
        <v>67.331249999999997</v>
      </c>
      <c r="K102" s="6">
        <f>IF(G102 = "NULL", "NULL", G102*2)</f>
        <v>3.8</v>
      </c>
      <c r="L102" s="6">
        <f>IF(G102 = "NULL", "NULL", H102*2)</f>
        <v>107.73</v>
      </c>
      <c r="M102" s="9" t="str">
        <f>CONCATENATE(SUBSTITUTE(D102,"• Packed in a facility and/or equipment that produces products containing peanuts, tree nuts, soybean, milk, dairy, eggs, fish, shellfish, wheat, sesame. •",""), " - NET WT. ", TEXT(E102, "0.00"), " oz (", F102, " grams)")</f>
        <v>Cayenne Red Pepper Ingredients:
cayenne red pepper
 - NET WT. 0.95 oz (26.9325 grams)</v>
      </c>
      <c r="N102" s="10">
        <v>10000000061</v>
      </c>
      <c r="O102" s="10">
        <v>30000000061</v>
      </c>
      <c r="P102" s="10">
        <v>50000000061</v>
      </c>
      <c r="Q102" s="10">
        <v>70000000061</v>
      </c>
      <c r="R102" s="10">
        <v>90000000061</v>
      </c>
      <c r="S102" s="10">
        <v>11000000061</v>
      </c>
      <c r="T102" s="10">
        <v>13000000061</v>
      </c>
      <c r="U102" s="8" t="s">
        <v>49</v>
      </c>
      <c r="V102" s="9" t="s">
        <v>107</v>
      </c>
      <c r="W102" s="6">
        <f>IF(G102 = "NULL", "NULL", G102/4)</f>
        <v>0.47499999999999998</v>
      </c>
      <c r="X102" s="6">
        <f>IF(W102 = "NULL", "NULL", W102*28.35)</f>
        <v>13.46625</v>
      </c>
      <c r="Y102" s="6">
        <f>IF(G102 = "NULL", "NULL", G102*4)</f>
        <v>7.6</v>
      </c>
      <c r="Z102" s="6">
        <f>IF(G102 = "NULL", "NULL", H102*4)</f>
        <v>215.46</v>
      </c>
      <c r="AA102" s="13">
        <v>15000000061</v>
      </c>
      <c r="AB102" s="6">
        <f>IF(OR(E102 = "NULL", G102 = "NULL"), "NULL", (E102+G102)/2)</f>
        <v>1.4249999999999998</v>
      </c>
      <c r="AC102" s="6">
        <f>IF(OR(F102 = "NULL", H102 = "NULL"), "NULL", (F102+H102)/2)</f>
        <v>40.39875</v>
      </c>
      <c r="AD102" s="13">
        <v>17000000061</v>
      </c>
      <c r="AE102" s="6">
        <f>IF(H102 = "NULL", "NULL", AF102/28.35)</f>
        <v>4.75</v>
      </c>
      <c r="AF102" s="6">
        <f>IF(H102 = "NULL", "NULL", J102*2)</f>
        <v>134.66249999999999</v>
      </c>
      <c r="AG102" s="13">
        <v>19000000061</v>
      </c>
      <c r="AH102" s="6">
        <f>IF(AB102 = "NULL", "NULL", AB102*2)</f>
        <v>2.8499999999999996</v>
      </c>
      <c r="AI102" s="6">
        <f>IF(AC102 = "NULL", "NULL", AC102*2)</f>
        <v>80.797499999999999</v>
      </c>
      <c r="AJ102" s="13">
        <v>21000000061</v>
      </c>
      <c r="AK102" s="11"/>
      <c r="AL102" s="10" t="str">
        <f>SUBSTITUTE(D102,CHAR(10)&amp;"• Packed in a facility and/or equipment that produces products containing peanuts, tree nuts, soybean, milk, dairy, eggs, fish, shellfish, wheat, sesame. •","")</f>
        <v>Cayenne Red Pepper Ingredients:
cayenne red pepper</v>
      </c>
      <c r="AM102" s="9" t="s">
        <v>44</v>
      </c>
      <c r="AN102" s="42"/>
    </row>
    <row r="103" spans="1:40" ht="180" x14ac:dyDescent="0.3">
      <c r="A103" s="8" t="s">
        <v>2227</v>
      </c>
      <c r="B103" s="8" t="s">
        <v>2228</v>
      </c>
      <c r="C103" s="8" t="s">
        <v>2228</v>
      </c>
      <c r="D103" s="9" t="s">
        <v>2229</v>
      </c>
      <c r="E103" s="6">
        <f>IF(F103 = "NULL", "NULL", F103/28.35)</f>
        <v>2.35</v>
      </c>
      <c r="F103" s="6">
        <v>66.622500000000002</v>
      </c>
      <c r="G103" s="6">
        <f>IF(H103 = "NULL", "NULL", H103/28.35)</f>
        <v>4.7</v>
      </c>
      <c r="H103" s="6">
        <v>133.245</v>
      </c>
      <c r="I103" s="6">
        <f>IF(G103 = "NULL", "NULL", G103*1.25)</f>
        <v>5.875</v>
      </c>
      <c r="J103" s="6">
        <f>IF(G103 = "NULL", "NULL", H103*1.25)</f>
        <v>166.55625000000001</v>
      </c>
      <c r="K103" s="6">
        <f>IF(G103 = "NULL", "NULL", G103*2)</f>
        <v>9.4</v>
      </c>
      <c r="L103" s="6">
        <f>IF(G103 = "NULL", "NULL", H103*2)</f>
        <v>266.49</v>
      </c>
      <c r="M103" s="9" t="str">
        <f>CONCATENATE(SUBSTITUTE(D103,"• Packed in a facility and/or equipment that produces products containing peanuts, tree nuts, soybean, milk, dairy, eggs, fish, shellfish, wheat, sesame. •",""), " - NET WT. ", TEXT(E103, "0.00"), " oz (", F103, " grams)")</f>
        <v>Celery Salt Ingredients:
ground celery seeds, salt
 - NET WT. 2.35 oz (66.6225 grams)</v>
      </c>
      <c r="N103" s="10">
        <v>10000000062</v>
      </c>
      <c r="O103" s="10">
        <v>30000000062</v>
      </c>
      <c r="P103" s="10">
        <v>50000000062</v>
      </c>
      <c r="Q103" s="10">
        <v>70000000062</v>
      </c>
      <c r="R103" s="10">
        <v>90000000062</v>
      </c>
      <c r="S103" s="10">
        <v>11000000062</v>
      </c>
      <c r="T103" s="10">
        <v>13000000062</v>
      </c>
      <c r="U103" s="8"/>
      <c r="V103" s="9"/>
      <c r="W103" s="6">
        <f>IF(G103 = "NULL", "NULL", G103/4)</f>
        <v>1.175</v>
      </c>
      <c r="X103" s="6">
        <f>IF(W103 = "NULL", "NULL", W103*28.35)</f>
        <v>33.311250000000001</v>
      </c>
      <c r="Y103" s="6">
        <f>IF(G103 = "NULL", "NULL", G103*4)</f>
        <v>18.8</v>
      </c>
      <c r="Z103" s="6">
        <f>IF(G103 = "NULL", "NULL", H103*4)</f>
        <v>532.98</v>
      </c>
      <c r="AA103" s="13">
        <v>15000000062</v>
      </c>
      <c r="AB103" s="6">
        <f>IF(OR(E103 = "NULL", G103 = "NULL"), "NULL", (E103+G103)/2)</f>
        <v>3.5250000000000004</v>
      </c>
      <c r="AC103" s="6">
        <f>IF(OR(F103 = "NULL", H103 = "NULL"), "NULL", (F103+H103)/2)</f>
        <v>99.933750000000003</v>
      </c>
      <c r="AD103" s="13">
        <v>17000000062</v>
      </c>
      <c r="AE103" s="6">
        <f>IF(H103 = "NULL", "NULL", AF103/28.35)</f>
        <v>11.75</v>
      </c>
      <c r="AF103" s="6">
        <f>IF(H103 = "NULL", "NULL", J103*2)</f>
        <v>333.11250000000001</v>
      </c>
      <c r="AG103" s="13">
        <v>19000000062</v>
      </c>
      <c r="AH103" s="6">
        <f>IF(AB103 = "NULL", "NULL", AB103*2)</f>
        <v>7.0500000000000007</v>
      </c>
      <c r="AI103" s="6">
        <f>IF(AC103 = "NULL", "NULL", AC103*2)</f>
        <v>199.86750000000001</v>
      </c>
      <c r="AJ103" s="13">
        <v>21000000062</v>
      </c>
      <c r="AK103" s="11"/>
      <c r="AL103" s="10" t="str">
        <f>SUBSTITUTE(D103,CHAR(10)&amp;"• Packed in a facility and/or equipment that produces products containing peanuts, tree nuts, soybean, milk, dairy, eggs, fish, shellfish, wheat, sesame. •","")</f>
        <v>Celery Salt Ingredients:
ground celery seeds, salt</v>
      </c>
      <c r="AM103" s="9" t="s">
        <v>44</v>
      </c>
      <c r="AN103" s="42"/>
    </row>
    <row r="104" spans="1:40" ht="180" x14ac:dyDescent="0.3">
      <c r="A104" s="8" t="s">
        <v>2417</v>
      </c>
      <c r="B104" s="8" t="s">
        <v>2418</v>
      </c>
      <c r="C104" s="8" t="s">
        <v>2419</v>
      </c>
      <c r="D104" s="9" t="s">
        <v>2420</v>
      </c>
      <c r="E104" s="6">
        <f>IF(F104 = "NULL", "NULL", F104/28.35)</f>
        <v>2.126984126984127</v>
      </c>
      <c r="F104" s="6">
        <v>60.3</v>
      </c>
      <c r="G104" s="6">
        <f>IF(H104 = "NULL", "NULL", H104/28.35)</f>
        <v>4.7619047619047619</v>
      </c>
      <c r="H104" s="6">
        <v>135</v>
      </c>
      <c r="I104" s="6">
        <f>IF(G104 = "NULL", "NULL", G104*1.25)</f>
        <v>5.9523809523809526</v>
      </c>
      <c r="J104" s="6">
        <f>IF(G104 = "NULL", "NULL", H104*1.25)</f>
        <v>168.75</v>
      </c>
      <c r="K104" s="6">
        <f>IF(G104 = "NULL", "NULL", G104*2)</f>
        <v>9.5238095238095237</v>
      </c>
      <c r="L104" s="6">
        <f>IF(G104 = "NULL", "NULL", H104*2)</f>
        <v>270</v>
      </c>
      <c r="M104" s="9" t="str">
        <f>CONCATENATE(SUBSTITUTE(D104,"• Packed in a facility and/or equipment that produces products containing peanuts, tree nuts, soybean, milk, dairy, eggs, fish, shellfish, wheat, sesame. •",""), " - NET WT. ", TEXT(E104, "0.00"), " oz (", F104, " grams)")</f>
        <v>Celtic Sea Salt Ingredients:
sea salt
 - NET WT. 2.13 oz (60.3 grams)</v>
      </c>
      <c r="N104" s="10">
        <v>10000000542</v>
      </c>
      <c r="O104" s="10">
        <v>30000000542</v>
      </c>
      <c r="P104" s="10">
        <v>50000000542</v>
      </c>
      <c r="Q104" s="10">
        <v>70000000542</v>
      </c>
      <c r="R104" s="10">
        <v>90000000542</v>
      </c>
      <c r="S104" s="10">
        <v>11000000542</v>
      </c>
      <c r="T104" s="10">
        <v>13000000542</v>
      </c>
      <c r="U104" s="22"/>
      <c r="W104" s="6">
        <f>IF(G104 = "NULL", "NULL", G104/4)</f>
        <v>1.1904761904761905</v>
      </c>
      <c r="X104" s="6">
        <f>IF(W104 = "NULL", "NULL", W104*28.35)</f>
        <v>33.75</v>
      </c>
      <c r="Y104" s="6">
        <f>IF(G104 = "NULL", "NULL", G104*4)</f>
        <v>19.047619047619047</v>
      </c>
      <c r="Z104" s="6">
        <f>IF(G104 = "NULL", "NULL", H104*4)</f>
        <v>540</v>
      </c>
      <c r="AA104" s="13">
        <v>15000000542</v>
      </c>
      <c r="AB104" s="6">
        <f>IF(OR(E104 = "NULL", G104 = "NULL"), "NULL", (E104+G104)/2)</f>
        <v>3.4444444444444446</v>
      </c>
      <c r="AC104" s="6">
        <f>IF(OR(F104 = "NULL", H104 = "NULL"), "NULL", (F104+H104)/2)</f>
        <v>97.65</v>
      </c>
      <c r="AD104" s="13">
        <v>17000000542</v>
      </c>
      <c r="AE104" s="6">
        <f>IF(H104 = "NULL", "NULL", AF104/28.35)</f>
        <v>11.904761904761903</v>
      </c>
      <c r="AF104" s="6">
        <f>IF(H104 = "NULL", "NULL", J104*2)</f>
        <v>337.5</v>
      </c>
      <c r="AG104" s="13">
        <v>19000000542</v>
      </c>
      <c r="AH104" s="6">
        <f>IF(AB104 = "NULL", "NULL", AB104*2)</f>
        <v>6.8888888888888893</v>
      </c>
      <c r="AI104" s="6">
        <f>IF(AC104 = "NULL", "NULL", AC104*2)</f>
        <v>195.3</v>
      </c>
      <c r="AJ104" s="13">
        <v>21000000542</v>
      </c>
      <c r="AK104" s="11"/>
      <c r="AL104" s="10" t="str">
        <f>SUBSTITUTE(D104,CHAR(10)&amp;"• Packed in a facility and/or equipment that produces products containing peanuts, tree nuts, soybean, milk, dairy, eggs, fish, shellfish, wheat, sesame. •","")</f>
        <v>Celtic Sea Salt Ingredients:
sea salt</v>
      </c>
      <c r="AM104" s="9" t="s">
        <v>44</v>
      </c>
      <c r="AN104" s="42"/>
    </row>
    <row r="105" spans="1:40" ht="180" x14ac:dyDescent="0.3">
      <c r="A105" s="8" t="s">
        <v>2432</v>
      </c>
      <c r="B105" s="8" t="s">
        <v>2433</v>
      </c>
      <c r="C105" s="8" t="s">
        <v>2433</v>
      </c>
      <c r="D105" s="9" t="s">
        <v>2434</v>
      </c>
      <c r="E105" s="6">
        <f>IF(F105 = "NULL", "NULL", F105/28.35)</f>
        <v>1.9</v>
      </c>
      <c r="F105" s="6">
        <v>53.865000000000002</v>
      </c>
      <c r="G105" s="6">
        <f>IF(H105 = "NULL", "NULL", H105/28.35)</f>
        <v>3.8</v>
      </c>
      <c r="H105" s="6">
        <v>107.73</v>
      </c>
      <c r="I105" s="6">
        <f>IF(G105 = "NULL", "NULL", G105*1.25)</f>
        <v>4.75</v>
      </c>
      <c r="J105" s="6">
        <f>IF(G105 = "NULL", "NULL", H105*1.25)</f>
        <v>134.66249999999999</v>
      </c>
      <c r="K105" s="6">
        <f>IF(G105 = "NULL", "NULL", G105*2)</f>
        <v>7.6</v>
      </c>
      <c r="L105" s="6">
        <f>IF(G105 = "NULL", "NULL", H105*2)</f>
        <v>215.46</v>
      </c>
      <c r="M105" s="9" t="str">
        <f>CONCATENATE(SUBSTITUTE(D105,"• Packed in a facility and/or equipment that produces products containing peanuts, tree nuts, soybean, milk, dairy, eggs, fish, shellfish, wheat, sesame. •",""), " - NET WT. ", TEXT(E105, "0.00"), " oz (", F105, " grams)")</f>
        <v>Ceylon Cinnamon Ingredients:
ceylon organic cinnamon
 - NET WT. 1.90 oz (53.865 grams)</v>
      </c>
      <c r="N105" s="10">
        <v>10000000426</v>
      </c>
      <c r="O105" s="10">
        <v>30000000426</v>
      </c>
      <c r="P105" s="10">
        <v>50000000426</v>
      </c>
      <c r="Q105" s="10">
        <v>70000000426</v>
      </c>
      <c r="R105" s="10">
        <v>90000000426</v>
      </c>
      <c r="S105" s="10">
        <v>11000000426</v>
      </c>
      <c r="T105" s="10">
        <v>13000000426</v>
      </c>
      <c r="U105" s="8"/>
      <c r="V105" s="9"/>
      <c r="W105" s="6">
        <f>IF(G105 = "NULL", "NULL", G105/4)</f>
        <v>0.95</v>
      </c>
      <c r="X105" s="6">
        <f>IF(W105 = "NULL", "NULL", W105*28.35)</f>
        <v>26.932500000000001</v>
      </c>
      <c r="Y105" s="6">
        <f>IF(G105 = "NULL", "NULL", G105*4)</f>
        <v>15.2</v>
      </c>
      <c r="Z105" s="6">
        <f>IF(G105 = "NULL", "NULL", H105*4)</f>
        <v>430.92</v>
      </c>
      <c r="AA105" s="13">
        <v>15000000426</v>
      </c>
      <c r="AB105" s="6">
        <f>IF(OR(E105 = "NULL", G105 = "NULL"), "NULL", (E105+G105)/2)</f>
        <v>2.8499999999999996</v>
      </c>
      <c r="AC105" s="6">
        <f>IF(OR(F105 = "NULL", H105 = "NULL"), "NULL", (F105+H105)/2)</f>
        <v>80.797499999999999</v>
      </c>
      <c r="AD105" s="13">
        <v>17000000426</v>
      </c>
      <c r="AE105" s="6">
        <f>IF(H105 = "NULL", "NULL", AF105/28.35)</f>
        <v>9.5</v>
      </c>
      <c r="AF105" s="6">
        <f>IF(H105 = "NULL", "NULL", J105*2)</f>
        <v>269.32499999999999</v>
      </c>
      <c r="AG105" s="13">
        <v>19000000426</v>
      </c>
      <c r="AH105" s="6">
        <f>IF(AB105 = "NULL", "NULL", AB105*2)</f>
        <v>5.6999999999999993</v>
      </c>
      <c r="AI105" s="6">
        <f>IF(AC105 = "NULL", "NULL", AC105*2)</f>
        <v>161.595</v>
      </c>
      <c r="AJ105" s="13">
        <v>21000000426</v>
      </c>
      <c r="AK105" s="11"/>
      <c r="AL105" s="10" t="str">
        <f>SUBSTITUTE(D105,CHAR(10)&amp;"• Packed in a facility and/or equipment that produces products containing peanuts, tree nuts, soybean, milk, dairy, eggs, fish, shellfish, wheat, sesame. •","")</f>
        <v>Ceylon Cinnamon Ingredients:
ceylon organic cinnamon</v>
      </c>
      <c r="AM105" s="9" t="s">
        <v>44</v>
      </c>
      <c r="AN105" s="42"/>
    </row>
    <row r="106" spans="1:40" ht="180" x14ac:dyDescent="0.3">
      <c r="A106" s="8" t="s">
        <v>1374</v>
      </c>
      <c r="B106" s="8" t="s">
        <v>1375</v>
      </c>
      <c r="C106" s="8" t="s">
        <v>1376</v>
      </c>
      <c r="D106" s="9" t="s">
        <v>1377</v>
      </c>
      <c r="E106" s="6">
        <f>IF(F106 = "NULL", "NULL", F106/28.35)</f>
        <v>0.8</v>
      </c>
      <c r="F106" s="6">
        <v>22.680000000000003</v>
      </c>
      <c r="G106" s="6">
        <f>IF(H106 = "NULL", "NULL", H106/28.35)</f>
        <v>1.6</v>
      </c>
      <c r="H106" s="6">
        <v>45.360000000000007</v>
      </c>
      <c r="I106" s="6">
        <f>IF(G106 = "NULL", "NULL", G106*1.25)</f>
        <v>2</v>
      </c>
      <c r="J106" s="6">
        <f>IF(G106 = "NULL", "NULL", H106*1.25)</f>
        <v>56.70000000000001</v>
      </c>
      <c r="K106" s="6">
        <f>IF(G106 = "NULL", "NULL", G106*2)</f>
        <v>3.2</v>
      </c>
      <c r="L106" s="6">
        <f>IF(G106 = "NULL", "NULL", H106*2)</f>
        <v>90.720000000000013</v>
      </c>
      <c r="M106" s="9" t="str">
        <f>CONCATENATE(SUBSTITUTE(D106,"• Packed in a facility and/or equipment that produces products containing peanuts, tree nuts, soybean, milk, dairy, eggs, fish, shellfish, wheat, sesame. •",""), " - NET WT. ", TEXT(E106, "0.00"), " oz (", F106, " grams)")</f>
        <v>Chai Black Turmeric Tea Ingredients:
black tea, turmeric, ginger, cinnamon, cloves, cardamom, black pepper, cassia oil
 - NET WT. 0.80 oz (22.68 grams)</v>
      </c>
      <c r="N106" s="10">
        <v>10000000063</v>
      </c>
      <c r="O106" s="10">
        <v>30000000063</v>
      </c>
      <c r="P106" s="10">
        <v>50000000063</v>
      </c>
      <c r="Q106" s="10">
        <v>70000000063</v>
      </c>
      <c r="R106" s="10">
        <v>90000000063</v>
      </c>
      <c r="S106" s="10">
        <v>11000000063</v>
      </c>
      <c r="T106" s="10">
        <v>13000000063</v>
      </c>
      <c r="U106" s="8"/>
      <c r="V106" s="9"/>
      <c r="W106" s="6">
        <f>IF(G106 = "NULL", "NULL", G106/4)</f>
        <v>0.4</v>
      </c>
      <c r="X106" s="6">
        <f>IF(W106 = "NULL", "NULL", W106*28.35)</f>
        <v>11.340000000000002</v>
      </c>
      <c r="Y106" s="6">
        <f>IF(G106 = "NULL", "NULL", G106*4)</f>
        <v>6.4</v>
      </c>
      <c r="Z106" s="6">
        <f>IF(G106 = "NULL", "NULL", H106*4)</f>
        <v>181.44000000000003</v>
      </c>
      <c r="AA106" s="13">
        <v>15000000063</v>
      </c>
      <c r="AB106" s="6">
        <f>IF(OR(E106 = "NULL", G106 = "NULL"), "NULL", (E106+G106)/2)</f>
        <v>1.2000000000000002</v>
      </c>
      <c r="AC106" s="6">
        <f>IF(OR(F106 = "NULL", H106 = "NULL"), "NULL", (F106+H106)/2)</f>
        <v>34.020000000000003</v>
      </c>
      <c r="AD106" s="13">
        <v>17000000063</v>
      </c>
      <c r="AE106" s="6">
        <f>IF(H106 = "NULL", "NULL", AF106/28.35)</f>
        <v>4.0000000000000009</v>
      </c>
      <c r="AF106" s="6">
        <f>IF(H106 = "NULL", "NULL", J106*2)</f>
        <v>113.40000000000002</v>
      </c>
      <c r="AG106" s="13">
        <v>19000000063</v>
      </c>
      <c r="AH106" s="6">
        <f>IF(AB106 = "NULL", "NULL", AB106*2)</f>
        <v>2.4000000000000004</v>
      </c>
      <c r="AI106" s="6">
        <f>IF(AC106 = "NULL", "NULL", AC106*2)</f>
        <v>68.040000000000006</v>
      </c>
      <c r="AJ106" s="13">
        <v>21000000063</v>
      </c>
      <c r="AK106" s="11"/>
      <c r="AL106" s="10" t="str">
        <f>SUBSTITUTE(D106,CHAR(10)&amp;"• Packed in a facility and/or equipment that produces products containing peanuts, tree nuts, soybean, milk, dairy, eggs, fish, shellfish, wheat, sesame. •","")</f>
        <v>Chai Black Turmeric Tea Ingredients:
black tea, turmeric, ginger, cinnamon, cloves, cardamom, black pepper, cassia oil</v>
      </c>
      <c r="AM106" s="9" t="s">
        <v>44</v>
      </c>
      <c r="AN106" s="42"/>
    </row>
    <row r="107" spans="1:40" ht="180" x14ac:dyDescent="0.3">
      <c r="A107" s="8" t="s">
        <v>1378</v>
      </c>
      <c r="B107" s="8" t="s">
        <v>1379</v>
      </c>
      <c r="C107" s="8" t="s">
        <v>1380</v>
      </c>
      <c r="D107" s="9" t="s">
        <v>1381</v>
      </c>
      <c r="E107" s="6">
        <f>IF(F107 = "NULL", "NULL", F107/28.35)</f>
        <v>0.8</v>
      </c>
      <c r="F107" s="6">
        <v>22.680000000000003</v>
      </c>
      <c r="G107" s="6">
        <f>IF(H107 = "NULL", "NULL", H107/28.35)</f>
        <v>1.6</v>
      </c>
      <c r="H107" s="6">
        <v>45.360000000000007</v>
      </c>
      <c r="I107" s="6">
        <f>IF(G107 = "NULL", "NULL", G107*1.25)</f>
        <v>2</v>
      </c>
      <c r="J107" s="6">
        <f>IF(G107 = "NULL", "NULL", H107*1.25)</f>
        <v>56.70000000000001</v>
      </c>
      <c r="K107" s="6">
        <f>IF(G107 = "NULL", "NULL", G107*2)</f>
        <v>3.2</v>
      </c>
      <c r="L107" s="6">
        <f>IF(G107 = "NULL", "NULL", H107*2)</f>
        <v>90.720000000000013</v>
      </c>
      <c r="M107" s="9" t="str">
        <f>CONCATENATE(SUBSTITUTE(D107,"• Packed in a facility and/or equipment that produces products containing peanuts, tree nuts, soybean, milk, dairy, eggs, fish, shellfish, wheat, sesame. •",""), " - NET WT. ", TEXT(E107, "0.00"), " oz (", F107, " grams)")</f>
        <v>Chai Herbal Turmeric Tea Ingredients:
turmeric, ginger, cinnamon, cloves, cardamom, licorice root, black pepper, cassia oil 
 - NET WT. 0.80 oz (22.68 grams)</v>
      </c>
      <c r="N107" s="10">
        <v>10000000064</v>
      </c>
      <c r="O107" s="10">
        <v>30000000064</v>
      </c>
      <c r="P107" s="10">
        <v>50000000064</v>
      </c>
      <c r="Q107" s="10">
        <v>70000000064</v>
      </c>
      <c r="R107" s="10">
        <v>90000000064</v>
      </c>
      <c r="S107" s="10">
        <v>11000000064</v>
      </c>
      <c r="T107" s="10">
        <v>13000000064</v>
      </c>
      <c r="U107" s="8"/>
      <c r="V107" s="9"/>
      <c r="W107" s="6">
        <f>IF(G107 = "NULL", "NULL", G107/4)</f>
        <v>0.4</v>
      </c>
      <c r="X107" s="6">
        <f>IF(W107 = "NULL", "NULL", W107*28.35)</f>
        <v>11.340000000000002</v>
      </c>
      <c r="Y107" s="6">
        <f>IF(G107 = "NULL", "NULL", G107*4)</f>
        <v>6.4</v>
      </c>
      <c r="Z107" s="6">
        <f>IF(G107 = "NULL", "NULL", H107*4)</f>
        <v>181.44000000000003</v>
      </c>
      <c r="AA107" s="13">
        <v>15000000064</v>
      </c>
      <c r="AB107" s="6">
        <f>IF(OR(E107 = "NULL", G107 = "NULL"), "NULL", (E107+G107)/2)</f>
        <v>1.2000000000000002</v>
      </c>
      <c r="AC107" s="6">
        <f>IF(OR(F107 = "NULL", H107 = "NULL"), "NULL", (F107+H107)/2)</f>
        <v>34.020000000000003</v>
      </c>
      <c r="AD107" s="13">
        <v>17000000064</v>
      </c>
      <c r="AE107" s="6">
        <f>IF(H107 = "NULL", "NULL", AF107/28.35)</f>
        <v>4.0000000000000009</v>
      </c>
      <c r="AF107" s="6">
        <f>IF(H107 = "NULL", "NULL", J107*2)</f>
        <v>113.40000000000002</v>
      </c>
      <c r="AG107" s="13">
        <v>19000000064</v>
      </c>
      <c r="AH107" s="6">
        <f>IF(AB107 = "NULL", "NULL", AB107*2)</f>
        <v>2.4000000000000004</v>
      </c>
      <c r="AI107" s="6">
        <f>IF(AC107 = "NULL", "NULL", AC107*2)</f>
        <v>68.040000000000006</v>
      </c>
      <c r="AJ107" s="13">
        <v>21000000064</v>
      </c>
      <c r="AK107" s="11"/>
      <c r="AL107" s="10" t="str">
        <f>SUBSTITUTE(D107,CHAR(10)&amp;"•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c r="AM107" s="9" t="s">
        <v>44</v>
      </c>
      <c r="AN107" s="42"/>
    </row>
    <row r="108" spans="1:40" ht="180" x14ac:dyDescent="0.3">
      <c r="A108" s="31" t="s">
        <v>1385</v>
      </c>
      <c r="B108" s="8" t="s">
        <v>1386</v>
      </c>
      <c r="C108" s="8" t="s">
        <v>1386</v>
      </c>
      <c r="D108" s="9" t="s">
        <v>1387</v>
      </c>
      <c r="E108" s="6">
        <f>IF(F108 = "NULL", "NULL", F108/28.35)</f>
        <v>0.8</v>
      </c>
      <c r="F108" s="6">
        <v>22.680000000000003</v>
      </c>
      <c r="G108" s="6">
        <f>IF(H108 = "NULL", "NULL", H108/28.35)</f>
        <v>1.6</v>
      </c>
      <c r="H108" s="6">
        <v>45.360000000000007</v>
      </c>
      <c r="I108" s="6">
        <f>IF(G108 = "NULL", "NULL", G108*1.25)</f>
        <v>2</v>
      </c>
      <c r="J108" s="6">
        <f>IF(G108 = "NULL", "NULL", H108*1.25)</f>
        <v>56.70000000000001</v>
      </c>
      <c r="K108" s="6">
        <f>IF(G108 = "NULL", "NULL", G108*2)</f>
        <v>3.2</v>
      </c>
      <c r="L108" s="6">
        <f>IF(G108 = "NULL", "NULL", H108*2)</f>
        <v>90.720000000000013</v>
      </c>
      <c r="M108" s="9" t="str">
        <f>CONCATENATE(SUBSTITUTE(D108,"• Packed in a facility and/or equipment that produces products containing peanuts, tree nuts, soybean, milk, dairy, eggs, fish, shellfish, wheat, sesame. •",""), " - NET WT. ", TEXT(E108, "0.00"), " oz (", F108, " grams)")</f>
        <v>Chai Tea Ingredients:
black tea, cinnamon, ginger, cardamom, cloves, and black pepper
 - NET WT. 0.80 oz (22.68 grams)</v>
      </c>
      <c r="N108" s="10">
        <v>10000000065</v>
      </c>
      <c r="O108" s="10">
        <v>30000000065</v>
      </c>
      <c r="P108" s="10">
        <v>50000000065</v>
      </c>
      <c r="Q108" s="10">
        <v>70000000065</v>
      </c>
      <c r="R108" s="10">
        <v>90000000065</v>
      </c>
      <c r="S108" s="10">
        <v>11000000065</v>
      </c>
      <c r="T108" s="10">
        <v>13000000065</v>
      </c>
      <c r="U108" s="8" t="s">
        <v>49</v>
      </c>
      <c r="V108" s="9" t="s">
        <v>153</v>
      </c>
      <c r="W108" s="6">
        <f>IF(G108 = "NULL", "NULL", G108/4)</f>
        <v>0.4</v>
      </c>
      <c r="X108" s="6">
        <f>IF(W108 = "NULL", "NULL", W108*28.35)</f>
        <v>11.340000000000002</v>
      </c>
      <c r="Y108" s="6">
        <f>IF(G108 = "NULL", "NULL", G108*4)</f>
        <v>6.4</v>
      </c>
      <c r="Z108" s="6">
        <f>IF(G108 = "NULL", "NULL", H108*4)</f>
        <v>181.44000000000003</v>
      </c>
      <c r="AA108" s="13">
        <v>15000000065</v>
      </c>
      <c r="AB108" s="6">
        <f>IF(OR(E108 = "NULL", G108 = "NULL"), "NULL", (E108+G108)/2)</f>
        <v>1.2000000000000002</v>
      </c>
      <c r="AC108" s="6">
        <f>IF(OR(F108 = "NULL", H108 = "NULL"), "NULL", (F108+H108)/2)</f>
        <v>34.020000000000003</v>
      </c>
      <c r="AD108" s="13">
        <v>17000000065</v>
      </c>
      <c r="AE108" s="6">
        <f>IF(H108 = "NULL", "NULL", AF108/28.35)</f>
        <v>4.0000000000000009</v>
      </c>
      <c r="AF108" s="6">
        <f>IF(H108 = "NULL", "NULL", J108*2)</f>
        <v>113.40000000000002</v>
      </c>
      <c r="AG108" s="13">
        <v>19000000065</v>
      </c>
      <c r="AH108" s="6">
        <f>IF(AB108 = "NULL", "NULL", AB108*2)</f>
        <v>2.4000000000000004</v>
      </c>
      <c r="AI108" s="6">
        <f>IF(AC108 = "NULL", "NULL", AC108*2)</f>
        <v>68.040000000000006</v>
      </c>
      <c r="AJ108" s="13">
        <v>21000000065</v>
      </c>
      <c r="AK108" s="11"/>
      <c r="AL108" s="10" t="str">
        <f>SUBSTITUTE(D108,CHAR(10)&amp;"• Packed in a facility and/or equipment that produces products containing peanuts, tree nuts, soybean, milk, dairy, eggs, fish, shellfish, wheat, sesame. •","")</f>
        <v>Chai Tea Ingredients:
black tea, cinnamon, ginger, cardamom, cloves, and black pepper</v>
      </c>
      <c r="AM108" s="9" t="s">
        <v>44</v>
      </c>
      <c r="AN108" s="42"/>
    </row>
    <row r="109" spans="1:40" ht="180" x14ac:dyDescent="0.3">
      <c r="A109" s="8" t="s">
        <v>1361</v>
      </c>
      <c r="B109" s="8" t="s">
        <v>1362</v>
      </c>
      <c r="C109" s="8" t="s">
        <v>1362</v>
      </c>
      <c r="D109" s="9" t="s">
        <v>1363</v>
      </c>
      <c r="E109" s="6">
        <f>IF(F109 = "NULL", "NULL", F109/28.35)</f>
        <v>0.8</v>
      </c>
      <c r="F109" s="6">
        <v>22.680000000000003</v>
      </c>
      <c r="G109" s="6">
        <f>IF(H109 = "NULL", "NULL", H109/28.35)</f>
        <v>1.6</v>
      </c>
      <c r="H109" s="6">
        <v>45.360000000000007</v>
      </c>
      <c r="I109" s="6">
        <f>IF(G109 = "NULL", "NULL", G109*1.25)</f>
        <v>2</v>
      </c>
      <c r="J109" s="6">
        <f>IF(G109 = "NULL", "NULL", H109*1.25)</f>
        <v>56.70000000000001</v>
      </c>
      <c r="K109" s="6">
        <f>IF(G109 = "NULL", "NULL", G109*2)</f>
        <v>3.2</v>
      </c>
      <c r="L109" s="6">
        <f>IF(G109 = "NULL", "NULL", H109*2)</f>
        <v>90.720000000000013</v>
      </c>
      <c r="M109" s="9" t="str">
        <f>CONCATENATE(SUBSTITUTE(D109,"• Packed in a facility and/or equipment that produces products containing peanuts, tree nuts, soybean, milk, dairy, eggs, fish, shellfish, wheat, sesame. •",""), " - NET WT. ", TEXT(E109, "0.00"), " oz (", F109, " grams)")</f>
        <v>Chamomile Tea Ingredients:
chamomile flowers ground, calendula flowers
 - NET WT. 0.80 oz (22.68 grams)</v>
      </c>
      <c r="N109" s="10">
        <v>10000000066</v>
      </c>
      <c r="O109" s="10">
        <v>30000000066</v>
      </c>
      <c r="P109" s="10">
        <v>50000000066</v>
      </c>
      <c r="Q109" s="10">
        <v>70000000066</v>
      </c>
      <c r="R109" s="10">
        <v>90000000066</v>
      </c>
      <c r="S109" s="10">
        <v>11000000066</v>
      </c>
      <c r="T109" s="10">
        <v>13000000066</v>
      </c>
      <c r="U109" s="8"/>
      <c r="V109" s="9"/>
      <c r="W109" s="6">
        <f>IF(G109 = "NULL", "NULL", G109/4)</f>
        <v>0.4</v>
      </c>
      <c r="X109" s="6">
        <f>IF(W109 = "NULL", "NULL", W109*28.35)</f>
        <v>11.340000000000002</v>
      </c>
      <c r="Y109" s="6">
        <f>IF(G109 = "NULL", "NULL", G109*4)</f>
        <v>6.4</v>
      </c>
      <c r="Z109" s="6">
        <f>IF(G109 = "NULL", "NULL", H109*4)</f>
        <v>181.44000000000003</v>
      </c>
      <c r="AA109" s="13">
        <v>15000000066</v>
      </c>
      <c r="AB109" s="6">
        <f>IF(OR(E109 = "NULL", G109 = "NULL"), "NULL", (E109+G109)/2)</f>
        <v>1.2000000000000002</v>
      </c>
      <c r="AC109" s="6">
        <f>IF(OR(F109 = "NULL", H109 = "NULL"), "NULL", (F109+H109)/2)</f>
        <v>34.020000000000003</v>
      </c>
      <c r="AD109" s="13">
        <v>17000000066</v>
      </c>
      <c r="AE109" s="6">
        <f>IF(H109 = "NULL", "NULL", AF109/28.35)</f>
        <v>4.0000000000000009</v>
      </c>
      <c r="AF109" s="6">
        <f>IF(H109 = "NULL", "NULL", J109*2)</f>
        <v>113.40000000000002</v>
      </c>
      <c r="AG109" s="13">
        <v>19000000066</v>
      </c>
      <c r="AH109" s="6">
        <f>IF(AB109 = "NULL", "NULL", AB109*2)</f>
        <v>2.4000000000000004</v>
      </c>
      <c r="AI109" s="6">
        <f>IF(AC109 = "NULL", "NULL", AC109*2)</f>
        <v>68.040000000000006</v>
      </c>
      <c r="AJ109" s="13">
        <v>21000000066</v>
      </c>
      <c r="AK109" s="11"/>
      <c r="AL109" s="10" t="str">
        <f>SUBSTITUTE(D109,CHAR(10)&amp;"• Packed in a facility and/or equipment that produces products containing peanuts, tree nuts, soybean, milk, dairy, eggs, fish, shellfish, wheat, sesame. •","")</f>
        <v>Chamomile Tea Ingredients:
chamomile flowers ground, calendula flowers</v>
      </c>
      <c r="AM109" s="9" t="s">
        <v>44</v>
      </c>
      <c r="AN109" s="42"/>
    </row>
    <row r="110" spans="1:40" ht="409.6" x14ac:dyDescent="0.3">
      <c r="A110" s="8" t="s">
        <v>1526</v>
      </c>
      <c r="B110" s="8" t="s">
        <v>1527</v>
      </c>
      <c r="C110" s="8" t="s">
        <v>1528</v>
      </c>
      <c r="D110" s="9" t="s">
        <v>1529</v>
      </c>
      <c r="E110" s="6">
        <f>IF(F110 = "NULL", "NULL", F110/28.35)</f>
        <v>1.1001763668430335</v>
      </c>
      <c r="F110" s="6">
        <v>31.19</v>
      </c>
      <c r="G110" s="6">
        <f>IF(H110 = "NULL", "NULL", H110/28.35)</f>
        <v>2.1999999999999997</v>
      </c>
      <c r="H110" s="6">
        <v>62.37</v>
      </c>
      <c r="I110" s="6">
        <f>IF(G110 = "NULL", "NULL", G110*1.25)</f>
        <v>2.7499999999999996</v>
      </c>
      <c r="J110" s="6">
        <f>IF(G110 = "NULL", "NULL", H110*1.25)</f>
        <v>77.962499999999991</v>
      </c>
      <c r="K110" s="6">
        <f>IF(G110 = "NULL", "NULL", G110*2)</f>
        <v>4.3999999999999995</v>
      </c>
      <c r="L110" s="6">
        <f>IF(G110 = "NULL", "NULL", H110*2)</f>
        <v>124.74</v>
      </c>
      <c r="M110" s="9" t="str">
        <f>CONCATENATE(SUBSTITUTE(D110,"• Packed in a facility and/or equipment that produces products containing peanuts, tree nuts, soybean, milk, dairy, eggs, fish, shellfish, wheat, sesame. •",""), " - NET WT. ", TEXT(E110, "0.00"), " oz (", F110, " grams)")</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NET WT. 1.10 oz (31.19 grams)</v>
      </c>
      <c r="N110" s="10">
        <v>10000000392</v>
      </c>
      <c r="O110" s="10">
        <v>30000000392</v>
      </c>
      <c r="P110" s="10">
        <v>50000000392</v>
      </c>
      <c r="Q110" s="10">
        <v>70000000392</v>
      </c>
      <c r="R110" s="10">
        <v>90000000392</v>
      </c>
      <c r="S110" s="10">
        <v>11000000392</v>
      </c>
      <c r="T110" s="10">
        <v>13000000392</v>
      </c>
      <c r="U110" s="8"/>
      <c r="V110" s="6" t="s">
        <v>133</v>
      </c>
      <c r="W110" s="6">
        <f>IF(G110 = "NULL", "NULL", G110/4)</f>
        <v>0.54999999999999993</v>
      </c>
      <c r="X110" s="6">
        <f>IF(W110 = "NULL", "NULL", W110*28.35)</f>
        <v>15.592499999999999</v>
      </c>
      <c r="Y110" s="6">
        <f>IF(G110 = "NULL", "NULL", G110*4)</f>
        <v>8.7999999999999989</v>
      </c>
      <c r="Z110" s="6">
        <f>IF(G110 = "NULL", "NULL", H110*4)</f>
        <v>249.48</v>
      </c>
      <c r="AA110" s="13">
        <v>15000000392</v>
      </c>
      <c r="AB110" s="6">
        <f>IF(OR(E110 = "NULL", G110 = "NULL"), "NULL", (E110+G110)/2)</f>
        <v>1.6500881834215166</v>
      </c>
      <c r="AC110" s="6">
        <f>IF(OR(F110 = "NULL", H110 = "NULL"), "NULL", (F110+H110)/2)</f>
        <v>46.78</v>
      </c>
      <c r="AD110" s="13">
        <v>17000000392</v>
      </c>
      <c r="AE110" s="6">
        <f>IF(H110 = "NULL", "NULL", AF110/28.35)</f>
        <v>5.4999999999999991</v>
      </c>
      <c r="AF110" s="6">
        <f>IF(H110 = "NULL", "NULL", J110*2)</f>
        <v>155.92499999999998</v>
      </c>
      <c r="AG110" s="13">
        <v>19000000392</v>
      </c>
      <c r="AH110" s="6">
        <f>IF(AB110 = "NULL", "NULL", AB110*2)</f>
        <v>3.3001763668430333</v>
      </c>
      <c r="AI110" s="6">
        <f>IF(AC110 = "NULL", "NULL", AC110*2)</f>
        <v>93.56</v>
      </c>
      <c r="AJ110" s="13">
        <v>21000000392</v>
      </c>
      <c r="AK110" s="11" t="s">
        <v>1530</v>
      </c>
      <c r="AL110" s="10" t="str">
        <f>SUBSTITUTE(D110,CHAR(10)&amp;"• Packed in a facility and/or equipment that produces products containing peanuts, tree nuts, soybean, milk, dairy, eggs, fish, shellfish, wheat, sesame. •","")</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c r="AM110" s="9" t="s">
        <v>44</v>
      </c>
      <c r="AN110" s="42"/>
    </row>
    <row r="111" spans="1:40" ht="315" x14ac:dyDescent="0.3">
      <c r="A111" s="8" t="s">
        <v>1648</v>
      </c>
      <c r="B111" s="8" t="s">
        <v>1649</v>
      </c>
      <c r="C111" s="8" t="s">
        <v>1650</v>
      </c>
      <c r="D111" s="9" t="s">
        <v>1651</v>
      </c>
      <c r="E111" s="6">
        <f>IF(F111 = "NULL", "NULL", F111/28.35)</f>
        <v>1.1000000000000001</v>
      </c>
      <c r="F111" s="6">
        <v>31.185000000000006</v>
      </c>
      <c r="G111" s="6">
        <f>IF(H111 = "NULL", "NULL", H111/28.35)</f>
        <v>2.2000000000000002</v>
      </c>
      <c r="H111" s="6">
        <v>62.370000000000012</v>
      </c>
      <c r="I111" s="6">
        <f>IF(G111 = "NULL", "NULL", G111*1.25)</f>
        <v>2.75</v>
      </c>
      <c r="J111" s="6">
        <f>IF(G111 = "NULL", "NULL", H111*1.25)</f>
        <v>77.96250000000002</v>
      </c>
      <c r="K111" s="6">
        <f>IF(G111 = "NULL", "NULL", G111*2)</f>
        <v>4.4000000000000004</v>
      </c>
      <c r="L111" s="6">
        <f>IF(G111 = "NULL", "NULL", H111*2)</f>
        <v>124.74000000000002</v>
      </c>
      <c r="M111" s="9" t="str">
        <f>CONCATENATE(SUBSTITUTE(D111,"• Packed in a facility and/or equipment that produces products containing peanuts, tree nuts, soybean, milk, dairy, eggs, fish, shellfish, wheat, sesame. •",""), " - NET WT. ", TEXT(E111, "0.00"), " oz (", F111,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 oz (31.185 grams)</v>
      </c>
      <c r="N111" s="10">
        <v>10000000068</v>
      </c>
      <c r="O111" s="10">
        <v>30000000068</v>
      </c>
      <c r="P111" s="10">
        <v>50000000068</v>
      </c>
      <c r="Q111" s="10">
        <v>70000000068</v>
      </c>
      <c r="R111" s="10">
        <v>90000000068</v>
      </c>
      <c r="S111" s="10">
        <v>11000000068</v>
      </c>
      <c r="T111" s="10">
        <v>13000000068</v>
      </c>
      <c r="U111" s="8" t="s">
        <v>49</v>
      </c>
      <c r="V111" s="9" t="s">
        <v>801</v>
      </c>
      <c r="W111" s="6">
        <f>IF(G111 = "NULL", "NULL", G111/4)</f>
        <v>0.55000000000000004</v>
      </c>
      <c r="X111" s="6">
        <f>IF(W111 = "NULL", "NULL", W111*28.35)</f>
        <v>15.592500000000003</v>
      </c>
      <c r="Y111" s="6">
        <f>IF(G111 = "NULL", "NULL", G111*4)</f>
        <v>8.8000000000000007</v>
      </c>
      <c r="Z111" s="6">
        <f>IF(G111 = "NULL", "NULL", H111*4)</f>
        <v>249.48000000000005</v>
      </c>
      <c r="AA111" s="13">
        <v>15000000068</v>
      </c>
      <c r="AB111" s="6">
        <f>IF(OR(E111 = "NULL", G111 = "NULL"), "NULL", (E111+G111)/2)</f>
        <v>1.6500000000000001</v>
      </c>
      <c r="AC111" s="6">
        <f>IF(OR(F111 = "NULL", H111 = "NULL"), "NULL", (F111+H111)/2)</f>
        <v>46.777500000000011</v>
      </c>
      <c r="AD111" s="13">
        <v>17000000068</v>
      </c>
      <c r="AE111" s="6">
        <f>IF(H111 = "NULL", "NULL", AF111/28.35)</f>
        <v>5.5000000000000009</v>
      </c>
      <c r="AF111" s="6">
        <f>IF(H111 = "NULL", "NULL", J111*2)</f>
        <v>155.92500000000004</v>
      </c>
      <c r="AG111" s="13">
        <v>19000000068</v>
      </c>
      <c r="AH111" s="6">
        <f>IF(AB111 = "NULL", "NULL", AB111*2)</f>
        <v>3.3000000000000003</v>
      </c>
      <c r="AI111" s="6">
        <f>IF(AC111 = "NULL", "NULL", AC111*2)</f>
        <v>93.555000000000021</v>
      </c>
      <c r="AJ111" s="13">
        <v>21000000068</v>
      </c>
      <c r="AK111" s="11"/>
      <c r="AL111" s="10" t="str">
        <f>SUBSTITUTE(D111,CHAR(10)&amp;"•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c r="AM111" s="9" t="s">
        <v>44</v>
      </c>
      <c r="AN111" s="42"/>
    </row>
    <row r="112" spans="1:40" ht="300" x14ac:dyDescent="0.3">
      <c r="A112" s="8" t="s">
        <v>329</v>
      </c>
      <c r="B112" s="8" t="s">
        <v>330</v>
      </c>
      <c r="C112" s="8" t="s">
        <v>331</v>
      </c>
      <c r="D112" s="9" t="s">
        <v>332</v>
      </c>
      <c r="E112" s="6">
        <f>IF(F112 = "NULL", "NULL", F112/28.35)</f>
        <v>1.1000000000000001</v>
      </c>
      <c r="F112" s="6">
        <v>31.185000000000006</v>
      </c>
      <c r="G112" s="6">
        <f>IF(H112 = "NULL", "NULL", H112/28.35)</f>
        <v>2.2000000000000002</v>
      </c>
      <c r="H112" s="6">
        <v>62.370000000000012</v>
      </c>
      <c r="I112" s="6">
        <f>IF(G112 = "NULL", "NULL", G112*1.25)</f>
        <v>2.75</v>
      </c>
      <c r="J112" s="6">
        <f>IF(G112 = "NULL", "NULL", H112*1.25)</f>
        <v>77.96250000000002</v>
      </c>
      <c r="K112" s="6">
        <f>IF(G112 = "NULL", "NULL", G112*2)</f>
        <v>4.4000000000000004</v>
      </c>
      <c r="L112" s="6">
        <f>IF(G112 = "NULL", "NULL", H112*2)</f>
        <v>124.74000000000002</v>
      </c>
      <c r="M112" s="9" t="str">
        <f>CONCATENATE(SUBSTITUTE(D112,"• Packed in a facility and/or equipment that produces products containing peanuts, tree nuts, soybean, milk, dairy, eggs, fish, shellfish, wheat, sesame. •",""), " - NET WT. ", TEXT(E112, "0.00"), " oz (", F112,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 oz (31.185 grams)</v>
      </c>
      <c r="N112" s="10">
        <v>10000000067</v>
      </c>
      <c r="O112" s="10">
        <v>30000000067</v>
      </c>
      <c r="P112" s="10">
        <v>50000000067</v>
      </c>
      <c r="Q112" s="10">
        <v>70000000067</v>
      </c>
      <c r="R112" s="10">
        <v>90000000067</v>
      </c>
      <c r="S112" s="10">
        <v>11000000067</v>
      </c>
      <c r="T112" s="10">
        <v>13000000067</v>
      </c>
      <c r="U112" s="8"/>
      <c r="V112" s="9"/>
      <c r="W112" s="6">
        <f>IF(G112 = "NULL", "NULL", G112/4)</f>
        <v>0.55000000000000004</v>
      </c>
      <c r="X112" s="6">
        <f>IF(W112 = "NULL", "NULL", W112*28.35)</f>
        <v>15.592500000000003</v>
      </c>
      <c r="Y112" s="6">
        <f>IF(G112 = "NULL", "NULL", G112*4)</f>
        <v>8.8000000000000007</v>
      </c>
      <c r="Z112" s="6">
        <f>IF(G112 = "NULL", "NULL", H112*4)</f>
        <v>249.48000000000005</v>
      </c>
      <c r="AA112" s="13">
        <v>15000000067</v>
      </c>
      <c r="AB112" s="6">
        <f>IF(OR(E112 = "NULL", G112 = "NULL"), "NULL", (E112+G112)/2)</f>
        <v>1.6500000000000001</v>
      </c>
      <c r="AC112" s="6">
        <f>IF(OR(F112 = "NULL", H112 = "NULL"), "NULL", (F112+H112)/2)</f>
        <v>46.777500000000011</v>
      </c>
      <c r="AD112" s="13">
        <v>17000000067</v>
      </c>
      <c r="AE112" s="6">
        <f>IF(H112 = "NULL", "NULL", AF112/28.35)</f>
        <v>5.5000000000000009</v>
      </c>
      <c r="AF112" s="6">
        <f>IF(H112 = "NULL", "NULL", J112*2)</f>
        <v>155.92500000000004</v>
      </c>
      <c r="AG112" s="13">
        <v>19000000067</v>
      </c>
      <c r="AH112" s="6">
        <f>IF(AB112 = "NULL", "NULL", AB112*2)</f>
        <v>3.3000000000000003</v>
      </c>
      <c r="AI112" s="6">
        <f>IF(AC112 = "NULL", "NULL", AC112*2)</f>
        <v>93.555000000000021</v>
      </c>
      <c r="AJ112" s="13">
        <v>21000000067</v>
      </c>
      <c r="AK112" s="11"/>
      <c r="AL112" s="10" t="str">
        <f>SUBSTITUTE(D112,CHAR(10)&amp;"•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c r="AM112" s="9" t="s">
        <v>44</v>
      </c>
      <c r="AN112" s="42"/>
    </row>
    <row r="113" spans="1:40" ht="409.6" x14ac:dyDescent="0.3">
      <c r="A113" s="8" t="s">
        <v>1504</v>
      </c>
      <c r="B113" s="8" t="s">
        <v>1505</v>
      </c>
      <c r="C113" s="8" t="s">
        <v>1506</v>
      </c>
      <c r="D113" s="9" t="s">
        <v>1507</v>
      </c>
      <c r="E113" s="6">
        <f>IF(F113 = "NULL", "NULL", F113/28.35)</f>
        <v>1.4</v>
      </c>
      <c r="F113" s="6">
        <v>39.69</v>
      </c>
      <c r="G113" s="6">
        <f>IF(H113 = "NULL", "NULL", H113/28.35)</f>
        <v>2.8</v>
      </c>
      <c r="H113" s="6">
        <v>79.38</v>
      </c>
      <c r="I113" s="6">
        <f>IF(G113 = "NULL", "NULL", G113*1.25)</f>
        <v>3.5</v>
      </c>
      <c r="J113" s="6">
        <f>IF(G113 = "NULL", "NULL", H113*1.25)</f>
        <v>99.224999999999994</v>
      </c>
      <c r="K113" s="6">
        <f>IF(G113 = "NULL", "NULL", G113*2)</f>
        <v>5.6</v>
      </c>
      <c r="L113" s="6">
        <f>IF(G113 = "NULL", "NULL", H113*2)</f>
        <v>158.76</v>
      </c>
      <c r="M113" s="9" t="str">
        <f>CONCATENATE(SUBSTITUTE(D113,"• Packed in a facility and/or equipment that produces products containing peanuts, tree nuts, soybean, milk, dairy, eggs, fish, shellfish, wheat, sesame. •",""), " - NET WT. ", TEXT(E113, "0.00"), " oz (", F113, " grams)")</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 oz (39.69 grams)</v>
      </c>
      <c r="N113" s="10">
        <v>10000000069</v>
      </c>
      <c r="O113" s="10">
        <v>30000000069</v>
      </c>
      <c r="P113" s="10">
        <v>50000000069</v>
      </c>
      <c r="Q113" s="10">
        <v>70000000069</v>
      </c>
      <c r="R113" s="10">
        <v>90000000069</v>
      </c>
      <c r="S113" s="10">
        <v>11000000069</v>
      </c>
      <c r="T113" s="10">
        <v>13000000069</v>
      </c>
      <c r="U113" s="8"/>
      <c r="V113" s="9"/>
      <c r="W113" s="6">
        <f>IF(G113 = "NULL", "NULL", G113/4)</f>
        <v>0.7</v>
      </c>
      <c r="X113" s="6">
        <f>IF(W113 = "NULL", "NULL", W113*28.35)</f>
        <v>19.844999999999999</v>
      </c>
      <c r="Y113" s="6">
        <f>IF(G113 = "NULL", "NULL", G113*4)</f>
        <v>11.2</v>
      </c>
      <c r="Z113" s="6">
        <f>IF(G113 = "NULL", "NULL", H113*4)</f>
        <v>317.52</v>
      </c>
      <c r="AA113" s="13">
        <v>15000000069</v>
      </c>
      <c r="AB113" s="6">
        <f>IF(OR(E113 = "NULL", G113 = "NULL"), "NULL", (E113+G113)/2)</f>
        <v>2.0999999999999996</v>
      </c>
      <c r="AC113" s="6">
        <f>IF(OR(F113 = "NULL", H113 = "NULL"), "NULL", (F113+H113)/2)</f>
        <v>59.534999999999997</v>
      </c>
      <c r="AD113" s="13">
        <v>17000000069</v>
      </c>
      <c r="AE113" s="6">
        <f>IF(H113 = "NULL", "NULL", AF113/28.35)</f>
        <v>6.9999999999999991</v>
      </c>
      <c r="AF113" s="6">
        <f>IF(H113 = "NULL", "NULL", J113*2)</f>
        <v>198.45</v>
      </c>
      <c r="AG113" s="13">
        <v>19000000069</v>
      </c>
      <c r="AH113" s="6">
        <f>IF(AB113 = "NULL", "NULL", AB113*2)</f>
        <v>4.1999999999999993</v>
      </c>
      <c r="AI113" s="6">
        <f>IF(AC113 = "NULL", "NULL", AC113*2)</f>
        <v>119.07</v>
      </c>
      <c r="AJ113" s="13">
        <v>21000000069</v>
      </c>
      <c r="AK113" s="11"/>
      <c r="AL113" s="10" t="str">
        <f>SUBSTITUTE(D113,CHAR(10)&amp;"• Packed in a facility and/or equipment that produces products containing peanuts, tree nuts, soybean, milk, dairy, eggs, fish, shellfish, wheat, sesame. •","")</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c r="AM113" s="9" t="s">
        <v>44</v>
      </c>
      <c r="AN113" s="42"/>
    </row>
    <row r="114" spans="1:40" ht="195" x14ac:dyDescent="0.3">
      <c r="A114" s="8" t="s">
        <v>1721</v>
      </c>
      <c r="B114" s="8" t="s">
        <v>1722</v>
      </c>
      <c r="C114" s="8" t="s">
        <v>1723</v>
      </c>
      <c r="D114" s="9" t="s">
        <v>1724</v>
      </c>
      <c r="E114" s="6">
        <f>IF(F114 = "NULL", "NULL", F114/28.35)</f>
        <v>1.1000000000000001</v>
      </c>
      <c r="F114" s="6">
        <v>31.185000000000006</v>
      </c>
      <c r="G114" s="6">
        <f>IF(H114 = "NULL", "NULL", H114/28.35)</f>
        <v>2.2000000000000002</v>
      </c>
      <c r="H114" s="6">
        <v>62.370000000000012</v>
      </c>
      <c r="I114" s="6">
        <f>IF(G114 = "NULL", "NULL", G114*1.25)</f>
        <v>2.75</v>
      </c>
      <c r="J114" s="6">
        <f>IF(G114 = "NULL", "NULL", H114*1.25)</f>
        <v>77.96250000000002</v>
      </c>
      <c r="K114" s="6">
        <f>IF(G114 = "NULL", "NULL", G114*2)</f>
        <v>4.4000000000000004</v>
      </c>
      <c r="L114" s="6">
        <f>IF(G114 = "NULL", "NULL", H114*2)</f>
        <v>124.74000000000002</v>
      </c>
      <c r="M114" s="9" t="str">
        <f>CONCATENATE(SUBSTITUTE(D114,"• Packed in a facility and/or equipment that produces products containing peanuts, tree nuts, soybean, milk, dairy, eggs, fish, shellfish, wheat, sesame. •",""), " - NET WT. ", TEXT(E114, "0.00"), " oz (", F114, " grams)")</f>
        <v>Cheddar Ranch Popcorn Seasoning Ingredients:
white cheddar cheese powder, onion, sea salt, herbs and spices, garlic, yeast extract, vinegar powder
• ALLERGY ALERT: contains milk •
 - NET WT. 1.10 oz (31.185 grams)</v>
      </c>
      <c r="N114" s="10">
        <v>10000000070</v>
      </c>
      <c r="O114" s="10">
        <v>30000000070</v>
      </c>
      <c r="P114" s="10">
        <v>50000000070</v>
      </c>
      <c r="Q114" s="10">
        <v>70000000070</v>
      </c>
      <c r="R114" s="10">
        <v>90000000070</v>
      </c>
      <c r="S114" s="10">
        <v>11000000070</v>
      </c>
      <c r="T114" s="10">
        <v>13000000070</v>
      </c>
      <c r="U114" s="8" t="s">
        <v>49</v>
      </c>
      <c r="V114" s="9"/>
      <c r="W114" s="6">
        <f>IF(G114 = "NULL", "NULL", G114/4)</f>
        <v>0.55000000000000004</v>
      </c>
      <c r="X114" s="6">
        <f>IF(W114 = "NULL", "NULL", W114*28.35)</f>
        <v>15.592500000000003</v>
      </c>
      <c r="Y114" s="6">
        <f>IF(G114 = "NULL", "NULL", G114*4)</f>
        <v>8.8000000000000007</v>
      </c>
      <c r="Z114" s="6">
        <f>IF(G114 = "NULL", "NULL", H114*4)</f>
        <v>249.48000000000005</v>
      </c>
      <c r="AA114" s="13">
        <v>15000000070</v>
      </c>
      <c r="AB114" s="6">
        <f>IF(OR(E114 = "NULL", G114 = "NULL"), "NULL", (E114+G114)/2)</f>
        <v>1.6500000000000001</v>
      </c>
      <c r="AC114" s="6">
        <f>IF(OR(F114 = "NULL", H114 = "NULL"), "NULL", (F114+H114)/2)</f>
        <v>46.777500000000011</v>
      </c>
      <c r="AD114" s="13">
        <v>17000000070</v>
      </c>
      <c r="AE114" s="6">
        <f>IF(H114 = "NULL", "NULL", AF114/28.35)</f>
        <v>5.5000000000000009</v>
      </c>
      <c r="AF114" s="6">
        <f>IF(H114 = "NULL", "NULL", J114*2)</f>
        <v>155.92500000000004</v>
      </c>
      <c r="AG114" s="13">
        <v>19000000070</v>
      </c>
      <c r="AH114" s="6">
        <f>IF(AB114 = "NULL", "NULL", AB114*2)</f>
        <v>3.3000000000000003</v>
      </c>
      <c r="AI114" s="6">
        <f>IF(AC114 = "NULL", "NULL", AC114*2)</f>
        <v>93.555000000000021</v>
      </c>
      <c r="AJ114" s="13">
        <v>21000000070</v>
      </c>
      <c r="AK114" s="11"/>
      <c r="AL114" s="10" t="str">
        <f>SUBSTITUTE(D114,CHAR(10)&amp;"•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c r="AM114" s="9" t="s">
        <v>44</v>
      </c>
      <c r="AN114" s="42"/>
    </row>
    <row r="115" spans="1:40" ht="240" x14ac:dyDescent="0.3">
      <c r="A115" s="8" t="s">
        <v>2076</v>
      </c>
      <c r="B115" s="8" t="s">
        <v>2077</v>
      </c>
      <c r="C115" s="8" t="s">
        <v>2078</v>
      </c>
      <c r="D115" s="9" t="s">
        <v>2079</v>
      </c>
      <c r="E115" s="6">
        <f>IF(F115 = "NULL", "NULL", F115/28.35)</f>
        <v>1.8500881834215168</v>
      </c>
      <c r="F115" s="6">
        <v>52.45</v>
      </c>
      <c r="G115" s="6">
        <f>IF(H115 = "NULL", "NULL", H115/28.35)</f>
        <v>3.7001763668430336</v>
      </c>
      <c r="H115" s="6">
        <v>104.9</v>
      </c>
      <c r="I115" s="6">
        <f>IF(G115 = "NULL", "NULL", G115*1.25)</f>
        <v>4.6252204585537919</v>
      </c>
      <c r="J115" s="6">
        <f>IF(G115 = "NULL", "NULL", H115*1.25)</f>
        <v>131.125</v>
      </c>
      <c r="K115" s="6">
        <f>IF(G115 = "NULL", "NULL", G115*2)</f>
        <v>7.4003527336860673</v>
      </c>
      <c r="L115" s="6">
        <f>IF(G115 = "NULL", "NULL", H115*2)</f>
        <v>209.8</v>
      </c>
      <c r="M115" s="9" t="str">
        <f>CONCATENATE(SUBSTITUTE(D115,"• Packed in a facility and/or equipment that produces products containing peanuts, tree nuts, soybean, milk, dairy, eggs, fish, shellfish, wheat, sesame. •",""), " - NET WT. ", TEXT(E115, "0.00"), " oz (", F115, " grams)")</f>
        <v>Cheesy Parmesan Bagel Seasoning Ingredients:
poppy seed, salt, sesame seed, minced garlic, parmesan cheese  ([part-skim milk, cheese culture, salt enzymes], whey, buttermilk solids, sodium phosphate, salt), minced onion
• ALLERGY ALERT: contains milk, sesame •
 - NET WT. 1.85 oz (52.45 grams)</v>
      </c>
      <c r="N115" s="10">
        <v>10000000564</v>
      </c>
      <c r="O115" s="10">
        <v>30000000564</v>
      </c>
      <c r="P115" s="10">
        <v>50000000564</v>
      </c>
      <c r="Q115" s="10">
        <v>70000000564</v>
      </c>
      <c r="R115" s="10">
        <v>90000000564</v>
      </c>
      <c r="S115" s="10">
        <v>11000000564</v>
      </c>
      <c r="T115" s="10">
        <v>13000000564</v>
      </c>
      <c r="U115" s="22"/>
      <c r="W115" s="6">
        <f>IF(G115 = "NULL", "NULL", G115/4)</f>
        <v>0.92504409171075841</v>
      </c>
      <c r="X115" s="6">
        <f>IF(W115 = "NULL", "NULL", W115*28.35)</f>
        <v>26.225000000000001</v>
      </c>
      <c r="Y115" s="6">
        <f>IF(G115 = "NULL", "NULL", G115*4)</f>
        <v>14.800705467372135</v>
      </c>
      <c r="Z115" s="6">
        <f>IF(G115 = "NULL", "NULL", H115*4)</f>
        <v>419.6</v>
      </c>
      <c r="AA115" s="13">
        <v>15000000564</v>
      </c>
      <c r="AB115" s="6">
        <f>IF(OR(E115 = "NULL", G115 = "NULL"), "NULL", (E115+G115)/2)</f>
        <v>2.7751322751322753</v>
      </c>
      <c r="AC115" s="6">
        <f>IF(OR(F115 = "NULL", H115 = "NULL"), "NULL", (F115+H115)/2)</f>
        <v>78.675000000000011</v>
      </c>
      <c r="AD115" s="13">
        <v>17000000564</v>
      </c>
      <c r="AE115" s="6">
        <f>IF(H115 = "NULL", "NULL", AF115/28.35)</f>
        <v>9.2504409171075839</v>
      </c>
      <c r="AF115" s="6">
        <f>IF(H115 = "NULL", "NULL", J115*2)</f>
        <v>262.25</v>
      </c>
      <c r="AG115" s="13">
        <v>19000000564</v>
      </c>
      <c r="AH115" s="6">
        <f>IF(AB115 = "NULL", "NULL", AB115*2)</f>
        <v>5.5502645502645507</v>
      </c>
      <c r="AI115" s="6">
        <f>IF(AC115 = "NULL", "NULL", AC115*2)</f>
        <v>157.35000000000002</v>
      </c>
      <c r="AJ115" s="13">
        <v>21000000564</v>
      </c>
      <c r="AK115" s="11" t="s">
        <v>2080</v>
      </c>
      <c r="AL115" s="10" t="str">
        <f>SUBSTITUTE(D115,CHAR(10)&amp;"• Packed in a facility and/or equipment that produces products containing peanuts, tree nuts, soybean, milk, dairy, eggs, fish, shellfish, wheat, sesame. •","")</f>
        <v>Cheesy Parmesan Bagel Seasoning Ingredients:
poppy seed, salt, sesame seed, minced garlic, parmesan cheese  ([part-skim milk, cheese culture, salt enzymes], whey, buttermilk solids, sodium phosphate, salt), minced onion
• ALLERGY ALERT: contains milk, sesame •</v>
      </c>
      <c r="AM115" s="9" t="s">
        <v>44</v>
      </c>
      <c r="AN115" s="42"/>
    </row>
    <row r="116" spans="1:40" ht="180" x14ac:dyDescent="0.3">
      <c r="A116" s="8" t="s">
        <v>1778</v>
      </c>
      <c r="B116" s="8" t="s">
        <v>1779</v>
      </c>
      <c r="C116" s="8" t="s">
        <v>1780</v>
      </c>
      <c r="D116" s="9" t="s">
        <v>1781</v>
      </c>
      <c r="E116" s="6">
        <f>IF(F116 = "NULL", "NULL", F116/28.35)</f>
        <v>1.6</v>
      </c>
      <c r="F116" s="6">
        <v>45.360000000000007</v>
      </c>
      <c r="G116" s="6">
        <f>IF(H116 = "NULL", "NULL", H116/28.35)</f>
        <v>3.2</v>
      </c>
      <c r="H116" s="6">
        <v>90.720000000000013</v>
      </c>
      <c r="I116" s="6">
        <f>IF(G116 = "NULL", "NULL", G116*1.25)</f>
        <v>4</v>
      </c>
      <c r="J116" s="6">
        <f>IF(G116 = "NULL", "NULL", H116*1.25)</f>
        <v>113.40000000000002</v>
      </c>
      <c r="K116" s="6">
        <f>IF(G116 = "NULL", "NULL", G116*2)</f>
        <v>6.4</v>
      </c>
      <c r="L116" s="6">
        <f>IF(G116 = "NULL", "NULL", H116*2)</f>
        <v>181.44000000000003</v>
      </c>
      <c r="M116" s="9" t="str">
        <f>CONCATENATE(SUBSTITUTE(D116,"• Packed in a facility and/or equipment that produces products containing peanuts, tree nuts, soybean, milk, dairy, eggs, fish, shellfish, wheat, sesame. •",""), " - NET WT. ", TEXT(E116, "0.00"), " oz (", F116, " grams)")</f>
        <v>Cheesy Pizza Seasoning Ingredients:
cheese powder, tomato, garlic, onion, beer powder, herbs, silicon dioxide
• ALLERGY ALERT: contains milk &amp; gluten •
 - NET WT. 1.60 oz (45.36 grams)</v>
      </c>
      <c r="N116" s="10">
        <v>10000000071</v>
      </c>
      <c r="O116" s="10">
        <v>30000000071</v>
      </c>
      <c r="P116" s="10">
        <v>50000000071</v>
      </c>
      <c r="Q116" s="10">
        <v>70000000071</v>
      </c>
      <c r="R116" s="10">
        <v>90000000071</v>
      </c>
      <c r="S116" s="10">
        <v>11000000071</v>
      </c>
      <c r="T116" s="10">
        <v>13000000071</v>
      </c>
      <c r="U116" s="8" t="s">
        <v>49</v>
      </c>
      <c r="V116" s="9" t="s">
        <v>133</v>
      </c>
      <c r="W116" s="6">
        <f>IF(G116 = "NULL", "NULL", G116/4)</f>
        <v>0.8</v>
      </c>
      <c r="X116" s="6">
        <f>IF(W116 = "NULL", "NULL", W116*28.35)</f>
        <v>22.680000000000003</v>
      </c>
      <c r="Y116" s="6">
        <f>IF(G116 = "NULL", "NULL", G116*4)</f>
        <v>12.8</v>
      </c>
      <c r="Z116" s="6">
        <f>IF(G116 = "NULL", "NULL", H116*4)</f>
        <v>362.88000000000005</v>
      </c>
      <c r="AA116" s="13">
        <v>15000000071</v>
      </c>
      <c r="AB116" s="6">
        <f>IF(OR(E116 = "NULL", G116 = "NULL"), "NULL", (E116+G116)/2)</f>
        <v>2.4000000000000004</v>
      </c>
      <c r="AC116" s="6">
        <f>IF(OR(F116 = "NULL", H116 = "NULL"), "NULL", (F116+H116)/2)</f>
        <v>68.040000000000006</v>
      </c>
      <c r="AD116" s="13">
        <v>17000000071</v>
      </c>
      <c r="AE116" s="6">
        <f>IF(H116 = "NULL", "NULL", AF116/28.35)</f>
        <v>8.0000000000000018</v>
      </c>
      <c r="AF116" s="6">
        <f>IF(H116 = "NULL", "NULL", J116*2)</f>
        <v>226.80000000000004</v>
      </c>
      <c r="AG116" s="13">
        <v>19000000071</v>
      </c>
      <c r="AH116" s="6">
        <f>IF(AB116 = "NULL", "NULL", AB116*2)</f>
        <v>4.8000000000000007</v>
      </c>
      <c r="AI116" s="6">
        <f>IF(AC116 = "NULL", "NULL", AC116*2)</f>
        <v>136.08000000000001</v>
      </c>
      <c r="AJ116" s="13">
        <v>21000000071</v>
      </c>
      <c r="AK116" s="11"/>
      <c r="AL116" s="10" t="str">
        <f>SUBSTITUTE(D116,CHAR(10)&amp;"•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c r="AM116" s="9" t="s">
        <v>44</v>
      </c>
      <c r="AN116" s="42"/>
    </row>
    <row r="117" spans="1:40" ht="180" x14ac:dyDescent="0.3">
      <c r="A117" s="8" t="s">
        <v>1127</v>
      </c>
      <c r="B117" s="8" t="s">
        <v>1128</v>
      </c>
      <c r="C117" s="8" t="s">
        <v>1129</v>
      </c>
      <c r="D117" s="9" t="s">
        <v>1130</v>
      </c>
      <c r="E117" s="6">
        <f>IF(F117 = "NULL", "NULL", F117/28.35)</f>
        <v>1.9</v>
      </c>
      <c r="F117" s="6">
        <v>53.865000000000002</v>
      </c>
      <c r="G117" s="6">
        <f>IF(H117 = "NULL", "NULL", H117/28.35)</f>
        <v>3.8</v>
      </c>
      <c r="H117" s="6">
        <v>107.73</v>
      </c>
      <c r="I117" s="6">
        <f>IF(G117 = "NULL", "NULL", G117*1.25)</f>
        <v>4.75</v>
      </c>
      <c r="J117" s="6">
        <f>IF(G117 = "NULL", "NULL", H117*1.25)</f>
        <v>134.66249999999999</v>
      </c>
      <c r="K117" s="6">
        <f>IF(G117 = "NULL", "NULL", G117*2)</f>
        <v>7.6</v>
      </c>
      <c r="L117" s="6">
        <f>IF(G117 = "NULL", "NULL", H117*2)</f>
        <v>215.46</v>
      </c>
      <c r="M117" s="9" t="str">
        <f>CONCATENATE(SUBSTITUTE(D117,"• Packed in a facility and/or equipment that produces products containing peanuts, tree nuts, soybean, milk, dairy, eggs, fish, shellfish, wheat, sesame. •",""), " - NET WT. ", TEXT(E117, "0.00"), " oz (", F117, " grams)")</f>
        <v>Chef Master Grill Seasoning Ingredients:
sea salt, dehydrated onion, dehydrated garlic, black pepper, spices, dehydrated red bell pepper
 - NET WT. 1.90 oz (53.865 grams)</v>
      </c>
      <c r="N117" s="10">
        <v>10000000072</v>
      </c>
      <c r="O117" s="10">
        <v>30000000072</v>
      </c>
      <c r="P117" s="10">
        <v>50000000072</v>
      </c>
      <c r="Q117" s="10">
        <v>70000000072</v>
      </c>
      <c r="R117" s="10">
        <v>90000000072</v>
      </c>
      <c r="S117" s="10">
        <v>11000000072</v>
      </c>
      <c r="T117" s="10">
        <v>13000000072</v>
      </c>
      <c r="U117" s="8"/>
      <c r="V117" s="9"/>
      <c r="W117" s="6">
        <f>IF(G117 = "NULL", "NULL", G117/4)</f>
        <v>0.95</v>
      </c>
      <c r="X117" s="6">
        <f>IF(W117 = "NULL", "NULL", W117*28.35)</f>
        <v>26.932500000000001</v>
      </c>
      <c r="Y117" s="6">
        <f>IF(G117 = "NULL", "NULL", G117*4)</f>
        <v>15.2</v>
      </c>
      <c r="Z117" s="6">
        <f>IF(G117 = "NULL", "NULL", H117*4)</f>
        <v>430.92</v>
      </c>
      <c r="AA117" s="13">
        <v>15000000072</v>
      </c>
      <c r="AB117" s="6">
        <f>IF(OR(E117 = "NULL", G117 = "NULL"), "NULL", (E117+G117)/2)</f>
        <v>2.8499999999999996</v>
      </c>
      <c r="AC117" s="6">
        <f>IF(OR(F117 = "NULL", H117 = "NULL"), "NULL", (F117+H117)/2)</f>
        <v>80.797499999999999</v>
      </c>
      <c r="AD117" s="13">
        <v>17000000072</v>
      </c>
      <c r="AE117" s="6">
        <f>IF(H117 = "NULL", "NULL", AF117/28.35)</f>
        <v>9.5</v>
      </c>
      <c r="AF117" s="6">
        <f>IF(H117 = "NULL", "NULL", J117*2)</f>
        <v>269.32499999999999</v>
      </c>
      <c r="AG117" s="13">
        <v>19000000072</v>
      </c>
      <c r="AH117" s="6">
        <f>IF(AB117 = "NULL", "NULL", AB117*2)</f>
        <v>5.6999999999999993</v>
      </c>
      <c r="AI117" s="6">
        <f>IF(AC117 = "NULL", "NULL", AC117*2)</f>
        <v>161.595</v>
      </c>
      <c r="AJ117" s="13">
        <v>21000000072</v>
      </c>
      <c r="AK117" s="11"/>
      <c r="AL117" s="10" t="str">
        <f>SUBSTITUTE(D117,CHAR(10)&amp;"•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c r="AM117" s="9" t="s">
        <v>44</v>
      </c>
      <c r="AN117" s="42"/>
    </row>
    <row r="118" spans="1:40" ht="409.6" x14ac:dyDescent="0.3">
      <c r="A118" s="8" t="s">
        <v>2571</v>
      </c>
      <c r="B118" s="8" t="s">
        <v>2572</v>
      </c>
      <c r="C118" s="8" t="s">
        <v>2573</v>
      </c>
      <c r="D118" s="9" t="s">
        <v>2574</v>
      </c>
      <c r="E118" s="6">
        <f>IF(F118 = "NULL", "NULL", F118/28.35)</f>
        <v>1.6875</v>
      </c>
      <c r="F118" s="6">
        <v>47.840625000000003</v>
      </c>
      <c r="G118" s="6">
        <f>IF(H118 = "NULL", "NULL", H118/28.35)</f>
        <v>3.375</v>
      </c>
      <c r="H118" s="6">
        <v>95.681250000000006</v>
      </c>
      <c r="I118" s="6">
        <f>IF(G118 = "NULL", "NULL", G118*1.25)</f>
        <v>4.21875</v>
      </c>
      <c r="J118" s="6">
        <f>IF(G118 = "NULL", "NULL", H118*1.25)</f>
        <v>119.6015625</v>
      </c>
      <c r="K118" s="6">
        <f>IF(G118 = "NULL", "NULL", G118*2)</f>
        <v>6.75</v>
      </c>
      <c r="L118" s="6">
        <f>IF(G118 = "NULL", "NULL", H118*2)</f>
        <v>191.36250000000001</v>
      </c>
      <c r="M118" s="9" t="str">
        <f>CONCATENATE(SUBSTITUTE(D118,"• Packed in a facility and/or equipment that produces products containing peanuts, tree nuts, soybean, milk, dairy, eggs, fish, shellfish, wheat, sesame. •",""), " - NET WT. ", TEXT(E118, "0.00"), " oz (", F118,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118" s="10">
        <v>10000000073</v>
      </c>
      <c r="O118" s="10">
        <v>30000000073</v>
      </c>
      <c r="P118" s="10">
        <v>50000000073</v>
      </c>
      <c r="Q118" s="10">
        <v>70000000073</v>
      </c>
      <c r="R118" s="10">
        <v>90000000073</v>
      </c>
      <c r="S118" s="10">
        <v>11000000073</v>
      </c>
      <c r="T118" s="10">
        <v>13000000073</v>
      </c>
      <c r="U118" s="8"/>
      <c r="V118" s="9" t="s">
        <v>133</v>
      </c>
      <c r="W118" s="6">
        <f>IF(G118 = "NULL", "NULL", G118/4)</f>
        <v>0.84375</v>
      </c>
      <c r="X118" s="6">
        <f>IF(W118 = "NULL", "NULL", W118*28.35)</f>
        <v>23.920312500000001</v>
      </c>
      <c r="Y118" s="6">
        <f>IF(G118 = "NULL", "NULL", G118*4)</f>
        <v>13.5</v>
      </c>
      <c r="Z118" s="6">
        <f>IF(G118 = "NULL", "NULL", H118*4)</f>
        <v>382.72500000000002</v>
      </c>
      <c r="AA118" s="13">
        <v>15000000073</v>
      </c>
      <c r="AB118" s="6">
        <f>IF(OR(E118 = "NULL", G118 = "NULL"), "NULL", (E118+G118)/2)</f>
        <v>2.53125</v>
      </c>
      <c r="AC118" s="6">
        <f>IF(OR(F118 = "NULL", H118 = "NULL"), "NULL", (F118+H118)/2)</f>
        <v>71.760937500000011</v>
      </c>
      <c r="AD118" s="13">
        <v>17000000073</v>
      </c>
      <c r="AE118" s="6">
        <f>IF(H118 = "NULL", "NULL", AF118/28.35)</f>
        <v>8.4375</v>
      </c>
      <c r="AF118" s="6">
        <f>IF(H118 = "NULL", "NULL", J118*2)</f>
        <v>239.203125</v>
      </c>
      <c r="AG118" s="13">
        <v>19000000073</v>
      </c>
      <c r="AH118" s="6">
        <f>IF(AB118 = "NULL", "NULL", AB118*2)</f>
        <v>5.0625</v>
      </c>
      <c r="AI118" s="6">
        <f>IF(AC118 = "NULL", "NULL", AC118*2)</f>
        <v>143.52187500000002</v>
      </c>
      <c r="AJ118" s="13">
        <v>21000000073</v>
      </c>
      <c r="AK118" s="11"/>
      <c r="AL118" s="10" t="str">
        <f>SUBSTITUTE(D118,CHAR(10)&amp;"•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118" s="9" t="s">
        <v>44</v>
      </c>
      <c r="AN118" s="42"/>
    </row>
    <row r="119" spans="1:40" ht="180" x14ac:dyDescent="0.3">
      <c r="A119" s="8" t="s">
        <v>2203</v>
      </c>
      <c r="B119" s="8" t="s">
        <v>2204</v>
      </c>
      <c r="C119" s="8" t="s">
        <v>2205</v>
      </c>
      <c r="D119" s="9" t="s">
        <v>2206</v>
      </c>
      <c r="E119" s="6">
        <f>IF(F119 = "NULL", "NULL", F119/28.35)</f>
        <v>2.3633156966490301</v>
      </c>
      <c r="F119" s="6">
        <v>67</v>
      </c>
      <c r="G119" s="6">
        <f>IF(H119 = "NULL", "NULL", H119/28.35)</f>
        <v>4.7619047619047619</v>
      </c>
      <c r="H119" s="6">
        <v>135</v>
      </c>
      <c r="I119" s="6">
        <f>IF(G119 = "NULL", "NULL", G119*1.25)</f>
        <v>5.9523809523809526</v>
      </c>
      <c r="J119" s="6">
        <f>IF(G119 = "NULL", "NULL", H119*1.25)</f>
        <v>168.75</v>
      </c>
      <c r="K119" s="6">
        <f>IF(G119 = "NULL", "NULL", G119*2)</f>
        <v>9.5238095238095237</v>
      </c>
      <c r="L119" s="6">
        <f>IF(G119 = "NULL", "NULL", H119*2)</f>
        <v>270</v>
      </c>
      <c r="M119" s="9" t="str">
        <f>CONCATENATE(SUBSTITUTE(D119,"• Packed in a facility and/or equipment that produces products containing peanuts, tree nuts, soybean, milk, dairy, eggs, fish, shellfish, wheat, sesame. •",""), " - NET WT. ", TEXT(E119, "0.00"), " oz (", F119, " grams)")</f>
        <v>Cherrywood Sea Salt Ingredients:
sea salt, &lt;2% cherrywood smoke flavor
 - NET WT. 2.36 oz (67 grams)</v>
      </c>
      <c r="N119" s="10">
        <v>10000000074</v>
      </c>
      <c r="O119" s="10">
        <v>30000000074</v>
      </c>
      <c r="P119" s="10">
        <v>50000000074</v>
      </c>
      <c r="Q119" s="10">
        <v>70000000074</v>
      </c>
      <c r="R119" s="10">
        <v>90000000074</v>
      </c>
      <c r="S119" s="10">
        <v>11000000074</v>
      </c>
      <c r="T119" s="10">
        <v>13000000074</v>
      </c>
      <c r="U119" s="8" t="s">
        <v>49</v>
      </c>
      <c r="V119" s="9" t="s">
        <v>729</v>
      </c>
      <c r="W119" s="6">
        <f>IF(G119 = "NULL", "NULL", G119/4)</f>
        <v>1.1904761904761905</v>
      </c>
      <c r="X119" s="6">
        <f>IF(W119 = "NULL", "NULL", W119*28.35)</f>
        <v>33.75</v>
      </c>
      <c r="Y119" s="6">
        <f>IF(G119 = "NULL", "NULL", G119*4)</f>
        <v>19.047619047619047</v>
      </c>
      <c r="Z119" s="6">
        <f>IF(G119 = "NULL", "NULL", H119*4)</f>
        <v>540</v>
      </c>
      <c r="AA119" s="13">
        <v>15000000074</v>
      </c>
      <c r="AB119" s="6">
        <f>IF(OR(E119 = "NULL", G119 = "NULL"), "NULL", (E119+G119)/2)</f>
        <v>3.562610229276896</v>
      </c>
      <c r="AC119" s="6">
        <f>IF(OR(F119 = "NULL", H119 = "NULL"), "NULL", (F119+H119)/2)</f>
        <v>101</v>
      </c>
      <c r="AD119" s="13">
        <v>17000000074</v>
      </c>
      <c r="AE119" s="6">
        <f>IF(H119 = "NULL", "NULL", AF119/28.35)</f>
        <v>11.904761904761903</v>
      </c>
      <c r="AF119" s="6">
        <f>IF(H119 = "NULL", "NULL", J119*2)</f>
        <v>337.5</v>
      </c>
      <c r="AG119" s="13">
        <v>19000000074</v>
      </c>
      <c r="AH119" s="6">
        <f>IF(AB119 = "NULL", "NULL", AB119*2)</f>
        <v>7.1252204585537919</v>
      </c>
      <c r="AI119" s="6">
        <f>IF(AC119 = "NULL", "NULL", AC119*2)</f>
        <v>202</v>
      </c>
      <c r="AJ119" s="13">
        <v>21000000074</v>
      </c>
      <c r="AK119" s="11"/>
      <c r="AL119" s="10" t="str">
        <f>SUBSTITUTE(D119,CHAR(10)&amp;"• Packed in a facility and/or equipment that produces products containing peanuts, tree nuts, soybean, milk, dairy, eggs, fish, shellfish, wheat, sesame. •","")</f>
        <v>Cherrywood Sea Salt Ingredients:
sea salt, &lt;2% cherrywood smoke flavor</v>
      </c>
      <c r="AM119" s="9" t="s">
        <v>44</v>
      </c>
      <c r="AN119" s="42"/>
    </row>
    <row r="120" spans="1:40" ht="180" x14ac:dyDescent="0.3">
      <c r="A120" s="33" t="s">
        <v>531</v>
      </c>
      <c r="B120" s="8" t="s">
        <v>532</v>
      </c>
      <c r="C120" s="8" t="s">
        <v>533</v>
      </c>
      <c r="D120" s="9" t="s">
        <v>534</v>
      </c>
      <c r="E120" s="6">
        <f>IF(F120 = "NULL", "NULL", F120/28.35)</f>
        <v>1.1000000000000001</v>
      </c>
      <c r="F120" s="6">
        <v>31.185000000000006</v>
      </c>
      <c r="G120" s="6">
        <f>IF(H120 = "NULL", "NULL", H120/28.35)</f>
        <v>2.2000000000000002</v>
      </c>
      <c r="H120" s="6">
        <v>62.370000000000012</v>
      </c>
      <c r="I120" s="6">
        <f>IF(G120 = "NULL", "NULL", G120*1.25)</f>
        <v>2.75</v>
      </c>
      <c r="J120" s="6">
        <f>IF(G120 = "NULL", "NULL", H120*1.25)</f>
        <v>77.96250000000002</v>
      </c>
      <c r="K120" s="6">
        <f>IF(G120 = "NULL", "NULL", G120*2)</f>
        <v>4.4000000000000004</v>
      </c>
      <c r="L120" s="6">
        <f>IF(G120 = "NULL", "NULL", H120*2)</f>
        <v>124.74000000000002</v>
      </c>
      <c r="M120" s="9" t="str">
        <f>CONCATENATE(SUBSTITUTE(D120,"• Packed in a facility and/or equipment that produces products containing peanuts, tree nuts, soybean, milk, dairy, eggs, fish, shellfish, wheat, sesame. •",""), " - NET WT. ", TEXT(E120, "0.00"), " oz (", F120, " grams)")</f>
        <v>Chicago Steak Seasoning Ingredients:
salt, spice (including black pepper, dill seed, coriander and red pepper), dehydrated garlic, soybean oil and extractives of paprika, dill, garlic and black pepper
 - NET WT. 1.10 oz (31.185 grams)</v>
      </c>
      <c r="N120" s="10">
        <v>10000000472</v>
      </c>
      <c r="O120" s="10">
        <v>30000000472</v>
      </c>
      <c r="P120" s="10">
        <v>50000000472</v>
      </c>
      <c r="Q120" s="10">
        <v>70000000472</v>
      </c>
      <c r="R120" s="10">
        <v>90000000472</v>
      </c>
      <c r="S120" s="10">
        <v>11000000472</v>
      </c>
      <c r="T120" s="10">
        <v>13000000472</v>
      </c>
      <c r="U120" s="9" t="s">
        <v>49</v>
      </c>
      <c r="V120" s="9"/>
      <c r="W120" s="6">
        <f>IF(G120 = "NULL", "NULL", G120/4)</f>
        <v>0.55000000000000004</v>
      </c>
      <c r="X120" s="6">
        <f>IF(W120 = "NULL", "NULL", W120*28.35)</f>
        <v>15.592500000000003</v>
      </c>
      <c r="Y120" s="6">
        <f>IF(G120 = "NULL", "NULL", G120*4)</f>
        <v>8.8000000000000007</v>
      </c>
      <c r="Z120" s="6">
        <f>IF(G120 = "NULL", "NULL", H120*4)</f>
        <v>249.48000000000005</v>
      </c>
      <c r="AA120" s="13">
        <v>15000000472</v>
      </c>
      <c r="AB120" s="6">
        <f>IF(OR(E120 = "NULL", G120 = "NULL"), "NULL", (E120+G120)/2)</f>
        <v>1.6500000000000001</v>
      </c>
      <c r="AC120" s="6">
        <f>IF(OR(F120 = "NULL", H120 = "NULL"), "NULL", (F120+H120)/2)</f>
        <v>46.777500000000011</v>
      </c>
      <c r="AD120" s="13">
        <v>17000000472</v>
      </c>
      <c r="AE120" s="6">
        <f>IF(H120 = "NULL", "NULL", AF120/28.35)</f>
        <v>5.5000000000000009</v>
      </c>
      <c r="AF120" s="6">
        <f>IF(H120 = "NULL", "NULL", J120*2)</f>
        <v>155.92500000000004</v>
      </c>
      <c r="AG120" s="13">
        <v>19000000472</v>
      </c>
      <c r="AH120" s="6">
        <f>IF(AB120 = "NULL", "NULL", AB120*2)</f>
        <v>3.3000000000000003</v>
      </c>
      <c r="AI120" s="6">
        <f>IF(AC120 = "NULL", "NULL", AC120*2)</f>
        <v>93.555000000000021</v>
      </c>
      <c r="AJ120" s="13">
        <v>21000000472</v>
      </c>
      <c r="AK120" s="11" t="s">
        <v>535</v>
      </c>
      <c r="AL120" s="10" t="str">
        <f>SUBSTITUTE(D120,CHAR(10)&amp;"•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c r="AM120" s="9" t="s">
        <v>44</v>
      </c>
      <c r="AN120" s="42"/>
    </row>
    <row r="121" spans="1:40" ht="255" x14ac:dyDescent="0.3">
      <c r="A121" s="8" t="s">
        <v>1764</v>
      </c>
      <c r="B121" s="8" t="s">
        <v>1765</v>
      </c>
      <c r="C121" s="8" t="s">
        <v>1766</v>
      </c>
      <c r="D121" s="9" t="s">
        <v>1767</v>
      </c>
      <c r="E121" s="6">
        <f>IF(F121 = "NULL", "NULL", F121/28.35)</f>
        <v>1.7</v>
      </c>
      <c r="F121" s="6">
        <v>48.195</v>
      </c>
      <c r="G121" s="6">
        <f>IF(H121 = "NULL", "NULL", H121/28.35)</f>
        <v>3.4</v>
      </c>
      <c r="H121" s="6">
        <v>96.39</v>
      </c>
      <c r="I121" s="6">
        <f>IF(G121 = "NULL", "NULL", G121*1.25)</f>
        <v>4.25</v>
      </c>
      <c r="J121" s="6">
        <f>IF(G121 = "NULL", "NULL", H121*1.25)</f>
        <v>120.4875</v>
      </c>
      <c r="K121" s="6">
        <f>IF(G121 = "NULL", "NULL", G121*2)</f>
        <v>6.8</v>
      </c>
      <c r="L121" s="6">
        <f>IF(G121 = "NULL", "NULL", H121*2)</f>
        <v>192.78</v>
      </c>
      <c r="M121" s="9" t="str">
        <f>CONCATENATE(SUBSTITUTE(D121,"• Packed in a facility and/or equipment that produces products containing peanuts, tree nuts, soybean, milk, dairy, eggs, fish, shellfish, wheat, sesame. •",""), " - NET WT. ", TEXT(E121, "0.00"), " oz (", F121, " grams)")</f>
        <v>Chicago Style Pizza Seasoning Ingredients:
salt, fennel, sugar, romano cheese, parmesan cheese (milk, cheese cultures, salt, enzymes) spices, cayenne pepper, accent flavor enhancer (msg) sodium erythobate, oregano
• ALLERGY ALERT: contains dairy •
 - NET WT. 1.70 oz (48.195 grams)</v>
      </c>
      <c r="N121" s="10">
        <v>10000000075</v>
      </c>
      <c r="O121" s="10">
        <v>30000000075</v>
      </c>
      <c r="P121" s="10">
        <v>50000000075</v>
      </c>
      <c r="Q121" s="10">
        <v>70000000075</v>
      </c>
      <c r="R121" s="10">
        <v>90000000075</v>
      </c>
      <c r="S121" s="10">
        <v>11000000075</v>
      </c>
      <c r="T121" s="10">
        <v>13000000075</v>
      </c>
      <c r="U121" s="8" t="s">
        <v>49</v>
      </c>
      <c r="V121" s="9" t="s">
        <v>1768</v>
      </c>
      <c r="W121" s="6">
        <f>IF(G121 = "NULL", "NULL", G121/4)</f>
        <v>0.85</v>
      </c>
      <c r="X121" s="6">
        <f>IF(W121 = "NULL", "NULL", W121*28.35)</f>
        <v>24.0975</v>
      </c>
      <c r="Y121" s="6">
        <f>IF(G121 = "NULL", "NULL", G121*4)</f>
        <v>13.6</v>
      </c>
      <c r="Z121" s="6">
        <f>IF(G121 = "NULL", "NULL", H121*4)</f>
        <v>385.56</v>
      </c>
      <c r="AA121" s="13">
        <v>15000000075</v>
      </c>
      <c r="AB121" s="6">
        <f>IF(OR(E121 = "NULL", G121 = "NULL"), "NULL", (E121+G121)/2)</f>
        <v>2.5499999999999998</v>
      </c>
      <c r="AC121" s="6">
        <f>IF(OR(F121 = "NULL", H121 = "NULL"), "NULL", (F121+H121)/2)</f>
        <v>72.292500000000004</v>
      </c>
      <c r="AD121" s="13">
        <v>17000000075</v>
      </c>
      <c r="AE121" s="6">
        <f>IF(H121 = "NULL", "NULL", AF121/28.35)</f>
        <v>8.5</v>
      </c>
      <c r="AF121" s="6">
        <f>IF(H121 = "NULL", "NULL", J121*2)</f>
        <v>240.97499999999999</v>
      </c>
      <c r="AG121" s="13">
        <v>19000000075</v>
      </c>
      <c r="AH121" s="6">
        <f>IF(AB121 = "NULL", "NULL", AB121*2)</f>
        <v>5.0999999999999996</v>
      </c>
      <c r="AI121" s="6">
        <f>IF(AC121 = "NULL", "NULL", AC121*2)</f>
        <v>144.58500000000001</v>
      </c>
      <c r="AJ121" s="13">
        <v>21000000075</v>
      </c>
      <c r="AK121" s="11"/>
      <c r="AL121" s="10" t="str">
        <f>SUBSTITUTE(D121,CHAR(10)&amp;"•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c r="AM121" s="9" t="s">
        <v>44</v>
      </c>
      <c r="AN121" s="42"/>
    </row>
    <row r="122" spans="1:40" ht="180" x14ac:dyDescent="0.3">
      <c r="A122" s="31" t="s">
        <v>2246</v>
      </c>
      <c r="B122" s="8" t="s">
        <v>2247</v>
      </c>
      <c r="C122" s="8" t="s">
        <v>2248</v>
      </c>
      <c r="D122" s="9" t="s">
        <v>2249</v>
      </c>
      <c r="E122" s="6">
        <f>IF(F122 = "NULL", "NULL", F122/28.35)</f>
        <v>2.3985890652557318</v>
      </c>
      <c r="F122" s="6">
        <v>68</v>
      </c>
      <c r="G122" s="6">
        <f>IF(H122 = "NULL", "NULL", H122/28.35)</f>
        <v>5.1146384479717808</v>
      </c>
      <c r="H122" s="6">
        <v>145</v>
      </c>
      <c r="I122" s="6">
        <f>IF(G122 = "NULL", "NULL", G122*1.25)</f>
        <v>6.3932980599647262</v>
      </c>
      <c r="J122" s="6">
        <f>IF(G122 = "NULL", "NULL", H122*1.25)</f>
        <v>181.25</v>
      </c>
      <c r="K122" s="6">
        <f>IF(G122 = "NULL", "NULL", G122*2)</f>
        <v>10.229276895943562</v>
      </c>
      <c r="L122" s="6">
        <f>IF(G122 = "NULL", "NULL", H122*2)</f>
        <v>290</v>
      </c>
      <c r="M122" s="9" t="str">
        <f>CONCATENATE(SUBSTITUTE(D122,"• Packed in a facility and/or equipment that produces products containing peanuts, tree nuts, soybean, milk, dairy, eggs, fish, shellfish, wheat, sesame. •",""), " - NET WT. ", TEXT(E122, "0.00"), " oz (", F122, " grams)")</f>
        <v>Chili Lime Sea Salt Ingredients:
sea salt, red chili pepper flakes, lime peel, smoked paprika
 - NET WT. 2.40 oz (68 grams)</v>
      </c>
      <c r="N122" s="10">
        <v>10000000076</v>
      </c>
      <c r="O122" s="10">
        <v>30000000076</v>
      </c>
      <c r="P122" s="10">
        <v>50000000076</v>
      </c>
      <c r="Q122" s="10">
        <v>70000000076</v>
      </c>
      <c r="R122" s="10">
        <v>90000000076</v>
      </c>
      <c r="S122" s="10">
        <v>11000000076</v>
      </c>
      <c r="T122" s="10">
        <v>13000000076</v>
      </c>
      <c r="U122" s="8" t="s">
        <v>49</v>
      </c>
      <c r="V122" s="9" t="s">
        <v>729</v>
      </c>
      <c r="W122" s="6">
        <f>IF(G122 = "NULL", "NULL", G122/4)</f>
        <v>1.2786596119929452</v>
      </c>
      <c r="X122" s="6">
        <f>IF(W122 = "NULL", "NULL", W122*28.35)</f>
        <v>36.25</v>
      </c>
      <c r="Y122" s="6">
        <f>IF(G122 = "NULL", "NULL", G122*4)</f>
        <v>20.458553791887123</v>
      </c>
      <c r="Z122" s="6">
        <f>IF(G122 = "NULL", "NULL", H122*4)</f>
        <v>580</v>
      </c>
      <c r="AA122" s="13">
        <v>15000000076</v>
      </c>
      <c r="AB122" s="6">
        <f>IF(OR(E122 = "NULL", G122 = "NULL"), "NULL", (E122+G122)/2)</f>
        <v>3.7566137566137563</v>
      </c>
      <c r="AC122" s="6">
        <f>IF(OR(F122 = "NULL", H122 = "NULL"), "NULL", (F122+H122)/2)</f>
        <v>106.5</v>
      </c>
      <c r="AD122" s="13">
        <v>17000000076</v>
      </c>
      <c r="AE122" s="6">
        <f>IF(H122 = "NULL", "NULL", AF122/28.35)</f>
        <v>12.786596119929452</v>
      </c>
      <c r="AF122" s="6">
        <f>IF(H122 = "NULL", "NULL", J122*2)</f>
        <v>362.5</v>
      </c>
      <c r="AG122" s="13">
        <v>19000000076</v>
      </c>
      <c r="AH122" s="6">
        <f>IF(AB122 = "NULL", "NULL", AB122*2)</f>
        <v>7.5132275132275126</v>
      </c>
      <c r="AI122" s="6">
        <f>IF(AC122 = "NULL", "NULL", AC122*2)</f>
        <v>213</v>
      </c>
      <c r="AJ122" s="13">
        <v>21000000076</v>
      </c>
      <c r="AK122" s="11"/>
      <c r="AL122" s="10" t="str">
        <f>SUBSTITUTE(D122,CHAR(10)&amp;"• Packed in a facility and/or equipment that produces products containing peanuts, tree nuts, soybean, milk, dairy, eggs, fish, shellfish, wheat, sesame. •","")</f>
        <v>Chili Lime Sea Salt Ingredients:
sea salt, red chili pepper flakes, lime peel, smoked paprika</v>
      </c>
      <c r="AM122" s="9" t="s">
        <v>44</v>
      </c>
      <c r="AN122" s="42"/>
    </row>
    <row r="123" spans="1:40" ht="180" x14ac:dyDescent="0.3">
      <c r="A123" s="8" t="s">
        <v>897</v>
      </c>
      <c r="B123" s="8" t="s">
        <v>898</v>
      </c>
      <c r="C123" s="8" t="s">
        <v>898</v>
      </c>
      <c r="D123" s="9" t="s">
        <v>899</v>
      </c>
      <c r="E123" s="6">
        <f>IF(F123 = "NULL", "NULL", F123/28.35)</f>
        <v>1.1428571428571428</v>
      </c>
      <c r="F123" s="6">
        <v>32.4</v>
      </c>
      <c r="G123" s="6">
        <f>IF(H123 = "NULL", "NULL", H123/28.35)</f>
        <v>2.2857142857142856</v>
      </c>
      <c r="H123" s="6">
        <v>64.8</v>
      </c>
      <c r="I123" s="6">
        <f>IF(G123 = "NULL", "NULL", G123*1.25)</f>
        <v>2.8571428571428568</v>
      </c>
      <c r="J123" s="6">
        <f>IF(G123 = "NULL", "NULL", H123*1.25)</f>
        <v>81</v>
      </c>
      <c r="K123" s="6">
        <f>IF(G123 = "NULL", "NULL", G123*2)</f>
        <v>4.5714285714285712</v>
      </c>
      <c r="L123" s="6">
        <f>IF(G123 = "NULL", "NULL", H123*2)</f>
        <v>129.6</v>
      </c>
      <c r="M123" s="9" t="str">
        <f>CONCATENATE(SUBSTITUTE(D123,"• Packed in a facility and/or equipment that produces products containing peanuts, tree nuts, soybean, milk, dairy, eggs, fish, shellfish, wheat, sesame. •",""), " - NET WT. ", TEXT(E123, "0.00"), " oz (", F123, " grams)")</f>
        <v>Chili Powder Ingredients:
chili pepper, salt, garlic, cumin, spices
 - NET WT. 1.14 oz (32.4 grams)</v>
      </c>
      <c r="N123" s="10">
        <v>10000000622</v>
      </c>
      <c r="O123" s="10">
        <v>30000000622</v>
      </c>
      <c r="P123" s="10">
        <v>50000000622</v>
      </c>
      <c r="Q123" s="10">
        <v>70000000622</v>
      </c>
      <c r="R123" s="10">
        <v>90000000622</v>
      </c>
      <c r="S123" s="10">
        <v>11000000622</v>
      </c>
      <c r="T123" s="10">
        <v>13000000622</v>
      </c>
      <c r="U123" s="22"/>
      <c r="W123" s="6">
        <f>IF(G123 = "NULL", "NULL", G123/4)</f>
        <v>0.5714285714285714</v>
      </c>
      <c r="X123" s="6">
        <f>IF(W123 = "NULL", "NULL", W123*28.35)</f>
        <v>16.2</v>
      </c>
      <c r="Y123" s="6">
        <f>IF(G123 = "NULL", "NULL", G123*4)</f>
        <v>9.1428571428571423</v>
      </c>
      <c r="Z123" s="6">
        <f>IF(G123 = "NULL", "NULL", H123*4)</f>
        <v>259.2</v>
      </c>
      <c r="AA123" s="13">
        <v>15000000622</v>
      </c>
      <c r="AB123" s="6">
        <f>IF(OR(E123 = "NULL", G123 = "NULL"), "NULL", (E123+G123)/2)</f>
        <v>1.7142857142857142</v>
      </c>
      <c r="AC123" s="6">
        <f>IF(OR(F123 = "NULL", H123 = "NULL"), "NULL", (F123+H123)/2)</f>
        <v>48.599999999999994</v>
      </c>
      <c r="AD123" s="13">
        <v>17000000622</v>
      </c>
      <c r="AE123" s="6">
        <f>IF(H123 = "NULL", "NULL", AF123/28.35)</f>
        <v>5.7142857142857144</v>
      </c>
      <c r="AF123" s="6">
        <f>IF(H123 = "NULL", "NULL", J123*2)</f>
        <v>162</v>
      </c>
      <c r="AG123" s="13">
        <v>19000000622</v>
      </c>
      <c r="AH123" s="6">
        <f>IF(AB123 = "NULL", "NULL", AB123*2)</f>
        <v>3.4285714285714284</v>
      </c>
      <c r="AI123" s="6">
        <f>IF(AC123 = "NULL", "NULL", AC123*2)</f>
        <v>97.199999999999989</v>
      </c>
      <c r="AJ123" s="13">
        <v>21000000622</v>
      </c>
      <c r="AK123" s="11"/>
      <c r="AL123" s="10" t="str">
        <f>SUBSTITUTE(D123,CHAR(10)&amp;"• Packed in a facility and/or equipment that produces products containing peanuts, tree nuts, soybean, milk, dairy, eggs, fish, shellfish, wheat, sesame. •","")</f>
        <v>Chili Powder Ingredients:
chili pepper, salt, garlic, cumin, spices</v>
      </c>
      <c r="AM123" s="9" t="s">
        <v>44</v>
      </c>
      <c r="AN123" s="42"/>
    </row>
    <row r="124" spans="1:40" ht="180" x14ac:dyDescent="0.3">
      <c r="A124" s="8" t="s">
        <v>2025</v>
      </c>
      <c r="B124" s="8" t="s">
        <v>2026</v>
      </c>
      <c r="C124" s="8" t="s">
        <v>2026</v>
      </c>
      <c r="D124" s="9" t="s">
        <v>2027</v>
      </c>
      <c r="E124" s="6">
        <f>IF(F124 = "NULL", "NULL", F124/28.35)</f>
        <v>1.85</v>
      </c>
      <c r="F124" s="6">
        <v>52.447500000000005</v>
      </c>
      <c r="G124" s="6">
        <f>IF(H124 = "NULL", "NULL", H124/28.35)</f>
        <v>3.7</v>
      </c>
      <c r="H124" s="6">
        <v>104.89500000000001</v>
      </c>
      <c r="I124" s="6">
        <f>IF(G124 = "NULL", "NULL", G124*1.25)</f>
        <v>4.625</v>
      </c>
      <c r="J124" s="6">
        <f>IF(G124 = "NULL", "NULL", H124*1.25)</f>
        <v>131.11875000000001</v>
      </c>
      <c r="K124" s="6">
        <f>IF(G124 = "NULL", "NULL", G124*2)</f>
        <v>7.4</v>
      </c>
      <c r="L124" s="6">
        <f>IF(G124 = "NULL", "NULL", H124*2)</f>
        <v>209.79000000000002</v>
      </c>
      <c r="M124" s="9" t="str">
        <f>CONCATENATE(SUBSTITUTE(D124,"• Packed in a facility and/or equipment that produces products containing peanuts, tree nuts, soybean, milk, dairy, eggs, fish, shellfish, wheat, sesame. •",""), " - NET WT. ", TEXT(E124, "0.00"), " oz (", F124, " grams)")</f>
        <v>Chimichurri Ingredients:
paprika, black pepper, parsley, garlic, basil, lemon, oregano, thyme, and chili powder
 - NET WT. 1.85 oz (52.4475 grams)</v>
      </c>
      <c r="N124" s="10">
        <v>10000000372</v>
      </c>
      <c r="O124" s="10">
        <v>30000000372</v>
      </c>
      <c r="P124" s="10">
        <v>50000000372</v>
      </c>
      <c r="Q124" s="10">
        <v>70000000372</v>
      </c>
      <c r="R124" s="10">
        <v>90000000372</v>
      </c>
      <c r="S124" s="10">
        <v>11000000372</v>
      </c>
      <c r="T124" s="10">
        <v>13000000372</v>
      </c>
      <c r="U124" s="8"/>
      <c r="V124" s="9"/>
      <c r="W124" s="6">
        <f>IF(G124 = "NULL", "NULL", G124/4)</f>
        <v>0.92500000000000004</v>
      </c>
      <c r="X124" s="6">
        <f>IF(W124 = "NULL", "NULL", W124*28.35)</f>
        <v>26.223750000000003</v>
      </c>
      <c r="Y124" s="6">
        <f>IF(G124 = "NULL", "NULL", G124*4)</f>
        <v>14.8</v>
      </c>
      <c r="Z124" s="6">
        <f>IF(G124 = "NULL", "NULL", H124*4)</f>
        <v>419.58000000000004</v>
      </c>
      <c r="AA124" s="13">
        <v>15000000372</v>
      </c>
      <c r="AB124" s="6">
        <f>IF(OR(E124 = "NULL", G124 = "NULL"), "NULL", (E124+G124)/2)</f>
        <v>2.7750000000000004</v>
      </c>
      <c r="AC124" s="6">
        <f>IF(OR(F124 = "NULL", H124 = "NULL"), "NULL", (F124+H124)/2)</f>
        <v>78.671250000000015</v>
      </c>
      <c r="AD124" s="13">
        <v>17000000372</v>
      </c>
      <c r="AE124" s="6">
        <f>IF(H124 = "NULL", "NULL", AF124/28.35)</f>
        <v>9.25</v>
      </c>
      <c r="AF124" s="6">
        <f>IF(H124 = "NULL", "NULL", J124*2)</f>
        <v>262.23750000000001</v>
      </c>
      <c r="AG124" s="13">
        <v>19000000372</v>
      </c>
      <c r="AH124" s="6">
        <f>IF(AB124 = "NULL", "NULL", AB124*2)</f>
        <v>5.5500000000000007</v>
      </c>
      <c r="AI124" s="6">
        <f>IF(AC124 = "NULL", "NULL", AC124*2)</f>
        <v>157.34250000000003</v>
      </c>
      <c r="AJ124" s="13">
        <v>21000000372</v>
      </c>
      <c r="AK124" s="11"/>
      <c r="AL124" s="10" t="str">
        <f>SUBSTITUTE(D124,CHAR(10)&amp;"• Packed in a facility and/or equipment that produces products containing peanuts, tree nuts, soybean, milk, dairy, eggs, fish, shellfish, wheat, sesame. •","")</f>
        <v>Chimichurri Ingredients:
paprika, black pepper, parsley, garlic, basil, lemon, oregano, thyme, and chili powder</v>
      </c>
      <c r="AM124" s="9" t="s">
        <v>44</v>
      </c>
      <c r="AN124" s="42"/>
    </row>
    <row r="125" spans="1:40" ht="180" x14ac:dyDescent="0.3">
      <c r="A125" s="8" t="s">
        <v>1318</v>
      </c>
      <c r="B125" s="8" t="s">
        <v>1319</v>
      </c>
      <c r="C125" s="8" t="s">
        <v>1320</v>
      </c>
      <c r="D125" s="9" t="s">
        <v>1321</v>
      </c>
      <c r="E125" s="6">
        <f>IF(F125 = "NULL", "NULL", F125/28.35)</f>
        <v>0.8</v>
      </c>
      <c r="F125" s="6">
        <v>22.680000000000003</v>
      </c>
      <c r="G125" s="6">
        <f>IF(H125 = "NULL", "NULL", H125/28.35)</f>
        <v>1.6</v>
      </c>
      <c r="H125" s="6">
        <v>45.360000000000007</v>
      </c>
      <c r="I125" s="6">
        <f>IF(G125 = "NULL", "NULL", G125*1.25)</f>
        <v>2</v>
      </c>
      <c r="J125" s="6">
        <f>IF(G125 = "NULL", "NULL", H125*1.25)</f>
        <v>56.70000000000001</v>
      </c>
      <c r="K125" s="6">
        <f>IF(G125 = "NULL", "NULL", G125*2)</f>
        <v>3.2</v>
      </c>
      <c r="L125" s="6">
        <f>IF(G125 = "NULL", "NULL", H125*2)</f>
        <v>90.720000000000013</v>
      </c>
      <c r="M125" s="9" t="str">
        <f>CONCATENATE(SUBSTITUTE(D125,"• Packed in a facility and/or equipment that produces products containing peanuts, tree nuts, soybean, milk, dairy, eggs, fish, shellfish, wheat, sesame. •",""), " - NET WT. ", TEXT(E125, "0.00"), " oz (", F125, " grams)")</f>
        <v>China Black Tea Ingredients:
black tea
 - NET WT. 0.80 oz (22.68 grams)</v>
      </c>
      <c r="N125" s="10">
        <v>10000000077</v>
      </c>
      <c r="O125" s="10">
        <v>30000000077</v>
      </c>
      <c r="P125" s="10">
        <v>50000000077</v>
      </c>
      <c r="Q125" s="10">
        <v>70000000077</v>
      </c>
      <c r="R125" s="10">
        <v>90000000077</v>
      </c>
      <c r="S125" s="10">
        <v>11000000077</v>
      </c>
      <c r="T125" s="10">
        <v>13000000077</v>
      </c>
      <c r="U125" s="8" t="s">
        <v>49</v>
      </c>
      <c r="V125" s="9"/>
      <c r="W125" s="6">
        <f>IF(G125 = "NULL", "NULL", G125/4)</f>
        <v>0.4</v>
      </c>
      <c r="X125" s="6">
        <f>IF(W125 = "NULL", "NULL", W125*28.35)</f>
        <v>11.340000000000002</v>
      </c>
      <c r="Y125" s="6">
        <f>IF(G125 = "NULL", "NULL", G125*4)</f>
        <v>6.4</v>
      </c>
      <c r="Z125" s="6">
        <f>IF(G125 = "NULL", "NULL", H125*4)</f>
        <v>181.44000000000003</v>
      </c>
      <c r="AA125" s="13">
        <v>15000000077</v>
      </c>
      <c r="AB125" s="6">
        <f>IF(OR(E125 = "NULL", G125 = "NULL"), "NULL", (E125+G125)/2)</f>
        <v>1.2000000000000002</v>
      </c>
      <c r="AC125" s="6">
        <f>IF(OR(F125 = "NULL", H125 = "NULL"), "NULL", (F125+H125)/2)</f>
        <v>34.020000000000003</v>
      </c>
      <c r="AD125" s="13">
        <v>17000000077</v>
      </c>
      <c r="AE125" s="6">
        <f>IF(H125 = "NULL", "NULL", AF125/28.35)</f>
        <v>4.0000000000000009</v>
      </c>
      <c r="AF125" s="6">
        <f>IF(H125 = "NULL", "NULL", J125*2)</f>
        <v>113.40000000000002</v>
      </c>
      <c r="AG125" s="13">
        <v>19000000077</v>
      </c>
      <c r="AH125" s="6">
        <f>IF(AB125 = "NULL", "NULL", AB125*2)</f>
        <v>2.4000000000000004</v>
      </c>
      <c r="AI125" s="6">
        <f>IF(AC125 = "NULL", "NULL", AC125*2)</f>
        <v>68.040000000000006</v>
      </c>
      <c r="AJ125" s="13">
        <v>21000000077</v>
      </c>
      <c r="AK125" s="11"/>
      <c r="AL125" s="10" t="str">
        <f>SUBSTITUTE(D125,CHAR(10)&amp;"• Packed in a facility and/or equipment that produces products containing peanuts, tree nuts, soybean, milk, dairy, eggs, fish, shellfish, wheat, sesame. •","")</f>
        <v>China Black Tea Ingredients:
black tea</v>
      </c>
      <c r="AM125" s="9" t="s">
        <v>44</v>
      </c>
      <c r="AN125" s="42"/>
    </row>
    <row r="126" spans="1:40" ht="180" x14ac:dyDescent="0.3">
      <c r="A126" s="8" t="s">
        <v>1905</v>
      </c>
      <c r="B126" s="8" t="s">
        <v>1906</v>
      </c>
      <c r="C126" s="8" t="s">
        <v>1906</v>
      </c>
      <c r="D126" s="9" t="s">
        <v>1907</v>
      </c>
      <c r="E126" s="6">
        <f>IF(F126 = "NULL", "NULL", F126/28.35)</f>
        <v>1.0582010582010581</v>
      </c>
      <c r="F126" s="6">
        <v>30</v>
      </c>
      <c r="G126" s="6">
        <f>IF(H126 = "NULL", "NULL", H126/28.35)</f>
        <v>2.1164021164021163</v>
      </c>
      <c r="H126" s="6">
        <v>60</v>
      </c>
      <c r="I126" s="6">
        <f>IF(G126 = "NULL", "NULL", G126*1.25)</f>
        <v>2.6455026455026456</v>
      </c>
      <c r="J126" s="6">
        <f>IF(G126 = "NULL", "NULL", H126*1.25)</f>
        <v>75</v>
      </c>
      <c r="K126" s="6">
        <f>IF(G126 = "NULL", "NULL", G126*2)</f>
        <v>4.2328042328042326</v>
      </c>
      <c r="L126" s="6">
        <f>IF(G126 = "NULL", "NULL", H126*2)</f>
        <v>120</v>
      </c>
      <c r="M126" s="9" t="str">
        <f>CONCATENATE(SUBSTITUTE(D126,"• Packed in a facility and/or equipment that produces products containing peanuts, tree nuts, soybean, milk, dairy, eggs, fish, shellfish, wheat, sesame. •",""), " - NET WT. ", TEXT(E126, "0.00"), " oz (", F126, " grams)")</f>
        <v>Chinese 5 Spice Ingredients:
allspice, black pepper, coriander, anise, caraway, cinnamon, ginger, marjoram, nutmeg, cumin, cardamom, cloves
 - NET WT. 1.06 oz (30 grams)</v>
      </c>
      <c r="N126" s="10">
        <v>10000000078</v>
      </c>
      <c r="O126" s="10">
        <v>30000000078</v>
      </c>
      <c r="P126" s="10">
        <v>50000000078</v>
      </c>
      <c r="Q126" s="10">
        <v>70000000078</v>
      </c>
      <c r="R126" s="10">
        <v>90000000078</v>
      </c>
      <c r="S126" s="10">
        <v>11000000078</v>
      </c>
      <c r="T126" s="10">
        <v>13000000078</v>
      </c>
      <c r="U126" s="8" t="s">
        <v>49</v>
      </c>
      <c r="V126" s="9" t="s">
        <v>163</v>
      </c>
      <c r="W126" s="6">
        <f>IF(G126 = "NULL", "NULL", G126/4)</f>
        <v>0.52910052910052907</v>
      </c>
      <c r="X126" s="6">
        <f>IF(W126 = "NULL", "NULL", W126*28.35)</f>
        <v>15</v>
      </c>
      <c r="Y126" s="6">
        <f>IF(G126 = "NULL", "NULL", G126*4)</f>
        <v>8.4656084656084651</v>
      </c>
      <c r="Z126" s="6">
        <f>IF(G126 = "NULL", "NULL", H126*4)</f>
        <v>240</v>
      </c>
      <c r="AA126" s="13">
        <v>15000000078</v>
      </c>
      <c r="AB126" s="6">
        <f>IF(OR(E126 = "NULL", G126 = "NULL"), "NULL", (E126+G126)/2)</f>
        <v>1.5873015873015872</v>
      </c>
      <c r="AC126" s="6">
        <f>IF(OR(F126 = "NULL", H126 = "NULL"), "NULL", (F126+H126)/2)</f>
        <v>45</v>
      </c>
      <c r="AD126" s="13">
        <v>17000000078</v>
      </c>
      <c r="AE126" s="6">
        <f>IF(H126 = "NULL", "NULL", AF126/28.35)</f>
        <v>5.2910052910052912</v>
      </c>
      <c r="AF126" s="6">
        <f>IF(H126 = "NULL", "NULL", J126*2)</f>
        <v>150</v>
      </c>
      <c r="AG126" s="13">
        <v>19000000078</v>
      </c>
      <c r="AH126" s="6">
        <f>IF(AB126 = "NULL", "NULL", AB126*2)</f>
        <v>3.1746031746031744</v>
      </c>
      <c r="AI126" s="6">
        <f>IF(AC126 = "NULL", "NULL", AC126*2)</f>
        <v>90</v>
      </c>
      <c r="AJ126" s="13">
        <v>21000000078</v>
      </c>
      <c r="AK126" s="11" t="s">
        <v>1908</v>
      </c>
      <c r="AL126" s="10" t="str">
        <f>SUBSTITUTE(D126,CHAR(10)&amp;"•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c r="AM126" s="9" t="s">
        <v>44</v>
      </c>
      <c r="AN126" s="42"/>
    </row>
    <row r="127" spans="1:40" ht="180" x14ac:dyDescent="0.3">
      <c r="A127" s="8" t="s">
        <v>2322</v>
      </c>
      <c r="B127" s="8" t="s">
        <v>2323</v>
      </c>
      <c r="C127" s="8" t="s">
        <v>2324</v>
      </c>
      <c r="D127" s="9" t="s">
        <v>320</v>
      </c>
      <c r="E127" s="6" t="str">
        <f>IF(F127 = "NULL", "NULL", F127/28.35)</f>
        <v>NULL</v>
      </c>
      <c r="F127" s="6" t="s">
        <v>320</v>
      </c>
      <c r="G127" s="6" t="str">
        <f>IF(H127 = "NULL", "NULL", H127/28.35)</f>
        <v>NULL</v>
      </c>
      <c r="H127" s="6" t="s">
        <v>320</v>
      </c>
      <c r="I127" s="6" t="str">
        <f>IF(G127 = "NULL", "NULL", G127*1.25)</f>
        <v>NULL</v>
      </c>
      <c r="J127" s="6" t="str">
        <f>IF(G127 = "NULL", "NULL", H127*1.25)</f>
        <v>NULL</v>
      </c>
      <c r="K127" s="6" t="str">
        <f>IF(G127 = "NULL", "NULL", G127*2)</f>
        <v>NULL</v>
      </c>
      <c r="L127" s="6" t="str">
        <f>IF(G127 = "NULL", "NULL", H127*2)</f>
        <v>NULL</v>
      </c>
      <c r="M127" s="9" t="str">
        <f>CONCATENATE(SUBSTITUTE(D127,"• Packed in a facility and/or equipment that produces products containing peanuts, tree nuts, soybean, milk, dairy, eggs, fish, shellfish, wheat, sesame. •",""), " - NET WT. ", TEXT(E127, "0.00"), " oz (", F127, " grams)")</f>
        <v>NULL - NET WT. NULL oz (NULL grams)</v>
      </c>
      <c r="N127" s="10">
        <v>10000000079</v>
      </c>
      <c r="O127" s="10">
        <v>30000000079</v>
      </c>
      <c r="P127" s="10">
        <v>50000000079</v>
      </c>
      <c r="Q127" s="10">
        <v>70000000079</v>
      </c>
      <c r="R127" s="10">
        <v>90000000079</v>
      </c>
      <c r="S127" s="10">
        <v>11000000079</v>
      </c>
      <c r="T127" s="10">
        <v>13000000079</v>
      </c>
      <c r="U127" s="8"/>
      <c r="V127" s="9"/>
      <c r="W127" s="6" t="str">
        <f>IF(G127 = "NULL", "NULL", G127/4)</f>
        <v>NULL</v>
      </c>
      <c r="X127" s="6" t="str">
        <f>IF(W127 = "NULL", "NULL", W127*28.35)</f>
        <v>NULL</v>
      </c>
      <c r="Y127" s="6" t="str">
        <f>IF(G127 = "NULL", "NULL", G127*4)</f>
        <v>NULL</v>
      </c>
      <c r="Z127" s="6" t="str">
        <f>IF(G127 = "NULL", "NULL", H127*4)</f>
        <v>NULL</v>
      </c>
      <c r="AA127" s="13">
        <v>15000000079</v>
      </c>
      <c r="AB127" s="6" t="str">
        <f>IF(OR(E127 = "NULL", G127 = "NULL"), "NULL", (E127+G127)/2)</f>
        <v>NULL</v>
      </c>
      <c r="AC127" s="6" t="str">
        <f>IF(OR(F127 = "NULL", H127 = "NULL"), "NULL", (F127+H127)/2)</f>
        <v>NULL</v>
      </c>
      <c r="AD127" s="13">
        <v>17000000079</v>
      </c>
      <c r="AE127" s="6" t="str">
        <f>IF(H127 = "NULL", "NULL", AF127/28.35)</f>
        <v>NULL</v>
      </c>
      <c r="AF127" s="6" t="str">
        <f>IF(H127 = "NULL", "NULL", J127*2)</f>
        <v>NULL</v>
      </c>
      <c r="AG127" s="13">
        <v>19000000079</v>
      </c>
      <c r="AH127" s="6" t="str">
        <f>IF(AB127 = "NULL", "NULL", AB127*2)</f>
        <v>NULL</v>
      </c>
      <c r="AI127" s="6" t="str">
        <f>IF(AC127 = "NULL", "NULL", AC127*2)</f>
        <v>NULL</v>
      </c>
      <c r="AJ127" s="13">
        <v>21000000079</v>
      </c>
      <c r="AK127" s="11"/>
      <c r="AL127" s="10" t="str">
        <f>SUBSTITUTE(D127,CHAR(10)&amp;"• Packed in a facility and/or equipment that produces products containing peanuts, tree nuts, soybean, milk, dairy, eggs, fish, shellfish, wheat, sesame. •","")</f>
        <v>NULL</v>
      </c>
      <c r="AM127" s="9" t="s">
        <v>44</v>
      </c>
      <c r="AN127" s="42"/>
    </row>
    <row r="128" spans="1:40" ht="180" x14ac:dyDescent="0.3">
      <c r="A128" s="8" t="s">
        <v>1968</v>
      </c>
      <c r="B128" s="8" t="s">
        <v>1969</v>
      </c>
      <c r="C128" s="8" t="s">
        <v>1969</v>
      </c>
      <c r="D128" s="9" t="s">
        <v>1970</v>
      </c>
      <c r="E128" s="6">
        <f>IF(F128 = "NULL", "NULL", F128/28.35)</f>
        <v>0.4</v>
      </c>
      <c r="F128" s="6">
        <v>11.340000000000002</v>
      </c>
      <c r="G128" s="6">
        <f>IF(H128 = "NULL", "NULL", H128/28.35)</f>
        <v>0.8</v>
      </c>
      <c r="H128" s="6">
        <v>22.680000000000003</v>
      </c>
      <c r="I128" s="6">
        <f>IF(G128 = "NULL", "NULL", G128*1.25)</f>
        <v>1</v>
      </c>
      <c r="J128" s="6">
        <f>IF(G128 = "NULL", "NULL", H128*1.25)</f>
        <v>28.350000000000005</v>
      </c>
      <c r="K128" s="6">
        <f>IF(G128 = "NULL", "NULL", G128*2)</f>
        <v>1.6</v>
      </c>
      <c r="L128" s="6">
        <f>IF(G128 = "NULL", "NULL", H128*2)</f>
        <v>45.360000000000007</v>
      </c>
      <c r="M128" s="9" t="str">
        <f>CONCATENATE(SUBSTITUTE(D128,"• Packed in a facility and/or equipment that produces products containing peanuts, tree nuts, soybean, milk, dairy, eggs, fish, shellfish, wheat, sesame. •",""), " - NET WT. ", TEXT(E128, "0.00"), " oz (", F128, " grams)")</f>
        <v>Chipotle Morita Powder Ingredients:
dried chipotle chiles
 - NET WT. 0.40 oz (11.34 grams)</v>
      </c>
      <c r="N128" s="10">
        <v>10000000080</v>
      </c>
      <c r="O128" s="10">
        <v>30000000080</v>
      </c>
      <c r="P128" s="10">
        <v>50000000080</v>
      </c>
      <c r="Q128" s="10">
        <v>70000000080</v>
      </c>
      <c r="R128" s="10">
        <v>90000000080</v>
      </c>
      <c r="S128" s="10">
        <v>11000000080</v>
      </c>
      <c r="T128" s="10">
        <v>13000000080</v>
      </c>
      <c r="U128" s="8"/>
      <c r="V128" s="9"/>
      <c r="W128" s="6">
        <f>IF(G128 = "NULL", "NULL", G128/4)</f>
        <v>0.2</v>
      </c>
      <c r="X128" s="6">
        <f>IF(W128 = "NULL", "NULL", W128*28.35)</f>
        <v>5.6700000000000008</v>
      </c>
      <c r="Y128" s="6">
        <f>IF(G128 = "NULL", "NULL", G128*4)</f>
        <v>3.2</v>
      </c>
      <c r="Z128" s="6">
        <f>IF(G128 = "NULL", "NULL", H128*4)</f>
        <v>90.720000000000013</v>
      </c>
      <c r="AA128" s="13">
        <v>15000000080</v>
      </c>
      <c r="AB128" s="6">
        <f>IF(OR(E128 = "NULL", G128 = "NULL"), "NULL", (E128+G128)/2)</f>
        <v>0.60000000000000009</v>
      </c>
      <c r="AC128" s="6">
        <f>IF(OR(F128 = "NULL", H128 = "NULL"), "NULL", (F128+H128)/2)</f>
        <v>17.010000000000002</v>
      </c>
      <c r="AD128" s="13">
        <v>17000000080</v>
      </c>
      <c r="AE128" s="6">
        <f>IF(H128 = "NULL", "NULL", AF128/28.35)</f>
        <v>2.0000000000000004</v>
      </c>
      <c r="AF128" s="6">
        <f>IF(H128 = "NULL", "NULL", J128*2)</f>
        <v>56.70000000000001</v>
      </c>
      <c r="AG128" s="13">
        <v>19000000080</v>
      </c>
      <c r="AH128" s="6">
        <f>IF(AB128 = "NULL", "NULL", AB128*2)</f>
        <v>1.2000000000000002</v>
      </c>
      <c r="AI128" s="6">
        <f>IF(AC128 = "NULL", "NULL", AC128*2)</f>
        <v>34.020000000000003</v>
      </c>
      <c r="AJ128" s="13">
        <v>21000000080</v>
      </c>
      <c r="AK128" s="11"/>
      <c r="AL128" s="10" t="str">
        <f>SUBSTITUTE(D128,CHAR(10)&amp;"• Packed in a facility and/or equipment that produces products containing peanuts, tree nuts, soybean, milk, dairy, eggs, fish, shellfish, wheat, sesame. •","")</f>
        <v>Chipotle Morita Powder Ingredients:
dried chipotle chiles</v>
      </c>
      <c r="AM128" s="9" t="s">
        <v>44</v>
      </c>
      <c r="AN128" s="42"/>
    </row>
    <row r="129" spans="1:40" ht="300" x14ac:dyDescent="0.3">
      <c r="A129" s="8" t="s">
        <v>1545</v>
      </c>
      <c r="B129" s="8" t="s">
        <v>1546</v>
      </c>
      <c r="C129" s="8" t="s">
        <v>1547</v>
      </c>
      <c r="D129" s="9" t="s">
        <v>1548</v>
      </c>
      <c r="E129" s="6">
        <f>IF(F129 = "NULL", "NULL", F129/28.35)</f>
        <v>0.22469135802469134</v>
      </c>
      <c r="F129" s="6">
        <v>6.37</v>
      </c>
      <c r="G129" s="6">
        <f>IF(H129 = "NULL", "NULL", H129/28.35)</f>
        <v>0.39576719576719577</v>
      </c>
      <c r="H129" s="6">
        <v>11.22</v>
      </c>
      <c r="I129" s="6">
        <f>IF(G129 = "NULL", "NULL", G129*1.25)</f>
        <v>0.49470899470899471</v>
      </c>
      <c r="J129" s="6">
        <f>IF(G129 = "NULL", "NULL", H129*1.25)</f>
        <v>14.025</v>
      </c>
      <c r="K129" s="6">
        <f>IF(G129 = "NULL", "NULL", G129*2)</f>
        <v>0.79153439153439153</v>
      </c>
      <c r="L129" s="6">
        <f>IF(G129 = "NULL", "NULL", H129*2)</f>
        <v>22.44</v>
      </c>
      <c r="M129" s="9" t="str">
        <f>CONCATENATE(SUBSTITUTE(D129,"• Packed in a facility and/or equipment that produces products containing peanuts, tree nuts, soybean, milk, dairy, eggs, fish, shellfish, wheat, sesame. •",""), " - NET WT. ", TEXT(E129, "0.00"), " oz (", F129, " grams)")</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NET WT. 0.22 oz (6.37 grams)</v>
      </c>
      <c r="N129" s="10">
        <v>10000000557</v>
      </c>
      <c r="O129" s="10">
        <v>30000000557</v>
      </c>
      <c r="P129" s="10">
        <v>50000000557</v>
      </c>
      <c r="Q129" s="10">
        <v>70000000557</v>
      </c>
      <c r="R129" s="10">
        <v>90000000557</v>
      </c>
      <c r="S129" s="10">
        <v>11000000557</v>
      </c>
      <c r="T129" s="10">
        <v>13000000557</v>
      </c>
      <c r="U129" s="22"/>
      <c r="V129" s="6" t="s">
        <v>133</v>
      </c>
      <c r="W129" s="6">
        <f>IF(G129 = "NULL", "NULL", G129/4)</f>
        <v>9.8941798941798942E-2</v>
      </c>
      <c r="X129" s="6">
        <f>IF(W129 = "NULL", "NULL", W129*28.35)</f>
        <v>2.8050000000000002</v>
      </c>
      <c r="Y129" s="6">
        <f>IF(G129 = "NULL", "NULL", G129*4)</f>
        <v>1.5830687830687831</v>
      </c>
      <c r="Z129" s="6">
        <f>IF(G129 = "NULL", "NULL", H129*4)</f>
        <v>44.88</v>
      </c>
      <c r="AA129" s="13">
        <v>15000000557</v>
      </c>
      <c r="AB129" s="6">
        <f>IF(OR(E129 = "NULL", G129 = "NULL"), "NULL", (E129+G129)/2)</f>
        <v>0.31022927689594354</v>
      </c>
      <c r="AC129" s="6">
        <f>IF(OR(F129 = "NULL", H129 = "NULL"), "NULL", (F129+H129)/2)</f>
        <v>8.7949999999999999</v>
      </c>
      <c r="AD129" s="13">
        <v>17000000557</v>
      </c>
      <c r="AE129" s="6">
        <f>IF(H129 = "NULL", "NULL", AF129/28.35)</f>
        <v>0.98941798941798942</v>
      </c>
      <c r="AF129" s="6">
        <f>IF(H129 = "NULL", "NULL", J129*2)</f>
        <v>28.05</v>
      </c>
      <c r="AG129" s="13">
        <v>19000000557</v>
      </c>
      <c r="AH129" s="6">
        <f>IF(AB129 = "NULL", "NULL", AB129*2)</f>
        <v>0.62045855379188708</v>
      </c>
      <c r="AI129" s="6">
        <f>IF(AC129 = "NULL", "NULL", AC129*2)</f>
        <v>17.59</v>
      </c>
      <c r="AJ129" s="13">
        <v>21000000557</v>
      </c>
      <c r="AK129" s="11"/>
      <c r="AL129" s="10" t="str">
        <f>SUBSTITUTE(D129,CHAR(10)&amp;"• Packed in a facility and/or equipment that produces products containing peanuts, tree nuts, soybean, milk, dairy, eggs, fish, shellfish, wheat, sesame. •","")</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c r="AM129" s="9" t="s">
        <v>44</v>
      </c>
      <c r="AN129" s="42"/>
    </row>
    <row r="130" spans="1:40" ht="180" x14ac:dyDescent="0.3">
      <c r="A130" s="8" t="s">
        <v>2172</v>
      </c>
      <c r="B130" s="8" t="s">
        <v>2173</v>
      </c>
      <c r="C130" s="8" t="s">
        <v>2174</v>
      </c>
      <c r="D130" s="9" t="s">
        <v>2175</v>
      </c>
      <c r="E130" s="6">
        <f>IF(F130 = "NULL", "NULL", F130/28.35)</f>
        <v>2.1869488536155202</v>
      </c>
      <c r="F130" s="6">
        <v>62</v>
      </c>
      <c r="G130" s="6">
        <f>IF(H130 = "NULL", "NULL", H130/28.35)</f>
        <v>4.3738977072310403</v>
      </c>
      <c r="H130" s="6">
        <v>124</v>
      </c>
      <c r="I130" s="6">
        <f>IF(G130 = "NULL", "NULL", G130*1.25)</f>
        <v>5.4673721340388006</v>
      </c>
      <c r="J130" s="6">
        <f>IF(G130 = "NULL", "NULL", H130*1.25)</f>
        <v>155</v>
      </c>
      <c r="K130" s="6">
        <f>IF(G130 = "NULL", "NULL", G130*2)</f>
        <v>8.7477954144620806</v>
      </c>
      <c r="L130" s="6">
        <f>IF(G130 = "NULL", "NULL", H130*2)</f>
        <v>248</v>
      </c>
      <c r="M130" s="9" t="str">
        <f>CONCATENATE(SUBSTITUTE(D130,"• Packed in a facility and/or equipment that produces products containing peanuts, tree nuts, soybean, milk, dairy, eggs, fish, shellfish, wheat, sesame. •",""), " - NET WT. ", TEXT(E130, "0.00"), " oz (", F130, " grams)")</f>
        <v>Chipotle Sea Salt Ingredients:
sea salt, chipotle
 - NET WT. 2.19 oz (62 grams)</v>
      </c>
      <c r="N130" s="10">
        <v>10000000081</v>
      </c>
      <c r="O130" s="10">
        <v>30000000081</v>
      </c>
      <c r="P130" s="10">
        <v>50000000081</v>
      </c>
      <c r="Q130" s="10">
        <v>70000000081</v>
      </c>
      <c r="R130" s="10">
        <v>90000000081</v>
      </c>
      <c r="S130" s="10">
        <v>11000000081</v>
      </c>
      <c r="T130" s="10">
        <v>13000000081</v>
      </c>
      <c r="U130" s="8" t="s">
        <v>49</v>
      </c>
      <c r="V130" s="9" t="s">
        <v>207</v>
      </c>
      <c r="W130" s="6">
        <f>IF(G130 = "NULL", "NULL", G130/4)</f>
        <v>1.0934744268077601</v>
      </c>
      <c r="X130" s="6">
        <f>IF(W130 = "NULL", "NULL", W130*28.35)</f>
        <v>31</v>
      </c>
      <c r="Y130" s="6">
        <f>IF(G130 = "NULL", "NULL", G130*4)</f>
        <v>17.495590828924161</v>
      </c>
      <c r="Z130" s="6">
        <f>IF(G130 = "NULL", "NULL", H130*4)</f>
        <v>496</v>
      </c>
      <c r="AA130" s="13">
        <v>15000000081</v>
      </c>
      <c r="AB130" s="6">
        <f>IF(OR(E130 = "NULL", G130 = "NULL"), "NULL", (E130+G130)/2)</f>
        <v>3.28042328042328</v>
      </c>
      <c r="AC130" s="6">
        <f>IF(OR(F130 = "NULL", H130 = "NULL"), "NULL", (F130+H130)/2)</f>
        <v>93</v>
      </c>
      <c r="AD130" s="13">
        <v>17000000081</v>
      </c>
      <c r="AE130" s="6">
        <f>IF(H130 = "NULL", "NULL", AF130/28.35)</f>
        <v>10.934744268077601</v>
      </c>
      <c r="AF130" s="6">
        <f>IF(H130 = "NULL", "NULL", J130*2)</f>
        <v>310</v>
      </c>
      <c r="AG130" s="13">
        <v>19000000081</v>
      </c>
      <c r="AH130" s="6">
        <f>IF(AB130 = "NULL", "NULL", AB130*2)</f>
        <v>6.56084656084656</v>
      </c>
      <c r="AI130" s="6">
        <f>IF(AC130 = "NULL", "NULL", AC130*2)</f>
        <v>186</v>
      </c>
      <c r="AJ130" s="13">
        <v>21000000081</v>
      </c>
      <c r="AK130" s="11"/>
      <c r="AL130" s="10" t="str">
        <f>SUBSTITUTE(D130,CHAR(10)&amp;"• Packed in a facility and/or equipment that produces products containing peanuts, tree nuts, soybean, milk, dairy, eggs, fish, shellfish, wheat, sesame. •","")</f>
        <v>Chipotle Sea Salt Ingredients:
sea salt, chipotle</v>
      </c>
      <c r="AM130" s="9" t="s">
        <v>44</v>
      </c>
      <c r="AN130" s="42"/>
    </row>
    <row r="131" spans="1:40" ht="405" x14ac:dyDescent="0.3">
      <c r="A131" s="8" t="s">
        <v>1531</v>
      </c>
      <c r="B131" s="8" t="s">
        <v>1532</v>
      </c>
      <c r="C131" s="8" t="s">
        <v>1533</v>
      </c>
      <c r="D131" s="9" t="s">
        <v>1534</v>
      </c>
      <c r="E131" s="6">
        <f>IF(F131 = "NULL", "NULL", F131/28.35)</f>
        <v>1.5298059964726629</v>
      </c>
      <c r="F131" s="6">
        <v>43.37</v>
      </c>
      <c r="G131" s="6">
        <f>IF(H131 = "NULL", "NULL", H131/28.35)</f>
        <v>2.8797178130511463</v>
      </c>
      <c r="H131" s="6">
        <v>81.64</v>
      </c>
      <c r="I131" s="6">
        <f>IF(G131 = "NULL", "NULL", G131*1.25)</f>
        <v>3.5996472663139327</v>
      </c>
      <c r="J131" s="6">
        <f>IF(G131 = "NULL", "NULL", H131*1.25)</f>
        <v>102.05</v>
      </c>
      <c r="K131" s="6">
        <f>IF(G131 = "NULL", "NULL", G131*2)</f>
        <v>5.7594356261022925</v>
      </c>
      <c r="L131" s="6">
        <f>IF(G131 = "NULL", "NULL", H131*2)</f>
        <v>163.28</v>
      </c>
      <c r="M131" s="9" t="str">
        <f>CONCATENATE(SUBSTITUTE(D131,"• Packed in a facility and/or equipment that produces products containing peanuts, tree nuts, soybean, milk, dairy, eggs, fish, shellfish, wheat, sesame. •",""), " - NET WT. ", TEXT(E131, "0.00"), " oz (", F131,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NET WT. 1.53 oz (43.37 grams)</v>
      </c>
      <c r="N131" s="10">
        <v>10000000530</v>
      </c>
      <c r="O131" s="10">
        <v>30000000530</v>
      </c>
      <c r="P131" s="10">
        <v>50000000530</v>
      </c>
      <c r="Q131" s="10">
        <v>70000000530</v>
      </c>
      <c r="R131" s="10">
        <v>90000000530</v>
      </c>
      <c r="S131" s="10">
        <v>11000000530</v>
      </c>
      <c r="T131" s="10">
        <v>13000000530</v>
      </c>
      <c r="U131" s="22"/>
      <c r="V131" s="6" t="s">
        <v>1502</v>
      </c>
      <c r="W131" s="6">
        <f>IF(G131 = "NULL", "NULL", G131/4)</f>
        <v>0.71992945326278657</v>
      </c>
      <c r="X131" s="6">
        <f>IF(W131 = "NULL", "NULL", W131*28.35)</f>
        <v>20.41</v>
      </c>
      <c r="Y131" s="6">
        <f>IF(G131 = "NULL", "NULL", G131*4)</f>
        <v>11.518871252204585</v>
      </c>
      <c r="Z131" s="6">
        <f>IF(G131 = "NULL", "NULL", H131*4)</f>
        <v>326.56</v>
      </c>
      <c r="AA131" s="13">
        <v>15000000530</v>
      </c>
      <c r="AB131" s="6">
        <f>IF(OR(E131 = "NULL", G131 = "NULL"), "NULL", (E131+G131)/2)</f>
        <v>2.2047619047619045</v>
      </c>
      <c r="AC131" s="6">
        <f>IF(OR(F131 = "NULL", H131 = "NULL"), "NULL", (F131+H131)/2)</f>
        <v>62.504999999999995</v>
      </c>
      <c r="AD131" s="13">
        <v>17000000530</v>
      </c>
      <c r="AE131" s="6">
        <f>IF(H131 = "NULL", "NULL", AF131/28.35)</f>
        <v>7.1992945326278655</v>
      </c>
      <c r="AF131" s="6">
        <f>IF(H131 = "NULL", "NULL", J131*2)</f>
        <v>204.1</v>
      </c>
      <c r="AG131" s="13">
        <v>19000000530</v>
      </c>
      <c r="AH131" s="6">
        <f>IF(AB131 = "NULL", "NULL", AB131*2)</f>
        <v>4.409523809523809</v>
      </c>
      <c r="AI131" s="6">
        <f>IF(AC131 = "NULL", "NULL", AC131*2)</f>
        <v>125.00999999999999</v>
      </c>
      <c r="AJ131" s="13">
        <v>21000000530</v>
      </c>
      <c r="AK131" s="11" t="s">
        <v>1535</v>
      </c>
      <c r="AL131" s="10" t="str">
        <f>SUBSTITUTE(D131,CHAR(10)&amp;"•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c r="AM131" s="9" t="s">
        <v>44</v>
      </c>
      <c r="AN131" s="42"/>
    </row>
    <row r="132" spans="1:40" ht="180" x14ac:dyDescent="0.3">
      <c r="A132" s="8" t="s">
        <v>1909</v>
      </c>
      <c r="B132" s="8" t="s">
        <v>1910</v>
      </c>
      <c r="C132" s="8" t="s">
        <v>1911</v>
      </c>
      <c r="D132" s="9" t="s">
        <v>1912</v>
      </c>
      <c r="E132" s="6">
        <f>IF(F132 = "NULL", "NULL", F132/28.35)</f>
        <v>1.6499999999999997</v>
      </c>
      <c r="F132" s="6">
        <v>46.777499999999996</v>
      </c>
      <c r="G132" s="6">
        <f>IF(H132 = "NULL", "NULL", H132/28.35)</f>
        <v>3.2999999999999994</v>
      </c>
      <c r="H132" s="6">
        <v>93.554999999999993</v>
      </c>
      <c r="I132" s="6">
        <f>IF(G132 = "NULL", "NULL", G132*1.25)</f>
        <v>4.1249999999999991</v>
      </c>
      <c r="J132" s="6">
        <f>IF(G132 = "NULL", "NULL", H132*1.25)</f>
        <v>116.94374999999999</v>
      </c>
      <c r="K132" s="6">
        <f>IF(G132 = "NULL", "NULL", G132*2)</f>
        <v>6.5999999999999988</v>
      </c>
      <c r="L132" s="6">
        <f>IF(G132 = "NULL", "NULL", H132*2)</f>
        <v>187.10999999999999</v>
      </c>
      <c r="M132" s="9" t="str">
        <f>CONCATENATE(SUBSTITUTE(D132,"• Packed in a facility and/or equipment that produces products containing peanuts, tree nuts, soybean, milk, dairy, eggs, fish, shellfish, wheat, sesame. •",""), " - NET WT. ", TEXT(E132, "0.00"), " oz (", F132, " grams)")</f>
        <v>Chocolate Mexican Mole' Ingredients:
ground chiles, paprika, brown sugar, spices, salt, cocoa powder, molasses powder (refiners syrup, cane molasses), granulated garlic, and silicon dioxide (anti-caking agent)
 - NET WT. 1.65 oz (46.7775 grams)</v>
      </c>
      <c r="N132" s="10">
        <v>10000000082</v>
      </c>
      <c r="O132" s="10">
        <v>30000000082</v>
      </c>
      <c r="P132" s="10">
        <v>50000000082</v>
      </c>
      <c r="Q132" s="10">
        <v>70000000082</v>
      </c>
      <c r="R132" s="10">
        <v>90000000082</v>
      </c>
      <c r="S132" s="10">
        <v>11000000082</v>
      </c>
      <c r="T132" s="10">
        <v>13000000082</v>
      </c>
      <c r="U132" s="8" t="s">
        <v>49</v>
      </c>
      <c r="V132" s="9"/>
      <c r="W132" s="6">
        <f>IF(G132 = "NULL", "NULL", G132/4)</f>
        <v>0.82499999999999984</v>
      </c>
      <c r="X132" s="6">
        <f>IF(W132 = "NULL", "NULL", W132*28.35)</f>
        <v>23.388749999999998</v>
      </c>
      <c r="Y132" s="6">
        <f>IF(G132 = "NULL", "NULL", G132*4)</f>
        <v>13.199999999999998</v>
      </c>
      <c r="Z132" s="6">
        <f>IF(G132 = "NULL", "NULL", H132*4)</f>
        <v>374.21999999999997</v>
      </c>
      <c r="AA132" s="13">
        <v>15000000082</v>
      </c>
      <c r="AB132" s="6">
        <f>IF(OR(E132 = "NULL", G132 = "NULL"), "NULL", (E132+G132)/2)</f>
        <v>2.4749999999999996</v>
      </c>
      <c r="AC132" s="6">
        <f>IF(OR(F132 = "NULL", H132 = "NULL"), "NULL", (F132+H132)/2)</f>
        <v>70.166249999999991</v>
      </c>
      <c r="AD132" s="13">
        <v>17000000082</v>
      </c>
      <c r="AE132" s="6">
        <f>IF(H132 = "NULL", "NULL", AF132/28.35)</f>
        <v>8.25</v>
      </c>
      <c r="AF132" s="6">
        <f>IF(H132 = "NULL", "NULL", J132*2)</f>
        <v>233.88749999999999</v>
      </c>
      <c r="AG132" s="13">
        <v>19000000082</v>
      </c>
      <c r="AH132" s="6">
        <f>IF(AB132 = "NULL", "NULL", AB132*2)</f>
        <v>4.9499999999999993</v>
      </c>
      <c r="AI132" s="6">
        <f>IF(AC132 = "NULL", "NULL", AC132*2)</f>
        <v>140.33249999999998</v>
      </c>
      <c r="AJ132" s="13">
        <v>21000000082</v>
      </c>
      <c r="AK132" s="11"/>
      <c r="AL132" s="10" t="str">
        <f>SUBSTITUTE(D132,CHAR(10)&amp;"•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c r="AM132" s="9" t="s">
        <v>44</v>
      </c>
      <c r="AN132" s="42"/>
    </row>
    <row r="133" spans="1:40" ht="360" x14ac:dyDescent="0.3">
      <c r="A133" s="8" t="s">
        <v>1756</v>
      </c>
      <c r="B133" s="8" t="s">
        <v>1757</v>
      </c>
      <c r="C133" s="8" t="s">
        <v>1758</v>
      </c>
      <c r="D133" s="9" t="s">
        <v>1759</v>
      </c>
      <c r="E133" s="6">
        <f>IF(F133 = "NULL", "NULL", F133/28.35)</f>
        <v>1.1000000000000001</v>
      </c>
      <c r="F133" s="6">
        <v>31.185000000000006</v>
      </c>
      <c r="G133" s="6">
        <f>IF(H133 = "NULL", "NULL", H133/28.35)</f>
        <v>2.2000000000000002</v>
      </c>
      <c r="H133" s="6">
        <v>62.370000000000012</v>
      </c>
      <c r="I133" s="6">
        <f>IF(G133 = "NULL", "NULL", G133*1.25)</f>
        <v>2.75</v>
      </c>
      <c r="J133" s="6">
        <f>IF(G133 = "NULL", "NULL", H133*1.25)</f>
        <v>77.96250000000002</v>
      </c>
      <c r="K133" s="6">
        <f>IF(G133 = "NULL", "NULL", G133*2)</f>
        <v>4.4000000000000004</v>
      </c>
      <c r="L133" s="6">
        <f>IF(G133 = "NULL", "NULL", H133*2)</f>
        <v>124.74000000000002</v>
      </c>
      <c r="M133" s="9" t="str">
        <f>CONCATENATE(SUBSTITUTE(D133,"• Packed in a facility and/or equipment that produces products containing peanuts, tree nuts, soybean, milk, dairy, eggs, fish, shellfish, wheat, sesame. •",""), " - NET WT. ", TEXT(E133, "0.00"), " oz (", F133,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 oz (31.185 grams)</v>
      </c>
      <c r="N133" s="10">
        <v>10000000430</v>
      </c>
      <c r="O133" s="10">
        <v>30000000430</v>
      </c>
      <c r="P133" s="10">
        <v>50000000430</v>
      </c>
      <c r="Q133" s="10">
        <v>70000000430</v>
      </c>
      <c r="R133" s="10">
        <v>90000000430</v>
      </c>
      <c r="S133" s="10">
        <v>11000000430</v>
      </c>
      <c r="T133" s="10">
        <v>13000000430</v>
      </c>
      <c r="U133" s="8"/>
      <c r="V133" s="9"/>
      <c r="W133" s="6">
        <f>IF(G133 = "NULL", "NULL", G133/4)</f>
        <v>0.55000000000000004</v>
      </c>
      <c r="X133" s="6">
        <f>IF(W133 = "NULL", "NULL", W133*28.35)</f>
        <v>15.592500000000003</v>
      </c>
      <c r="Y133" s="6">
        <f>IF(G133 = "NULL", "NULL", G133*4)</f>
        <v>8.8000000000000007</v>
      </c>
      <c r="Z133" s="6">
        <f>IF(G133 = "NULL", "NULL", H133*4)</f>
        <v>249.48000000000005</v>
      </c>
      <c r="AA133" s="13">
        <v>15000000430</v>
      </c>
      <c r="AB133" s="6">
        <f>IF(OR(E133 = "NULL", G133 = "NULL"), "NULL", (E133+G133)/2)</f>
        <v>1.6500000000000001</v>
      </c>
      <c r="AC133" s="6">
        <f>IF(OR(F133 = "NULL", H133 = "NULL"), "NULL", (F133+H133)/2)</f>
        <v>46.777500000000011</v>
      </c>
      <c r="AD133" s="13">
        <v>17000000430</v>
      </c>
      <c r="AE133" s="6">
        <f>IF(H133 = "NULL", "NULL", AF133/28.35)</f>
        <v>5.5000000000000009</v>
      </c>
      <c r="AF133" s="6">
        <f>IF(H133 = "NULL", "NULL", J133*2)</f>
        <v>155.92500000000004</v>
      </c>
      <c r="AG133" s="13">
        <v>19000000430</v>
      </c>
      <c r="AH133" s="6">
        <f>IF(AB133 = "NULL", "NULL", AB133*2)</f>
        <v>3.3000000000000003</v>
      </c>
      <c r="AI133" s="6">
        <f>IF(AC133 = "NULL", "NULL", AC133*2)</f>
        <v>93.555000000000021</v>
      </c>
      <c r="AJ133" s="13">
        <v>21000000430</v>
      </c>
      <c r="AK133" s="11"/>
      <c r="AL133" s="10" t="str">
        <f>SUBSTITUTE(D133,CHAR(10)&amp;"•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c r="AM133" s="9" t="s">
        <v>44</v>
      </c>
      <c r="AN133" s="42"/>
    </row>
    <row r="134" spans="1:40" ht="180" x14ac:dyDescent="0.3">
      <c r="A134" s="8" t="s">
        <v>2441</v>
      </c>
      <c r="B134" s="8" t="s">
        <v>2442</v>
      </c>
      <c r="C134" s="8" t="s">
        <v>2442</v>
      </c>
      <c r="D134" s="9" t="s">
        <v>2443</v>
      </c>
      <c r="E134" s="6">
        <f>IF(F134 = "NULL", "NULL", F134/28.35)</f>
        <v>0.25</v>
      </c>
      <c r="F134" s="6">
        <v>7.0875000000000004</v>
      </c>
      <c r="G134" s="6">
        <f>IF(H134 = "NULL", "NULL", H134/28.35)</f>
        <v>0.5</v>
      </c>
      <c r="H134" s="6">
        <v>14.175000000000001</v>
      </c>
      <c r="I134" s="6">
        <f>IF(G134 = "NULL", "NULL", G134*1.25)</f>
        <v>0.625</v>
      </c>
      <c r="J134" s="6">
        <f>IF(G134 = "NULL", "NULL", H134*1.25)</f>
        <v>17.71875</v>
      </c>
      <c r="K134" s="6">
        <f>IF(G134 = "NULL", "NULL", G134*2)</f>
        <v>1</v>
      </c>
      <c r="L134" s="6">
        <f>IF(G134 = "NULL", "NULL", H134*2)</f>
        <v>28.35</v>
      </c>
      <c r="M134" s="9" t="str">
        <f>CONCATENATE(SUBSTITUTE(D134,"• Packed in a facility and/or equipment that produces products containing peanuts, tree nuts, soybean, milk, dairy, eggs, fish, shellfish, wheat, sesame. •",""), " - NET WT. ", TEXT(E134, "0.00"), " oz (", F134, " grams)")</f>
        <v>Cilantro Ingredients:
cilantro
 - NET WT. 0.25 oz (7.0875 grams)</v>
      </c>
      <c r="N134" s="10">
        <v>10000000475</v>
      </c>
      <c r="O134" s="10">
        <v>30000000475</v>
      </c>
      <c r="P134" s="10">
        <v>50000000475</v>
      </c>
      <c r="Q134" s="10">
        <v>70000000475</v>
      </c>
      <c r="R134" s="10">
        <v>90000000475</v>
      </c>
      <c r="S134" s="10">
        <v>11000000475</v>
      </c>
      <c r="T134" s="10">
        <v>13000000475</v>
      </c>
      <c r="U134" s="8"/>
      <c r="V134" s="9"/>
      <c r="W134" s="6">
        <f>IF(G134 = "NULL", "NULL", G134/4)</f>
        <v>0.125</v>
      </c>
      <c r="X134" s="6">
        <f>IF(W134 = "NULL", "NULL", W134*28.35)</f>
        <v>3.5437500000000002</v>
      </c>
      <c r="Y134" s="6">
        <f>IF(G134 = "NULL", "NULL", G134*4)</f>
        <v>2</v>
      </c>
      <c r="Z134" s="6">
        <f>IF(G134 = "NULL", "NULL", H134*4)</f>
        <v>56.7</v>
      </c>
      <c r="AA134" s="13">
        <v>15000000475</v>
      </c>
      <c r="AB134" s="6">
        <f>IF(OR(E134 = "NULL", G134 = "NULL"), "NULL", (E134+G134)/2)</f>
        <v>0.375</v>
      </c>
      <c r="AC134" s="6">
        <f>IF(OR(F134 = "NULL", H134 = "NULL"), "NULL", (F134+H134)/2)</f>
        <v>10.631250000000001</v>
      </c>
      <c r="AD134" s="13">
        <v>17000000475</v>
      </c>
      <c r="AE134" s="6">
        <f>IF(H134 = "NULL", "NULL", AF134/28.35)</f>
        <v>1.25</v>
      </c>
      <c r="AF134" s="6">
        <f>IF(H134 = "NULL", "NULL", J134*2)</f>
        <v>35.4375</v>
      </c>
      <c r="AG134" s="13">
        <v>19000000475</v>
      </c>
      <c r="AH134" s="6">
        <f>IF(AB134 = "NULL", "NULL", AB134*2)</f>
        <v>0.75</v>
      </c>
      <c r="AI134" s="6">
        <f>IF(AC134 = "NULL", "NULL", AC134*2)</f>
        <v>21.262500000000003</v>
      </c>
      <c r="AJ134" s="13">
        <v>21000000475</v>
      </c>
      <c r="AK134" s="11"/>
      <c r="AL134" s="10" t="str">
        <f>SUBSTITUTE(D134,CHAR(10)&amp;"• Packed in a facility and/or equipment that produces products containing peanuts, tree nuts, soybean, milk, dairy, eggs, fish, shellfish, wheat, sesame. •","")</f>
        <v>Cilantro Ingredients:
cilantro</v>
      </c>
      <c r="AM134" s="9" t="s">
        <v>44</v>
      </c>
      <c r="AN134" s="42"/>
    </row>
    <row r="135" spans="1:40" ht="195" x14ac:dyDescent="0.3">
      <c r="A135" s="8" t="s">
        <v>1672</v>
      </c>
      <c r="B135" s="8" t="s">
        <v>1673</v>
      </c>
      <c r="C135" s="8" t="s">
        <v>1674</v>
      </c>
      <c r="D135" s="9" t="s">
        <v>1675</v>
      </c>
      <c r="E135" s="6">
        <f>IF(F135 = "NULL", "NULL", F135/28.35)</f>
        <v>2.0499999999999998</v>
      </c>
      <c r="F135" s="6">
        <v>58.1175</v>
      </c>
      <c r="G135" s="6">
        <f>IF(H135 = "NULL", "NULL", H135/28.35)</f>
        <v>4.0999999999999996</v>
      </c>
      <c r="H135" s="6">
        <v>116.235</v>
      </c>
      <c r="I135" s="6">
        <f>IF(G135 = "NULL", "NULL", G135*1.25)</f>
        <v>5.125</v>
      </c>
      <c r="J135" s="6">
        <f>IF(G135 = "NULL", "NULL", H135*1.25)</f>
        <v>145.29374999999999</v>
      </c>
      <c r="K135" s="6">
        <f>IF(G135 = "NULL", "NULL", G135*2)</f>
        <v>8.1999999999999993</v>
      </c>
      <c r="L135" s="6">
        <f>IF(G135 = "NULL", "NULL", H135*2)</f>
        <v>232.47</v>
      </c>
      <c r="M135" s="9" t="str">
        <f>CONCATENATE(SUBSTITUTE(D135,"• Packed in a facility and/or equipment that produces products containing peanuts, tree nuts, soybean, milk, dairy, eggs, fish, shellfish, wheat, sesame. •",""), " - NET WT. ", TEXT(E135, "0.00"), " oz (", F135, " grams)")</f>
        <v>Cinnamon Roll Popcorn Seasoning Ingredients:
sugar, brown sugar, cinnamon, natural flavors including butter, salt, less than 2% silicon dioxide added to prevent caking
• ALLERGY ALERT: contains milk •
 - NET WT. 2.05 oz (58.1175 grams)</v>
      </c>
      <c r="N135" s="10">
        <v>10000000083</v>
      </c>
      <c r="O135" s="10">
        <v>30000000083</v>
      </c>
      <c r="P135" s="10">
        <v>50000000083</v>
      </c>
      <c r="Q135" s="10">
        <v>70000000083</v>
      </c>
      <c r="R135" s="10">
        <v>90000000083</v>
      </c>
      <c r="S135" s="10">
        <v>11000000083</v>
      </c>
      <c r="T135" s="10">
        <v>13000000083</v>
      </c>
      <c r="U135" s="8" t="s">
        <v>49</v>
      </c>
      <c r="V135" s="9" t="s">
        <v>801</v>
      </c>
      <c r="W135" s="6">
        <f>IF(G135 = "NULL", "NULL", G135/4)</f>
        <v>1.0249999999999999</v>
      </c>
      <c r="X135" s="6">
        <f>IF(W135 = "NULL", "NULL", W135*28.35)</f>
        <v>29.05875</v>
      </c>
      <c r="Y135" s="6">
        <f>IF(G135 = "NULL", "NULL", G135*4)</f>
        <v>16.399999999999999</v>
      </c>
      <c r="Z135" s="6">
        <f>IF(G135 = "NULL", "NULL", H135*4)</f>
        <v>464.94</v>
      </c>
      <c r="AA135" s="13">
        <v>15000000083</v>
      </c>
      <c r="AB135" s="6">
        <f>IF(OR(E135 = "NULL", G135 = "NULL"), "NULL", (E135+G135)/2)</f>
        <v>3.0749999999999997</v>
      </c>
      <c r="AC135" s="6">
        <f>IF(OR(F135 = "NULL", H135 = "NULL"), "NULL", (F135+H135)/2)</f>
        <v>87.176249999999996</v>
      </c>
      <c r="AD135" s="13">
        <v>17000000083</v>
      </c>
      <c r="AE135" s="6">
        <f>IF(H135 = "NULL", "NULL", AF135/28.35)</f>
        <v>10.249999999999998</v>
      </c>
      <c r="AF135" s="6">
        <f>IF(H135 = "NULL", "NULL", J135*2)</f>
        <v>290.58749999999998</v>
      </c>
      <c r="AG135" s="13">
        <v>19000000083</v>
      </c>
      <c r="AH135" s="6">
        <f>IF(AB135 = "NULL", "NULL", AB135*2)</f>
        <v>6.1499999999999995</v>
      </c>
      <c r="AI135" s="6">
        <f>IF(AC135 = "NULL", "NULL", AC135*2)</f>
        <v>174.35249999999999</v>
      </c>
      <c r="AJ135" s="13">
        <v>21000000083</v>
      </c>
      <c r="AK135" s="11"/>
      <c r="AL135" s="10" t="str">
        <f>SUBSTITUTE(D135,CHAR(10)&amp;"•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c r="AM135" s="9" t="s">
        <v>44</v>
      </c>
      <c r="AN135" s="42"/>
    </row>
    <row r="136" spans="1:40" ht="255" x14ac:dyDescent="0.3">
      <c r="A136" s="8" t="s">
        <v>45</v>
      </c>
      <c r="B136" s="8" t="s">
        <v>46</v>
      </c>
      <c r="C136" s="8" t="s">
        <v>47</v>
      </c>
      <c r="D136" s="9" t="s">
        <v>48</v>
      </c>
      <c r="E136" s="6">
        <f>IF(F136 = "NULL", "NULL", F136/28.35)</f>
        <v>1.75</v>
      </c>
      <c r="F136" s="6">
        <v>49.612500000000004</v>
      </c>
      <c r="G136" s="6">
        <f>IF(H136 = "NULL", "NULL", H136/28.35)</f>
        <v>3.5</v>
      </c>
      <c r="H136" s="6">
        <v>99.225000000000009</v>
      </c>
      <c r="I136" s="6">
        <f>IF(G136 = "NULL", "NULL", G136*1.25)</f>
        <v>4.375</v>
      </c>
      <c r="J136" s="6">
        <f>IF(G136 = "NULL", "NULL", H136*1.25)</f>
        <v>124.03125000000001</v>
      </c>
      <c r="K136" s="6">
        <f>IF(G136 = "NULL", "NULL", G136*2)</f>
        <v>7</v>
      </c>
      <c r="L136" s="6">
        <f>IF(G136 = "NULL", "NULL", H136*2)</f>
        <v>198.45000000000002</v>
      </c>
      <c r="M136" s="9" t="str">
        <f>CONCATENATE(SUBSTITUTE(D136,"• Packed in a facility and/or equipment that produces products containing peanuts, tree nuts, soybean, milk, dairy, eggs, fish, shellfish, wheat, sesame. •",""), " - NET WT. ", TEXT(E136, "0.00"), " oz (", F136,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
 - NET WT. 1.75 oz (49.6125 grams)</v>
      </c>
      <c r="N136" s="10">
        <v>10000000085</v>
      </c>
      <c r="O136" s="10">
        <v>30000000085</v>
      </c>
      <c r="P136" s="10">
        <v>50000000085</v>
      </c>
      <c r="Q136" s="10">
        <v>70000000085</v>
      </c>
      <c r="R136" s="10">
        <v>90000000085</v>
      </c>
      <c r="S136" s="10">
        <v>11000000085</v>
      </c>
      <c r="T136" s="10">
        <v>13000000085</v>
      </c>
      <c r="U136" s="8" t="s">
        <v>49</v>
      </c>
      <c r="V136" s="9" t="s">
        <v>50</v>
      </c>
      <c r="W136" s="6">
        <f>IF(G136 = "NULL", "NULL", G136/4)</f>
        <v>0.875</v>
      </c>
      <c r="X136" s="6">
        <f>IF(W136 = "NULL", "NULL", W136*28.35)</f>
        <v>24.806250000000002</v>
      </c>
      <c r="Y136" s="6">
        <f>IF(G136 = "NULL", "NULL", G136*4)</f>
        <v>14</v>
      </c>
      <c r="Z136" s="6">
        <f>IF(G136 = "NULL", "NULL", H136*4)</f>
        <v>396.90000000000003</v>
      </c>
      <c r="AA136" s="13">
        <v>15000000085</v>
      </c>
      <c r="AB136" s="6">
        <f>IF(OR(E136 = "NULL", G136 = "NULL"), "NULL", (E136+G136)/2)</f>
        <v>2.625</v>
      </c>
      <c r="AC136" s="6">
        <f>IF(OR(F136 = "NULL", H136 = "NULL"), "NULL", (F136+H136)/2)</f>
        <v>74.418750000000003</v>
      </c>
      <c r="AD136" s="13">
        <v>17000000085</v>
      </c>
      <c r="AE136" s="6">
        <f>IF(H136 = "NULL", "NULL", AF136/28.35)</f>
        <v>8.75</v>
      </c>
      <c r="AF136" s="6">
        <f>IF(H136 = "NULL", "NULL", J136*2)</f>
        <v>248.06250000000003</v>
      </c>
      <c r="AG136" s="13">
        <v>19000000085</v>
      </c>
      <c r="AH136" s="6">
        <f>IF(AB136 = "NULL", "NULL", AB136*2)</f>
        <v>5.25</v>
      </c>
      <c r="AI136" s="6">
        <f>IF(AC136 = "NULL", "NULL", AC136*2)</f>
        <v>148.83750000000001</v>
      </c>
      <c r="AJ136" s="13">
        <v>21000000085</v>
      </c>
      <c r="AK136" s="11"/>
      <c r="AL136" s="10" t="str">
        <f>SUBSTITUTE(D136,CHAR(10)&amp;"•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c r="AM136" s="9" t="s">
        <v>44</v>
      </c>
      <c r="AN136" s="42"/>
    </row>
    <row r="137" spans="1:40" ht="180" x14ac:dyDescent="0.3">
      <c r="A137" s="8" t="s">
        <v>900</v>
      </c>
      <c r="B137" s="8" t="s">
        <v>901</v>
      </c>
      <c r="C137" s="8" t="s">
        <v>901</v>
      </c>
      <c r="D137" s="9" t="s">
        <v>902</v>
      </c>
      <c r="E137" s="6">
        <f>IF(F137 = "NULL", "NULL", F137/28.35)</f>
        <v>0.8571428571428571</v>
      </c>
      <c r="F137" s="6">
        <v>24.3</v>
      </c>
      <c r="G137" s="6">
        <f>IF(H137 = "NULL", "NULL", H137/28.35)</f>
        <v>1.7142857142857142</v>
      </c>
      <c r="H137" s="6">
        <v>48.6</v>
      </c>
      <c r="I137" s="6">
        <f>IF(G137 = "NULL", "NULL", G137*1.25)</f>
        <v>2.1428571428571428</v>
      </c>
      <c r="J137" s="6">
        <f>IF(G137 = "NULL", "NULL", H137*1.25)</f>
        <v>60.75</v>
      </c>
      <c r="K137" s="6">
        <f>IF(G137 = "NULL", "NULL", G137*2)</f>
        <v>3.4285714285714284</v>
      </c>
      <c r="L137" s="6">
        <f>IF(G137 = "NULL", "NULL", H137*2)</f>
        <v>97.2</v>
      </c>
      <c r="M137" s="9" t="str">
        <f>CONCATENATE(SUBSTITUTE(D137,"• Packed in a facility and/or equipment that produces products containing peanuts, tree nuts, soybean, milk, dairy, eggs, fish, shellfish, wheat, sesame. •",""), " - NET WT. ", TEXT(E137, "0.00"), " oz (", F137, " grams)")</f>
        <v>Cinnamon Sticks Ingredients:
cinnamon sticks
 - NET WT. 0.86 oz (24.3 grams)</v>
      </c>
      <c r="N137" s="10">
        <v>10000000623</v>
      </c>
      <c r="O137" s="10">
        <v>30000000623</v>
      </c>
      <c r="P137" s="10">
        <v>50000000623</v>
      </c>
      <c r="Q137" s="10">
        <v>70000000623</v>
      </c>
      <c r="R137" s="10">
        <v>90000000623</v>
      </c>
      <c r="S137" s="10">
        <v>11000000623</v>
      </c>
      <c r="T137" s="10">
        <v>13000000623</v>
      </c>
      <c r="U137" s="22"/>
      <c r="W137" s="6">
        <f>IF(G137 = "NULL", "NULL", G137/4)</f>
        <v>0.42857142857142855</v>
      </c>
      <c r="X137" s="6">
        <f>IF(W137 = "NULL", "NULL", W137*28.35)</f>
        <v>12.15</v>
      </c>
      <c r="Y137" s="6">
        <f>IF(G137 = "NULL", "NULL", G137*4)</f>
        <v>6.8571428571428568</v>
      </c>
      <c r="Z137" s="6">
        <f>IF(G137 = "NULL", "NULL", H137*4)</f>
        <v>194.4</v>
      </c>
      <c r="AA137" s="13">
        <v>15000000623</v>
      </c>
      <c r="AB137" s="6">
        <f>IF(OR(E137 = "NULL", G137 = "NULL"), "NULL", (E137+G137)/2)</f>
        <v>1.2857142857142856</v>
      </c>
      <c r="AC137" s="6">
        <f>IF(OR(F137 = "NULL", H137 = "NULL"), "NULL", (F137+H137)/2)</f>
        <v>36.450000000000003</v>
      </c>
      <c r="AD137" s="13">
        <v>17000000623</v>
      </c>
      <c r="AE137" s="6">
        <f>IF(H137 = "NULL", "NULL", AF137/28.35)</f>
        <v>4.2857142857142856</v>
      </c>
      <c r="AF137" s="6">
        <f>IF(H137 = "NULL", "NULL", J137*2)</f>
        <v>121.5</v>
      </c>
      <c r="AG137" s="13">
        <v>19000000623</v>
      </c>
      <c r="AH137" s="6">
        <f>IF(AB137 = "NULL", "NULL", AB137*2)</f>
        <v>2.5714285714285712</v>
      </c>
      <c r="AI137" s="6">
        <f>IF(AC137 = "NULL", "NULL", AC137*2)</f>
        <v>72.900000000000006</v>
      </c>
      <c r="AJ137" s="13">
        <v>21000000623</v>
      </c>
      <c r="AK137" s="11"/>
      <c r="AL137" s="10" t="str">
        <f>SUBSTITUTE(D137,CHAR(10)&amp;"• Packed in a facility and/or equipment that produces products containing peanuts, tree nuts, soybean, milk, dairy, eggs, fish, shellfish, wheat, sesame. •","")</f>
        <v>Cinnamon Sticks Ingredients:
cinnamon sticks</v>
      </c>
      <c r="AM137" s="9" t="s">
        <v>44</v>
      </c>
      <c r="AN137" s="42"/>
    </row>
    <row r="138" spans="1:40" ht="180" x14ac:dyDescent="0.3">
      <c r="A138" s="8" t="s">
        <v>2459</v>
      </c>
      <c r="B138" s="8" t="s">
        <v>2460</v>
      </c>
      <c r="C138" s="8" t="s">
        <v>2460</v>
      </c>
      <c r="D138" s="9" t="s">
        <v>2461</v>
      </c>
      <c r="E138" s="6">
        <f>IF(F138 = "NULL", "NULL", F138/28.35)</f>
        <v>2.0499999999999998</v>
      </c>
      <c r="F138" s="6">
        <v>58.1175</v>
      </c>
      <c r="G138" s="6">
        <f>IF(H138 = "NULL", "NULL", H138/28.35)</f>
        <v>4.0999999999999996</v>
      </c>
      <c r="H138" s="6">
        <v>116.235</v>
      </c>
      <c r="I138" s="6">
        <f>IF(G138 = "NULL", "NULL", G138*1.25)</f>
        <v>5.125</v>
      </c>
      <c r="J138" s="6">
        <f>IF(G138 = "NULL", "NULL", H138*1.25)</f>
        <v>145.29374999999999</v>
      </c>
      <c r="K138" s="6">
        <f>IF(G138 = "NULL", "NULL", G138*2)</f>
        <v>8.1999999999999993</v>
      </c>
      <c r="L138" s="6">
        <f>IF(G138 = "NULL", "NULL", H138*2)</f>
        <v>232.47</v>
      </c>
      <c r="M138" s="9" t="str">
        <f>CONCATENATE(SUBSTITUTE(D138,"• Packed in a facility and/or equipment that produces products containing peanuts, tree nuts, soybean, milk, dairy, eggs, fish, shellfish, wheat, sesame. •",""), " - NET WT. ", TEXT(E138, "0.00"), " oz (", F138, " grams)")</f>
        <v>Cinnamon Sugar Ingredients:
cinnamon, sugar
 - NET WT. 2.05 oz (58.1175 grams)</v>
      </c>
      <c r="N138" s="10">
        <v>10000000084</v>
      </c>
      <c r="O138" s="10">
        <v>30000000084</v>
      </c>
      <c r="P138" s="10">
        <v>50000000084</v>
      </c>
      <c r="Q138" s="10">
        <v>70000000084</v>
      </c>
      <c r="R138" s="10">
        <v>90000000084</v>
      </c>
      <c r="S138" s="10">
        <v>11000000084</v>
      </c>
      <c r="T138" s="10">
        <v>13000000084</v>
      </c>
      <c r="U138" s="8"/>
      <c r="V138" s="9"/>
      <c r="W138" s="6">
        <f>IF(G138 = "NULL", "NULL", G138/4)</f>
        <v>1.0249999999999999</v>
      </c>
      <c r="X138" s="6">
        <f>IF(W138 = "NULL", "NULL", W138*28.35)</f>
        <v>29.05875</v>
      </c>
      <c r="Y138" s="6">
        <f>IF(G138 = "NULL", "NULL", G138*4)</f>
        <v>16.399999999999999</v>
      </c>
      <c r="Z138" s="6">
        <f>IF(G138 = "NULL", "NULL", H138*4)</f>
        <v>464.94</v>
      </c>
      <c r="AA138" s="13">
        <v>15000000084</v>
      </c>
      <c r="AB138" s="6">
        <f>IF(OR(E138 = "NULL", G138 = "NULL"), "NULL", (E138+G138)/2)</f>
        <v>3.0749999999999997</v>
      </c>
      <c r="AC138" s="6">
        <f>IF(OR(F138 = "NULL", H138 = "NULL"), "NULL", (F138+H138)/2)</f>
        <v>87.176249999999996</v>
      </c>
      <c r="AD138" s="13">
        <v>17000000084</v>
      </c>
      <c r="AE138" s="6">
        <f>IF(H138 = "NULL", "NULL", AF138/28.35)</f>
        <v>10.249999999999998</v>
      </c>
      <c r="AF138" s="6">
        <f>IF(H138 = "NULL", "NULL", J138*2)</f>
        <v>290.58749999999998</v>
      </c>
      <c r="AG138" s="13">
        <v>19000000084</v>
      </c>
      <c r="AH138" s="6">
        <f>IF(AB138 = "NULL", "NULL", AB138*2)</f>
        <v>6.1499999999999995</v>
      </c>
      <c r="AI138" s="6">
        <f>IF(AC138 = "NULL", "NULL", AC138*2)</f>
        <v>174.35249999999999</v>
      </c>
      <c r="AJ138" s="13">
        <v>21000000084</v>
      </c>
      <c r="AK138" s="11"/>
      <c r="AL138" s="10" t="str">
        <f>SUBSTITUTE(D138,CHAR(10)&amp;"• Packed in a facility and/or equipment that produces products containing peanuts, tree nuts, soybean, milk, dairy, eggs, fish, shellfish, wheat, sesame. •","")</f>
        <v>Cinnamon Sugar Ingredients:
cinnamon, sugar</v>
      </c>
      <c r="AM138" s="9" t="s">
        <v>44</v>
      </c>
      <c r="AN138" s="42"/>
    </row>
    <row r="139" spans="1:40" ht="180" x14ac:dyDescent="0.3">
      <c r="A139" s="8" t="s">
        <v>1471</v>
      </c>
      <c r="B139" s="8" t="s">
        <v>1472</v>
      </c>
      <c r="C139" s="8" t="s">
        <v>1473</v>
      </c>
      <c r="D139" s="9" t="s">
        <v>1474</v>
      </c>
      <c r="E139" s="6">
        <f>IF(F139 = "NULL", "NULL", F139/28.35)</f>
        <v>0.8</v>
      </c>
      <c r="F139" s="6">
        <v>22.680000000000003</v>
      </c>
      <c r="G139" s="6">
        <f>IF(H139 = "NULL", "NULL", H139/28.35)</f>
        <v>1.6</v>
      </c>
      <c r="H139" s="6">
        <v>45.360000000000007</v>
      </c>
      <c r="I139" s="6">
        <f>IF(G139 = "NULL", "NULL", G139*1.25)</f>
        <v>2</v>
      </c>
      <c r="J139" s="6">
        <f>IF(G139 = "NULL", "NULL", H139*1.25)</f>
        <v>56.70000000000001</v>
      </c>
      <c r="K139" s="6">
        <f>IF(G139 = "NULL", "NULL", G139*2)</f>
        <v>3.2</v>
      </c>
      <c r="L139" s="6">
        <f>IF(G139 = "NULL", "NULL", H139*2)</f>
        <v>90.720000000000013</v>
      </c>
      <c r="M139" s="9" t="str">
        <f>CONCATENATE(SUBSTITUTE(D139,"• Packed in a facility and/or equipment that produces products containing peanuts, tree nuts, soybean, milk, dairy, eggs, fish, shellfish, wheat, sesame. •",""), " - NET WT. ", TEXT(E139, "0.00"), " oz (", F139, " grams)")</f>
        <v>Citrus Chamomile Tea Ingredients:
chamomile, orange peel, hibiscus petals, fruit flavor
 - NET WT. 0.80 oz (22.68 grams)</v>
      </c>
      <c r="N139" s="10">
        <v>10000000375</v>
      </c>
      <c r="O139" s="10">
        <v>30000000375</v>
      </c>
      <c r="P139" s="10">
        <v>50000000375</v>
      </c>
      <c r="Q139" s="10">
        <v>70000000375</v>
      </c>
      <c r="R139" s="10">
        <v>90000000375</v>
      </c>
      <c r="S139" s="10">
        <v>11000000375</v>
      </c>
      <c r="T139" s="10">
        <v>13000000375</v>
      </c>
      <c r="U139" s="8"/>
      <c r="V139" s="9"/>
      <c r="W139" s="6">
        <f>IF(G139 = "NULL", "NULL", G139/4)</f>
        <v>0.4</v>
      </c>
      <c r="X139" s="6">
        <f>IF(W139 = "NULL", "NULL", W139*28.35)</f>
        <v>11.340000000000002</v>
      </c>
      <c r="Y139" s="6">
        <f>IF(G139 = "NULL", "NULL", G139*4)</f>
        <v>6.4</v>
      </c>
      <c r="Z139" s="6">
        <f>IF(G139 = "NULL", "NULL", H139*4)</f>
        <v>181.44000000000003</v>
      </c>
      <c r="AA139" s="13">
        <v>15000000375</v>
      </c>
      <c r="AB139" s="6">
        <f>IF(OR(E139 = "NULL", G139 = "NULL"), "NULL", (E139+G139)/2)</f>
        <v>1.2000000000000002</v>
      </c>
      <c r="AC139" s="6">
        <f>IF(OR(F139 = "NULL", H139 = "NULL"), "NULL", (F139+H139)/2)</f>
        <v>34.020000000000003</v>
      </c>
      <c r="AD139" s="13">
        <v>17000000375</v>
      </c>
      <c r="AE139" s="6">
        <f>IF(H139 = "NULL", "NULL", AF139/28.35)</f>
        <v>4.0000000000000009</v>
      </c>
      <c r="AF139" s="6">
        <f>IF(H139 = "NULL", "NULL", J139*2)</f>
        <v>113.40000000000002</v>
      </c>
      <c r="AG139" s="13">
        <v>19000000375</v>
      </c>
      <c r="AH139" s="6">
        <f>IF(AB139 = "NULL", "NULL", AB139*2)</f>
        <v>2.4000000000000004</v>
      </c>
      <c r="AI139" s="6">
        <f>IF(AC139 = "NULL", "NULL", AC139*2)</f>
        <v>68.040000000000006</v>
      </c>
      <c r="AJ139" s="13">
        <v>21000000375</v>
      </c>
      <c r="AK139" s="11"/>
      <c r="AL139" s="10" t="str">
        <f>SUBSTITUTE(D139,CHAR(10)&amp;"• Packed in a facility and/or equipment that produces products containing peanuts, tree nuts, soybean, milk, dairy, eggs, fish, shellfish, wheat, sesame. •","")</f>
        <v>Citrus Chamomile Tea Ingredients:
chamomile, orange peel, hibiscus petals, fruit flavor</v>
      </c>
      <c r="AM139" s="9" t="s">
        <v>44</v>
      </c>
      <c r="AN139" s="42"/>
    </row>
    <row r="140" spans="1:40" ht="180" x14ac:dyDescent="0.3">
      <c r="A140" s="33" t="s">
        <v>490</v>
      </c>
      <c r="B140" s="8" t="s">
        <v>491</v>
      </c>
      <c r="C140" s="8" t="s">
        <v>492</v>
      </c>
      <c r="D140" s="9" t="s">
        <v>493</v>
      </c>
      <c r="E140" s="6">
        <f>IF(F140 = "NULL", "NULL", F140/28.35)</f>
        <v>1.5873015873015872</v>
      </c>
      <c r="F140" s="6">
        <v>45</v>
      </c>
      <c r="G140" s="6">
        <f>IF(H140 = "NULL", "NULL", H140/28.35)</f>
        <v>4.2328042328042326</v>
      </c>
      <c r="H140" s="6">
        <v>120</v>
      </c>
      <c r="I140" s="6">
        <f>IF(G140 = "NULL", "NULL", G140*1.25)</f>
        <v>5.2910052910052912</v>
      </c>
      <c r="J140" s="6">
        <f>IF(G140 = "NULL", "NULL", H140*1.25)</f>
        <v>150</v>
      </c>
      <c r="K140" s="6">
        <f>IF(G140 = "NULL", "NULL", G140*2)</f>
        <v>8.4656084656084651</v>
      </c>
      <c r="L140" s="6">
        <f>IF(G140 = "NULL", "NULL", H140*2)</f>
        <v>240</v>
      </c>
      <c r="M140" s="9" t="str">
        <f>CONCATENATE(SUBSTITUTE(D140,"• Packed in a facility and/or equipment that produces products containing peanuts, tree nuts, soybean, milk, dairy, eggs, fish, shellfish, wheat, sesame. •",""), " - NET WT. ", TEXT(E140, "0.00"), " oz (", F140, " grams)")</f>
        <v>Citrus Sea Salt Ingredients:
sea salt, orange, lemon, black pepper, smoked hickory salt, lime, ginger
 - NET WT. 1.59 oz (45 grams)</v>
      </c>
      <c r="N140" s="10">
        <v>10000000451</v>
      </c>
      <c r="O140" s="10">
        <v>30000000451</v>
      </c>
      <c r="P140" s="10">
        <v>50000000451</v>
      </c>
      <c r="Q140" s="10">
        <v>70000000451</v>
      </c>
      <c r="R140" s="10">
        <v>90000000451</v>
      </c>
      <c r="S140" s="10">
        <v>11000000451</v>
      </c>
      <c r="T140" s="10">
        <v>13000000451</v>
      </c>
      <c r="U140" s="9" t="s">
        <v>49</v>
      </c>
      <c r="V140" s="9"/>
      <c r="W140" s="6">
        <f>IF(G140 = "NULL", "NULL", G140/4)</f>
        <v>1.0582010582010581</v>
      </c>
      <c r="X140" s="6">
        <f>IF(W140 = "NULL", "NULL", W140*28.35)</f>
        <v>30</v>
      </c>
      <c r="Y140" s="6">
        <f>IF(G140 = "NULL", "NULL", G140*4)</f>
        <v>16.93121693121693</v>
      </c>
      <c r="Z140" s="6">
        <f>IF(G140 = "NULL", "NULL", H140*4)</f>
        <v>480</v>
      </c>
      <c r="AA140" s="13">
        <v>15000000451</v>
      </c>
      <c r="AB140" s="6">
        <f>IF(OR(E140 = "NULL", G140 = "NULL"), "NULL", (E140+G140)/2)</f>
        <v>2.9100529100529098</v>
      </c>
      <c r="AC140" s="6">
        <f>IF(OR(F140 = "NULL", H140 = "NULL"), "NULL", (F140+H140)/2)</f>
        <v>82.5</v>
      </c>
      <c r="AD140" s="13">
        <v>17000000451</v>
      </c>
      <c r="AE140" s="6">
        <f>IF(H140 = "NULL", "NULL", AF140/28.35)</f>
        <v>10.582010582010582</v>
      </c>
      <c r="AF140" s="6">
        <f>IF(H140 = "NULL", "NULL", J140*2)</f>
        <v>300</v>
      </c>
      <c r="AG140" s="13">
        <v>19000000451</v>
      </c>
      <c r="AH140" s="6">
        <f>IF(AB140 = "NULL", "NULL", AB140*2)</f>
        <v>5.8201058201058196</v>
      </c>
      <c r="AI140" s="6">
        <f>IF(AC140 = "NULL", "NULL", AC140*2)</f>
        <v>165</v>
      </c>
      <c r="AJ140" s="13">
        <v>21000000451</v>
      </c>
      <c r="AK140" s="11" t="s">
        <v>494</v>
      </c>
      <c r="AL140" s="10" t="str">
        <f>SUBSTITUTE(D140,CHAR(10)&amp;"• Packed in a facility and/or equipment that produces products containing peanuts, tree nuts, soybean, milk, dairy, eggs, fish, shellfish, wheat, sesame. •","")</f>
        <v>Citrus Sea Salt Ingredients:
sea salt, orange, lemon, black pepper, smoked hickory salt, lime, ginger</v>
      </c>
      <c r="AM140" s="9" t="s">
        <v>44</v>
      </c>
      <c r="AN140" s="42"/>
    </row>
    <row r="141" spans="1:40" ht="180" x14ac:dyDescent="0.3">
      <c r="A141" s="33" t="s">
        <v>630</v>
      </c>
      <c r="B141" s="8" t="s">
        <v>631</v>
      </c>
      <c r="C141" s="8" t="s">
        <v>631</v>
      </c>
      <c r="D141" s="9" t="s">
        <v>2959</v>
      </c>
      <c r="E141" s="6">
        <f>IF(F141 = "NULL", "NULL", F141/28.35)</f>
        <v>2.0499999999999998</v>
      </c>
      <c r="F141" s="6">
        <v>58.1175</v>
      </c>
      <c r="G141" s="6">
        <f>IF(H141 = "NULL", "NULL", H141/28.35)</f>
        <v>4.0999999999999996</v>
      </c>
      <c r="H141" s="6">
        <v>116.235</v>
      </c>
      <c r="I141" s="6">
        <f>IF(G141 = "NULL", "NULL", G141*1.25)</f>
        <v>5.125</v>
      </c>
      <c r="J141" s="6">
        <f>IF(G141 = "NULL", "NULL", H141*1.25)</f>
        <v>145.29374999999999</v>
      </c>
      <c r="K141" s="6">
        <f>IF(G141 = "NULL", "NULL", G141*2)</f>
        <v>8.1999999999999993</v>
      </c>
      <c r="L141" s="6">
        <f>IF(G141 = "NULL", "NULL", H141*2)</f>
        <v>232.47</v>
      </c>
      <c r="M141" s="9" t="str">
        <f>CONCATENATE(SUBSTITUTE(D141,"• Packed in a facility and/or equipment that produces products containing peanuts, tree nuts, soybean, milk, dairy, eggs, fish, shellfish, wheat, sesame. •",""), " - NET WT. ", TEXT(E141, "0.00"), " oz (", F141, " grams)")</f>
        <v>Citrus Sneeze Ingredients:
black pepper, corn meal, citric acid, ascorbic acid, lemon peel
 - NET WT. 2.05 oz (58.1175 grams)</v>
      </c>
      <c r="N141" s="10">
        <v>10000000528</v>
      </c>
      <c r="O141" s="10">
        <v>30000000528</v>
      </c>
      <c r="P141" s="10">
        <v>50000000528</v>
      </c>
      <c r="Q141" s="10">
        <v>70000000528</v>
      </c>
      <c r="R141" s="10">
        <v>90000000528</v>
      </c>
      <c r="S141" s="10">
        <v>11000000528</v>
      </c>
      <c r="T141" s="10">
        <v>13000000528</v>
      </c>
      <c r="U141" s="8"/>
      <c r="V141" s="9"/>
      <c r="W141" s="6">
        <f>IF(G141 = "NULL", "NULL", G141/4)</f>
        <v>1.0249999999999999</v>
      </c>
      <c r="X141" s="6">
        <f>IF(W141 = "NULL", "NULL", W141*28.35)</f>
        <v>29.05875</v>
      </c>
      <c r="Y141" s="6">
        <f>IF(G141 = "NULL", "NULL", G141*4)</f>
        <v>16.399999999999999</v>
      </c>
      <c r="Z141" s="6">
        <f>IF(G141 = "NULL", "NULL", H141*4)</f>
        <v>464.94</v>
      </c>
      <c r="AA141" s="13">
        <v>15000000528</v>
      </c>
      <c r="AB141" s="6">
        <f>IF(OR(E141 = "NULL", G141 = "NULL"), "NULL", (E141+G141)/2)</f>
        <v>3.0749999999999997</v>
      </c>
      <c r="AC141" s="6">
        <f>IF(OR(F141 = "NULL", H141 = "NULL"), "NULL", (F141+H141)/2)</f>
        <v>87.176249999999996</v>
      </c>
      <c r="AD141" s="13">
        <v>17000000528</v>
      </c>
      <c r="AE141" s="6">
        <f>IF(H141 = "NULL", "NULL", AF141/28.35)</f>
        <v>10.249999999999998</v>
      </c>
      <c r="AF141" s="6">
        <f>IF(H141 = "NULL", "NULL", J141*2)</f>
        <v>290.58749999999998</v>
      </c>
      <c r="AG141" s="13">
        <v>19000000528</v>
      </c>
      <c r="AH141" s="6">
        <f>IF(AB141 = "NULL", "NULL", AB141*2)</f>
        <v>6.1499999999999995</v>
      </c>
      <c r="AI141" s="6">
        <f>IF(AC141 = "NULL", "NULL", AC141*2)</f>
        <v>174.35249999999999</v>
      </c>
      <c r="AJ141" s="13">
        <v>21000000528</v>
      </c>
      <c r="AK141" s="11" t="s">
        <v>632</v>
      </c>
      <c r="AL141" s="10" t="str">
        <f>SUBSTITUTE(D141,CHAR(10)&amp;"• Packed in a facility and/or equipment that produces products containing peanuts, tree nuts, soybean, milk, dairy, eggs, fish, shellfish, wheat, sesame. •","")</f>
        <v>Citrus Sneeze Ingredients:
black pepper, corn meal, citric acid, ascorbic acid, lemon peel</v>
      </c>
      <c r="AM141" s="9" t="s">
        <v>44</v>
      </c>
      <c r="AN141" s="42"/>
    </row>
    <row r="142" spans="1:40" ht="180" x14ac:dyDescent="0.3">
      <c r="A142" s="33" t="s">
        <v>661</v>
      </c>
      <c r="B142" s="8" t="s">
        <v>662</v>
      </c>
      <c r="C142" s="8" t="s">
        <v>663</v>
      </c>
      <c r="D142" s="9" t="s">
        <v>664</v>
      </c>
      <c r="E142" s="6">
        <f>IF(F142 = "NULL", "NULL", F142/28.35)</f>
        <v>0.91710758377425039</v>
      </c>
      <c r="F142" s="6">
        <v>26</v>
      </c>
      <c r="G142" s="6">
        <f>IF(H142 = "NULL", "NULL", H142/28.35)</f>
        <v>1.9753086419753085</v>
      </c>
      <c r="H142" s="6">
        <v>56</v>
      </c>
      <c r="I142" s="6">
        <f>IF(G142 = "NULL", "NULL", G142*1.25)</f>
        <v>2.4691358024691357</v>
      </c>
      <c r="J142" s="6">
        <f>IF(G142 = "NULL", "NULL", H142*1.25)</f>
        <v>70</v>
      </c>
      <c r="K142" s="6">
        <f>IF(G142 = "NULL", "NULL", G142*2)</f>
        <v>3.9506172839506171</v>
      </c>
      <c r="L142" s="6">
        <f>IF(G142 = "NULL", "NULL", H142*2)</f>
        <v>112</v>
      </c>
      <c r="M142" s="9" t="str">
        <f>CONCATENATE(SUBSTITUTE(D142,"• Packed in a facility and/or equipment that produces products containing peanuts, tree nuts, soybean, milk, dairy, eggs, fish, shellfish, wheat, sesame. •",""), " - NET WT. ", TEXT(E142, "0.00"), " oz (", F142, " grams)")</f>
        <v>Classic Italian Blend Ingredients:
salt, garlic, black pepper, onion, red pepper flakes, rosemary, basil, mediterranean oregano, and parsley
 - NET WT. 0.92 oz (26 grams)</v>
      </c>
      <c r="N142" s="10">
        <v>10000000537</v>
      </c>
      <c r="O142" s="10">
        <v>30000000537</v>
      </c>
      <c r="P142" s="10">
        <v>50000000537</v>
      </c>
      <c r="Q142" s="10">
        <v>70000000537</v>
      </c>
      <c r="R142" s="10">
        <v>90000000537</v>
      </c>
      <c r="S142" s="10">
        <v>11000000537</v>
      </c>
      <c r="T142" s="10">
        <v>13000000537</v>
      </c>
      <c r="U142" s="8" t="s">
        <v>49</v>
      </c>
      <c r="V142" s="9" t="s">
        <v>92</v>
      </c>
      <c r="W142" s="6">
        <f>IF(G142 = "NULL", "NULL", G142/4)</f>
        <v>0.49382716049382713</v>
      </c>
      <c r="X142" s="6">
        <f>IF(W142 = "NULL", "NULL", W142*28.35)</f>
        <v>14</v>
      </c>
      <c r="Y142" s="6">
        <f>IF(G142 = "NULL", "NULL", G142*4)</f>
        <v>7.9012345679012341</v>
      </c>
      <c r="Z142" s="6">
        <f>IF(G142 = "NULL", "NULL", H142*4)</f>
        <v>224</v>
      </c>
      <c r="AA142" s="13">
        <v>15000000537</v>
      </c>
      <c r="AB142" s="6">
        <f>IF(OR(E142 = "NULL", G142 = "NULL"), "NULL", (E142+G142)/2)</f>
        <v>1.4462081128747795</v>
      </c>
      <c r="AC142" s="6">
        <f>IF(OR(F142 = "NULL", H142 = "NULL"), "NULL", (F142+H142)/2)</f>
        <v>41</v>
      </c>
      <c r="AD142" s="13">
        <v>17000000537</v>
      </c>
      <c r="AE142" s="6">
        <f>IF(H142 = "NULL", "NULL", AF142/28.35)</f>
        <v>4.9382716049382713</v>
      </c>
      <c r="AF142" s="6">
        <f>IF(H142 = "NULL", "NULL", J142*2)</f>
        <v>140</v>
      </c>
      <c r="AG142" s="13">
        <v>19000000537</v>
      </c>
      <c r="AH142" s="6">
        <f>IF(AB142 = "NULL", "NULL", AB142*2)</f>
        <v>2.8924162257495589</v>
      </c>
      <c r="AI142" s="6">
        <f>IF(AC142 = "NULL", "NULL", AC142*2)</f>
        <v>82</v>
      </c>
      <c r="AJ142" s="13">
        <v>21000000537</v>
      </c>
      <c r="AK142" s="11" t="s">
        <v>665</v>
      </c>
      <c r="AL142" s="10" t="str">
        <f>SUBSTITUTE(D142,CHAR(10)&amp;"• Packed in a facility and/or equipment that produces products containing peanuts, tree nuts, soybean, milk, dairy, eggs, fish, shellfish, wheat, sesame. •","")</f>
        <v>Classic Italian Blend Ingredients:
salt, garlic, black pepper, onion, red pepper flakes, rosemary, basil, mediterranean oregano, and parsley</v>
      </c>
      <c r="AM142" s="9" t="s">
        <v>44</v>
      </c>
      <c r="AN142" s="42"/>
    </row>
    <row r="143" spans="1:40" ht="195" x14ac:dyDescent="0.3">
      <c r="A143" s="8" t="s">
        <v>1811</v>
      </c>
      <c r="B143" s="8" t="s">
        <v>1812</v>
      </c>
      <c r="C143" s="8" t="s">
        <v>1813</v>
      </c>
      <c r="D143" s="9" t="s">
        <v>1814</v>
      </c>
      <c r="E143" s="6">
        <f>IF(F143 = "NULL", "NULL", F143/28.35)</f>
        <v>1.3</v>
      </c>
      <c r="F143" s="6">
        <v>36.855000000000004</v>
      </c>
      <c r="G143" s="6">
        <f>IF(H143 = "NULL", "NULL", H143/28.35)</f>
        <v>2.6</v>
      </c>
      <c r="H143" s="6">
        <v>73.710000000000008</v>
      </c>
      <c r="I143" s="6">
        <f>IF(G143 = "NULL", "NULL", G143*1.25)</f>
        <v>3.25</v>
      </c>
      <c r="J143" s="6">
        <f>IF(G143 = "NULL", "NULL", H143*1.25)</f>
        <v>92.137500000000017</v>
      </c>
      <c r="K143" s="6">
        <f>IF(G143 = "NULL", "NULL", G143*2)</f>
        <v>5.2</v>
      </c>
      <c r="L143" s="6">
        <f>IF(G143 = "NULL", "NULL", H143*2)</f>
        <v>147.42000000000002</v>
      </c>
      <c r="M143" s="9" t="str">
        <f>CONCATENATE(SUBSTITUTE(D143,"• Packed in a facility and/or equipment that produces products containing peanuts, tree nuts, soybean, milk, dairy, eggs, fish, shellfish, wheat, sesame. •",""), " - NET WT. ", TEXT(E143, "0.00"), " oz (", F143, " grams)")</f>
        <v>Classic Italian Dressing Ingredients:
garlic, carrots, salt, dried red bell peppers, onion, maltodextrin, non gmo corn starch, citric acid, natural lemon juice, black pepper, oregano, crushed red pepper, parsley
 - NET WT. 1.30 oz (36.855 grams)</v>
      </c>
      <c r="N143" s="10">
        <v>10000000086</v>
      </c>
      <c r="O143" s="10">
        <v>30000000086</v>
      </c>
      <c r="P143" s="10">
        <v>50000000086</v>
      </c>
      <c r="Q143" s="10">
        <v>70000000086</v>
      </c>
      <c r="R143" s="10">
        <v>90000000086</v>
      </c>
      <c r="S143" s="10">
        <v>11000000086</v>
      </c>
      <c r="T143" s="10">
        <v>13000000086</v>
      </c>
      <c r="U143" s="8"/>
      <c r="V143" s="9"/>
      <c r="W143" s="6">
        <f>IF(G143 = "NULL", "NULL", G143/4)</f>
        <v>0.65</v>
      </c>
      <c r="X143" s="6">
        <f>IF(W143 = "NULL", "NULL", W143*28.35)</f>
        <v>18.427500000000002</v>
      </c>
      <c r="Y143" s="6">
        <f>IF(G143 = "NULL", "NULL", G143*4)</f>
        <v>10.4</v>
      </c>
      <c r="Z143" s="6">
        <f>IF(G143 = "NULL", "NULL", H143*4)</f>
        <v>294.84000000000003</v>
      </c>
      <c r="AA143" s="13">
        <v>15000000086</v>
      </c>
      <c r="AB143" s="6">
        <f>IF(OR(E143 = "NULL", G143 = "NULL"), "NULL", (E143+G143)/2)</f>
        <v>1.9500000000000002</v>
      </c>
      <c r="AC143" s="6">
        <f>IF(OR(F143 = "NULL", H143 = "NULL"), "NULL", (F143+H143)/2)</f>
        <v>55.282500000000006</v>
      </c>
      <c r="AD143" s="13">
        <v>17000000086</v>
      </c>
      <c r="AE143" s="6">
        <f>IF(H143 = "NULL", "NULL", AF143/28.35)</f>
        <v>6.5000000000000009</v>
      </c>
      <c r="AF143" s="6">
        <f>IF(H143 = "NULL", "NULL", J143*2)</f>
        <v>184.27500000000003</v>
      </c>
      <c r="AG143" s="13">
        <v>19000000086</v>
      </c>
      <c r="AH143" s="6">
        <f>IF(AB143 = "NULL", "NULL", AB143*2)</f>
        <v>3.9000000000000004</v>
      </c>
      <c r="AI143" s="6">
        <f>IF(AC143 = "NULL", "NULL", AC143*2)</f>
        <v>110.56500000000001</v>
      </c>
      <c r="AJ143" s="13">
        <v>21000000086</v>
      </c>
      <c r="AK143" s="11"/>
      <c r="AL143" s="10" t="str">
        <f>SUBSTITUTE(D143,CHAR(10)&amp;"•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c r="AM143" s="9" t="s">
        <v>44</v>
      </c>
      <c r="AN143" s="42"/>
    </row>
    <row r="144" spans="1:40" ht="270" x14ac:dyDescent="0.3">
      <c r="A144" s="8" t="s">
        <v>2019</v>
      </c>
      <c r="B144" s="8" t="s">
        <v>2020</v>
      </c>
      <c r="C144" s="8" t="s">
        <v>2020</v>
      </c>
      <c r="D144" s="9" t="s">
        <v>2021</v>
      </c>
      <c r="E144" s="6">
        <f>IF(F144 = "NULL", "NULL", F144/28.35)</f>
        <v>0.88183421516754845</v>
      </c>
      <c r="F144" s="6">
        <v>25</v>
      </c>
      <c r="G144" s="6">
        <f>IF(H144 = "NULL", "NULL", H144/28.35)</f>
        <v>2.2927689594356262</v>
      </c>
      <c r="H144" s="6">
        <v>65</v>
      </c>
      <c r="I144" s="6">
        <f>IF(G144 = "NULL", "NULL", G144*1.25)</f>
        <v>2.8659611992945329</v>
      </c>
      <c r="J144" s="6">
        <f>IF(G144 = "NULL", "NULL", H144*1.25)</f>
        <v>81.25</v>
      </c>
      <c r="K144" s="6">
        <f>IF(G144 = "NULL", "NULL", G144*2)</f>
        <v>4.5855379188712524</v>
      </c>
      <c r="L144" s="6">
        <f>IF(G144 = "NULL", "NULL", H144*2)</f>
        <v>130</v>
      </c>
      <c r="M144" s="9" t="str">
        <f>CONCATENATE(SUBSTITUTE(D144,"• Packed in a facility and/or equipment that produces products containing peanuts, tree nuts, soybean, milk, dairy, eggs, fish, shellfish, wheat, sesame. •",""), " - NET WT. ", TEXT(E144, "0.00"), " oz (", F144,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 oz (25 grams)</v>
      </c>
      <c r="N144" s="10">
        <v>10000000402</v>
      </c>
      <c r="O144" s="10">
        <v>30000000402</v>
      </c>
      <c r="P144" s="10">
        <v>50000000402</v>
      </c>
      <c r="Q144" s="10">
        <v>70000000402</v>
      </c>
      <c r="R144" s="10">
        <v>90000000402</v>
      </c>
      <c r="S144" s="10">
        <v>11000000402</v>
      </c>
      <c r="T144" s="10">
        <v>13000000402</v>
      </c>
      <c r="U144" s="8" t="s">
        <v>49</v>
      </c>
      <c r="V144" s="9" t="s">
        <v>133</v>
      </c>
      <c r="W144" s="6">
        <f>IF(G144 = "NULL", "NULL", G144/4)</f>
        <v>0.57319223985890655</v>
      </c>
      <c r="X144" s="6">
        <f>IF(W144 = "NULL", "NULL", W144*28.35)</f>
        <v>16.25</v>
      </c>
      <c r="Y144" s="6">
        <f>IF(G144 = "NULL", "NULL", G144*4)</f>
        <v>9.1710758377425048</v>
      </c>
      <c r="Z144" s="6">
        <f>IF(G144 = "NULL", "NULL", H144*4)</f>
        <v>260</v>
      </c>
      <c r="AA144" s="13">
        <v>15000000402</v>
      </c>
      <c r="AB144" s="6">
        <f>IF(OR(E144 = "NULL", G144 = "NULL"), "NULL", (E144+G144)/2)</f>
        <v>1.5873015873015874</v>
      </c>
      <c r="AC144" s="6">
        <f>IF(OR(F144 = "NULL", H144 = "NULL"), "NULL", (F144+H144)/2)</f>
        <v>45</v>
      </c>
      <c r="AD144" s="13">
        <v>17000000402</v>
      </c>
      <c r="AE144" s="6">
        <f>IF(H144 = "NULL", "NULL", AF144/28.35)</f>
        <v>5.7319223985890648</v>
      </c>
      <c r="AF144" s="6">
        <f>IF(H144 = "NULL", "NULL", J144*2)</f>
        <v>162.5</v>
      </c>
      <c r="AG144" s="13">
        <v>19000000402</v>
      </c>
      <c r="AH144" s="6">
        <f>IF(AB144 = "NULL", "NULL", AB144*2)</f>
        <v>3.1746031746031749</v>
      </c>
      <c r="AI144" s="6">
        <f>IF(AC144 = "NULL", "NULL", AC144*2)</f>
        <v>90</v>
      </c>
      <c r="AJ144" s="13">
        <v>21000000402</v>
      </c>
      <c r="AK144" s="11"/>
      <c r="AL144" s="10" t="str">
        <f>SUBSTITUTE(D144,CHAR(10)&amp;"•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c r="AM144" s="9" t="s">
        <v>44</v>
      </c>
      <c r="AN144" s="42"/>
    </row>
    <row r="145" spans="1:40" ht="180" x14ac:dyDescent="0.3">
      <c r="A145" s="8" t="s">
        <v>1181</v>
      </c>
      <c r="B145" s="8" t="s">
        <v>1182</v>
      </c>
      <c r="C145" s="8" t="s">
        <v>1182</v>
      </c>
      <c r="D145" s="9" t="s">
        <v>1183</v>
      </c>
      <c r="E145" s="6">
        <f>IF(F145 = "NULL", "NULL", F145/28.35)</f>
        <v>1.5520282186948853</v>
      </c>
      <c r="F145" s="6">
        <v>44</v>
      </c>
      <c r="G145" s="6">
        <f>IF(H145 = "NULL", "NULL", H145/28.35)</f>
        <v>3.2451499118165783</v>
      </c>
      <c r="H145" s="6">
        <v>92</v>
      </c>
      <c r="I145" s="6">
        <f>IF(G145 = "NULL", "NULL", G145*1.25)</f>
        <v>4.0564373897707231</v>
      </c>
      <c r="J145" s="6">
        <f>IF(G145 = "NULL", "NULL", H145*1.25)</f>
        <v>115</v>
      </c>
      <c r="K145" s="6">
        <f>IF(G145 = "NULL", "NULL", G145*2)</f>
        <v>6.4902998236331566</v>
      </c>
      <c r="L145" s="6">
        <f>IF(G145 = "NULL", "NULL", H145*2)</f>
        <v>184</v>
      </c>
      <c r="M145" s="9" t="str">
        <f>CONCATENATE(SUBSTITUTE(D145,"• Packed in a facility and/or equipment that produces products containing peanuts, tree nuts, soybean, milk, dairy, eggs, fish, shellfish, wheat, sesame. •",""), " - NET WT. ", TEXT(E145, "0.00"), " oz (", F145, " grams)")</f>
        <v>Coffee Rub Blend Ingredients:
coffee grinds, spices, sugar, garlic, salt, extracts of paprika
 - NET WT. 1.55 oz (44 grams)</v>
      </c>
      <c r="N145" s="10">
        <v>10000000413</v>
      </c>
      <c r="O145" s="10">
        <v>30000000413</v>
      </c>
      <c r="P145" s="10">
        <v>50000000413</v>
      </c>
      <c r="Q145" s="10">
        <v>70000000413</v>
      </c>
      <c r="R145" s="10">
        <v>90000000413</v>
      </c>
      <c r="S145" s="10">
        <v>11000000413</v>
      </c>
      <c r="T145" s="10">
        <v>13000000413</v>
      </c>
      <c r="U145" s="8" t="s">
        <v>49</v>
      </c>
      <c r="V145" s="9" t="s">
        <v>97</v>
      </c>
      <c r="W145" s="6">
        <f>IF(G145 = "NULL", "NULL", G145/4)</f>
        <v>0.81128747795414458</v>
      </c>
      <c r="X145" s="6">
        <f>IF(W145 = "NULL", "NULL", W145*28.35)</f>
        <v>23</v>
      </c>
      <c r="Y145" s="6">
        <f>IF(G145 = "NULL", "NULL", G145*4)</f>
        <v>12.980599647266313</v>
      </c>
      <c r="Z145" s="6">
        <f>IF(G145 = "NULL", "NULL", H145*4)</f>
        <v>368</v>
      </c>
      <c r="AA145" s="13">
        <v>15000000413</v>
      </c>
      <c r="AB145" s="6">
        <f>IF(OR(E145 = "NULL", G145 = "NULL"), "NULL", (E145+G145)/2)</f>
        <v>2.3985890652557318</v>
      </c>
      <c r="AC145" s="6">
        <f>IF(OR(F145 = "NULL", H145 = "NULL"), "NULL", (F145+H145)/2)</f>
        <v>68</v>
      </c>
      <c r="AD145" s="13">
        <v>17000000413</v>
      </c>
      <c r="AE145" s="6">
        <f>IF(H145 = "NULL", "NULL", AF145/28.35)</f>
        <v>8.1128747795414462</v>
      </c>
      <c r="AF145" s="6">
        <f>IF(H145 = "NULL", "NULL", J145*2)</f>
        <v>230</v>
      </c>
      <c r="AG145" s="13">
        <v>19000000413</v>
      </c>
      <c r="AH145" s="6">
        <f>IF(AB145 = "NULL", "NULL", AB145*2)</f>
        <v>4.7971781305114636</v>
      </c>
      <c r="AI145" s="6">
        <f>IF(AC145 = "NULL", "NULL", AC145*2)</f>
        <v>136</v>
      </c>
      <c r="AJ145" s="13">
        <v>21000000413</v>
      </c>
      <c r="AK145" s="11" t="s">
        <v>1184</v>
      </c>
      <c r="AL145" s="10" t="str">
        <f>SUBSTITUTE(D145,CHAR(10)&amp;"• Packed in a facility and/or equipment that produces products containing peanuts, tree nuts, soybean, milk, dairy, eggs, fish, shellfish, wheat, sesame. •","")</f>
        <v>Coffee Rub Blend Ingredients:
coffee grinds, spices, sugar, garlic, salt, extracts of paprika</v>
      </c>
      <c r="AM145" s="9" t="s">
        <v>44</v>
      </c>
      <c r="AN145" s="42"/>
    </row>
    <row r="146" spans="1:40" ht="180" x14ac:dyDescent="0.3">
      <c r="A146" s="8" t="s">
        <v>1448</v>
      </c>
      <c r="B146" s="8" t="s">
        <v>1449</v>
      </c>
      <c r="C146" s="8" t="s">
        <v>1450</v>
      </c>
      <c r="D146" s="9" t="s">
        <v>1451</v>
      </c>
      <c r="E146" s="6">
        <f>IF(F146 = "NULL", "NULL", F146/28.35)</f>
        <v>0.8</v>
      </c>
      <c r="F146" s="6">
        <v>22.680000000000003</v>
      </c>
      <c r="G146" s="6">
        <f>IF(H146 = "NULL", "NULL", H146/28.35)</f>
        <v>1.6</v>
      </c>
      <c r="H146" s="6">
        <v>45.360000000000007</v>
      </c>
      <c r="I146" s="6">
        <f>IF(G146 = "NULL", "NULL", G146*1.25)</f>
        <v>2</v>
      </c>
      <c r="J146" s="6">
        <f>IF(G146 = "NULL", "NULL", H146*1.25)</f>
        <v>56.70000000000001</v>
      </c>
      <c r="K146" s="6">
        <f>IF(G146 = "NULL", "NULL", G146*2)</f>
        <v>3.2</v>
      </c>
      <c r="L146" s="6">
        <f>IF(G146 = "NULL", "NULL", H146*2)</f>
        <v>90.720000000000013</v>
      </c>
      <c r="M146" s="9" t="str">
        <f>CONCATENATE(SUBSTITUTE(D146,"• Packed in a facility and/or equipment that produces products containing peanuts, tree nuts, soybean, milk, dairy, eggs, fish, shellfish, wheat, sesame. •",""), " - NET WT. ", TEXT(E146, "0.00"), " oz (", F146, " grams)")</f>
        <v>Cornflower Blue Tea Ingredients:
apple, hibiscus, rose hips, orange peel, cornflower, artificial flavoring
 - NET WT. 0.80 oz (22.68 grams)</v>
      </c>
      <c r="N146" s="10">
        <v>10000000361</v>
      </c>
      <c r="O146" s="10">
        <v>30000000361</v>
      </c>
      <c r="P146" s="10">
        <v>50000000361</v>
      </c>
      <c r="Q146" s="10">
        <v>70000000361</v>
      </c>
      <c r="R146" s="10">
        <v>90000000361</v>
      </c>
      <c r="S146" s="10">
        <v>11000000361</v>
      </c>
      <c r="T146" s="10">
        <v>13000000361</v>
      </c>
      <c r="U146" s="8" t="s">
        <v>49</v>
      </c>
      <c r="V146" s="9" t="s">
        <v>153</v>
      </c>
      <c r="W146" s="6">
        <f>IF(G146 = "NULL", "NULL", G146/4)</f>
        <v>0.4</v>
      </c>
      <c r="X146" s="6">
        <f>IF(W146 = "NULL", "NULL", W146*28.35)</f>
        <v>11.340000000000002</v>
      </c>
      <c r="Y146" s="6">
        <f>IF(G146 = "NULL", "NULL", G146*4)</f>
        <v>6.4</v>
      </c>
      <c r="Z146" s="6">
        <f>IF(G146 = "NULL", "NULL", H146*4)</f>
        <v>181.44000000000003</v>
      </c>
      <c r="AA146" s="13">
        <v>15000000361</v>
      </c>
      <c r="AB146" s="6">
        <f>IF(OR(E146 = "NULL", G146 = "NULL"), "NULL", (E146+G146)/2)</f>
        <v>1.2000000000000002</v>
      </c>
      <c r="AC146" s="6">
        <f>IF(OR(F146 = "NULL", H146 = "NULL"), "NULL", (F146+H146)/2)</f>
        <v>34.020000000000003</v>
      </c>
      <c r="AD146" s="13">
        <v>17000000361</v>
      </c>
      <c r="AE146" s="6">
        <f>IF(H146 = "NULL", "NULL", AF146/28.35)</f>
        <v>4.0000000000000009</v>
      </c>
      <c r="AF146" s="6">
        <f>IF(H146 = "NULL", "NULL", J146*2)</f>
        <v>113.40000000000002</v>
      </c>
      <c r="AG146" s="13">
        <v>19000000361</v>
      </c>
      <c r="AH146" s="6">
        <f>IF(AB146 = "NULL", "NULL", AB146*2)</f>
        <v>2.4000000000000004</v>
      </c>
      <c r="AI146" s="6">
        <f>IF(AC146 = "NULL", "NULL", AC146*2)</f>
        <v>68.040000000000006</v>
      </c>
      <c r="AJ146" s="13">
        <v>21000000361</v>
      </c>
      <c r="AK146" s="11" t="s">
        <v>1452</v>
      </c>
      <c r="AL146" s="10" t="str">
        <f>SUBSTITUTE(D146,CHAR(10)&amp;"• Packed in a facility and/or equipment that produces products containing peanuts, tree nuts, soybean, milk, dairy, eggs, fish, shellfish, wheat, sesame. •","")</f>
        <v>Cornflower Blue Tea Ingredients:
apple, hibiscus, rose hips, orange peel, cornflower, artificial flavoring</v>
      </c>
      <c r="AM146" s="9" t="s">
        <v>44</v>
      </c>
      <c r="AN146" s="42"/>
    </row>
    <row r="147" spans="1:40" ht="180" x14ac:dyDescent="0.3">
      <c r="A147" s="31" t="s">
        <v>1818</v>
      </c>
      <c r="B147" s="8" t="s">
        <v>1819</v>
      </c>
      <c r="C147" s="8" t="s">
        <v>1820</v>
      </c>
      <c r="D147" s="9" t="s">
        <v>1821</v>
      </c>
      <c r="E147" s="6">
        <f>IF(F147 = "NULL", "NULL", F147/28.35)</f>
        <v>2.0499999999999998</v>
      </c>
      <c r="F147" s="6">
        <v>58.1175</v>
      </c>
      <c r="G147" s="6">
        <f>IF(H147 = "NULL", "NULL", H147/28.35)</f>
        <v>4.0999999999999996</v>
      </c>
      <c r="H147" s="6">
        <v>116.235</v>
      </c>
      <c r="I147" s="6">
        <f>IF(G147 = "NULL", "NULL", G147*1.25)</f>
        <v>5.125</v>
      </c>
      <c r="J147" s="6">
        <f>IF(G147 = "NULL", "NULL", H147*1.25)</f>
        <v>145.29374999999999</v>
      </c>
      <c r="K147" s="6">
        <f>IF(G147 = "NULL", "NULL", G147*2)</f>
        <v>8.1999999999999993</v>
      </c>
      <c r="L147" s="6">
        <f>IF(G147 = "NULL", "NULL", H147*2)</f>
        <v>232.47</v>
      </c>
      <c r="M147" s="9" t="str">
        <f>CONCATENATE(SUBSTITUTE(D147,"• Packed in a facility and/or equipment that produces products containing peanuts, tree nuts, soybean, milk, dairy, eggs, fish, shellfish, wheat, sesame. •",""), " - NET WT. ", TEXT(E147, "0.00"), " oz (", F147, " grams)")</f>
        <v>Crackin' Crab &amp; Shrimp Spice Ingredients:
salt, spices, paprika
 - NET WT. 2.05 oz (58.1175 grams)</v>
      </c>
      <c r="N147" s="10">
        <v>10000000087</v>
      </c>
      <c r="O147" s="10">
        <v>30000000087</v>
      </c>
      <c r="P147" s="10">
        <v>50000000087</v>
      </c>
      <c r="Q147" s="10">
        <v>70000000087</v>
      </c>
      <c r="R147" s="10">
        <v>90000000087</v>
      </c>
      <c r="S147" s="10">
        <v>11000000087</v>
      </c>
      <c r="T147" s="10">
        <v>13000000087</v>
      </c>
      <c r="U147" s="8" t="s">
        <v>49</v>
      </c>
      <c r="V147" s="9"/>
      <c r="W147" s="6">
        <f>IF(G147 = "NULL", "NULL", G147/4)</f>
        <v>1.0249999999999999</v>
      </c>
      <c r="X147" s="6">
        <f>IF(W147 = "NULL", "NULL", W147*28.35)</f>
        <v>29.05875</v>
      </c>
      <c r="Y147" s="6">
        <f>IF(G147 = "NULL", "NULL", G147*4)</f>
        <v>16.399999999999999</v>
      </c>
      <c r="Z147" s="6">
        <f>IF(G147 = "NULL", "NULL", H147*4)</f>
        <v>464.94</v>
      </c>
      <c r="AA147" s="13">
        <v>15000000087</v>
      </c>
      <c r="AB147" s="6">
        <f>IF(OR(E147 = "NULL", G147 = "NULL"), "NULL", (E147+G147)/2)</f>
        <v>3.0749999999999997</v>
      </c>
      <c r="AC147" s="6">
        <f>IF(OR(F147 = "NULL", H147 = "NULL"), "NULL", (F147+H147)/2)</f>
        <v>87.176249999999996</v>
      </c>
      <c r="AD147" s="13">
        <v>17000000087</v>
      </c>
      <c r="AE147" s="6">
        <f>IF(H147 = "NULL", "NULL", AF147/28.35)</f>
        <v>10.249999999999998</v>
      </c>
      <c r="AF147" s="6">
        <f>IF(H147 = "NULL", "NULL", J147*2)</f>
        <v>290.58749999999998</v>
      </c>
      <c r="AG147" s="13">
        <v>19000000087</v>
      </c>
      <c r="AH147" s="6">
        <f>IF(AB147 = "NULL", "NULL", AB147*2)</f>
        <v>6.1499999999999995</v>
      </c>
      <c r="AI147" s="6">
        <f>IF(AC147 = "NULL", "NULL", AC147*2)</f>
        <v>174.35249999999999</v>
      </c>
      <c r="AJ147" s="13">
        <v>21000000087</v>
      </c>
      <c r="AK147" s="11"/>
      <c r="AL147" s="10" t="str">
        <f>SUBSTITUTE(D147,CHAR(10)&amp;"• Packed in a facility and/or equipment that produces products containing peanuts, tree nuts, soybean, milk, dairy, eggs, fish, shellfish, wheat, sesame. •","")</f>
        <v>Crackin' Crab &amp; Shrimp Spice Ingredients:
salt, spices, paprika</v>
      </c>
      <c r="AM147" s="9" t="s">
        <v>44</v>
      </c>
      <c r="AN147" s="42"/>
    </row>
    <row r="148" spans="1:40" ht="225" x14ac:dyDescent="0.3">
      <c r="A148" s="8" t="s">
        <v>55</v>
      </c>
      <c r="B148" s="8" t="s">
        <v>56</v>
      </c>
      <c r="C148" s="8" t="s">
        <v>56</v>
      </c>
      <c r="D148" s="9" t="s">
        <v>57</v>
      </c>
      <c r="E148" s="6">
        <f>IF(F148 = "NULL", "NULL", F148/28.35)</f>
        <v>2</v>
      </c>
      <c r="F148" s="6">
        <v>56.7</v>
      </c>
      <c r="G148" s="6">
        <f>IF(H148 = "NULL", "NULL", H148/28.35)</f>
        <v>4</v>
      </c>
      <c r="H148" s="6">
        <v>113.4</v>
      </c>
      <c r="I148" s="6">
        <f>IF(G148 = "NULL", "NULL", G148*1.25)</f>
        <v>5</v>
      </c>
      <c r="J148" s="6">
        <f>IF(G148 = "NULL", "NULL", H148*1.25)</f>
        <v>141.75</v>
      </c>
      <c r="K148" s="6">
        <f>IF(G148 = "NULL", "NULL", G148*2)</f>
        <v>8</v>
      </c>
      <c r="L148" s="6">
        <f>IF(G148 = "NULL", "NULL", H148*2)</f>
        <v>226.8</v>
      </c>
      <c r="M148" s="9" t="str">
        <f>CONCATENATE(SUBSTITUTE(D148,"• Packed in a facility and/or equipment that produces products containing peanuts, tree nuts, soybean, milk, dairy, eggs, fish, shellfish, wheat, sesame. •",""), " - NET WT. ", TEXT(E148, "0.00"), " oz (", F148, " grams)")</f>
        <v>Cranberry Breeze Infuser Ingredients:
cranberries, sugar, natural cranberry flavor, sunflower oil
• DIRECTIONS: Take off lid and add your favorite alcohol - return lid and place in fridge overnight. Strain spices and enjoy your infused alcohol. Drink right out of the mug jar. •
 - NET WT. 2.00 oz (56.7 grams)</v>
      </c>
      <c r="N148" s="10">
        <v>10000000088</v>
      </c>
      <c r="O148" s="10">
        <v>30000000088</v>
      </c>
      <c r="P148" s="10">
        <v>50000000088</v>
      </c>
      <c r="Q148" s="10">
        <v>70000000088</v>
      </c>
      <c r="R148" s="10">
        <v>90000000088</v>
      </c>
      <c r="S148" s="10">
        <v>11000000088</v>
      </c>
      <c r="T148" s="10">
        <v>13000000088</v>
      </c>
      <c r="U148" s="8" t="s">
        <v>49</v>
      </c>
      <c r="V148" s="9" t="s">
        <v>50</v>
      </c>
      <c r="W148" s="6">
        <f>IF(G148 = "NULL", "NULL", G148/4)</f>
        <v>1</v>
      </c>
      <c r="X148" s="6">
        <f>IF(W148 = "NULL", "NULL", W148*28.35)</f>
        <v>28.35</v>
      </c>
      <c r="Y148" s="6">
        <f>IF(G148 = "NULL", "NULL", G148*4)</f>
        <v>16</v>
      </c>
      <c r="Z148" s="6">
        <f>IF(G148 = "NULL", "NULL", H148*4)</f>
        <v>453.6</v>
      </c>
      <c r="AA148" s="13">
        <v>15000000088</v>
      </c>
      <c r="AB148" s="6">
        <f>IF(OR(E148 = "NULL", G148 = "NULL"), "NULL", (E148+G148)/2)</f>
        <v>3</v>
      </c>
      <c r="AC148" s="6">
        <f>IF(OR(F148 = "NULL", H148 = "NULL"), "NULL", (F148+H148)/2)</f>
        <v>85.050000000000011</v>
      </c>
      <c r="AD148" s="13">
        <v>17000000088</v>
      </c>
      <c r="AE148" s="6">
        <f>IF(H148 = "NULL", "NULL", AF148/28.35)</f>
        <v>10</v>
      </c>
      <c r="AF148" s="6">
        <f>IF(H148 = "NULL", "NULL", J148*2)</f>
        <v>283.5</v>
      </c>
      <c r="AG148" s="13">
        <v>19000000088</v>
      </c>
      <c r="AH148" s="6">
        <f>IF(AB148 = "NULL", "NULL", AB148*2)</f>
        <v>6</v>
      </c>
      <c r="AI148" s="6">
        <f>IF(AC148 = "NULL", "NULL", AC148*2)</f>
        <v>170.10000000000002</v>
      </c>
      <c r="AJ148" s="13">
        <v>21000000088</v>
      </c>
      <c r="AK148" s="11"/>
      <c r="AL148" s="10" t="str">
        <f>SUBSTITUTE(D148,CHAR(10)&amp;"•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v>
      </c>
      <c r="AM148" s="9" t="s">
        <v>44</v>
      </c>
      <c r="AN148" s="42"/>
    </row>
    <row r="149" spans="1:40" ht="405" x14ac:dyDescent="0.3">
      <c r="A149" s="8" t="s">
        <v>2563</v>
      </c>
      <c r="B149" s="8" t="s">
        <v>2564</v>
      </c>
      <c r="C149" s="8" t="s">
        <v>2565</v>
      </c>
      <c r="D149" s="9" t="s">
        <v>2566</v>
      </c>
      <c r="E149" s="6">
        <f>IF(F149 = "NULL", "NULL", F149/28.35)</f>
        <v>1.6875</v>
      </c>
      <c r="F149" s="6">
        <v>47.840625000000003</v>
      </c>
      <c r="G149" s="6">
        <f>IF(H149 = "NULL", "NULL", H149/28.35)</f>
        <v>3.375</v>
      </c>
      <c r="H149" s="6">
        <v>95.681250000000006</v>
      </c>
      <c r="I149" s="6">
        <f>IF(G149 = "NULL", "NULL", G149*1.25)</f>
        <v>4.21875</v>
      </c>
      <c r="J149" s="6">
        <f>IF(G149 = "NULL", "NULL", H149*1.25)</f>
        <v>119.6015625</v>
      </c>
      <c r="K149" s="6">
        <f>IF(G149 = "NULL", "NULL", G149*2)</f>
        <v>6.75</v>
      </c>
      <c r="L149" s="6">
        <f>IF(G149 = "NULL", "NULL", H149*2)</f>
        <v>191.36250000000001</v>
      </c>
      <c r="M149" s="9" t="str">
        <f>CONCATENATE(SUBSTITUTE(D149,"• Packed in a facility and/or equipment that produces products containing peanuts, tree nuts, soybean, milk, dairy, eggs, fish, shellfish, wheat, sesame. •",""), " - NET WT. ", TEXT(E149, "0.00"), " oz (", F149,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149" s="10">
        <v>10000000089</v>
      </c>
      <c r="O149" s="10">
        <v>30000000089</v>
      </c>
      <c r="P149" s="10">
        <v>50000000089</v>
      </c>
      <c r="Q149" s="10">
        <v>70000000089</v>
      </c>
      <c r="R149" s="10">
        <v>90000000089</v>
      </c>
      <c r="S149" s="10">
        <v>11000000089</v>
      </c>
      <c r="T149" s="10">
        <v>13000000089</v>
      </c>
      <c r="U149" s="8"/>
      <c r="V149" s="9" t="s">
        <v>133</v>
      </c>
      <c r="W149" s="6">
        <f>IF(G149 = "NULL", "NULL", G149/4)</f>
        <v>0.84375</v>
      </c>
      <c r="X149" s="6">
        <f>IF(W149 = "NULL", "NULL", W149*28.35)</f>
        <v>23.920312500000001</v>
      </c>
      <c r="Y149" s="6">
        <f>IF(G149 = "NULL", "NULL", G149*4)</f>
        <v>13.5</v>
      </c>
      <c r="Z149" s="6">
        <f>IF(G149 = "NULL", "NULL", H149*4)</f>
        <v>382.72500000000002</v>
      </c>
      <c r="AA149" s="13">
        <v>15000000089</v>
      </c>
      <c r="AB149" s="6">
        <f>IF(OR(E149 = "NULL", G149 = "NULL"), "NULL", (E149+G149)/2)</f>
        <v>2.53125</v>
      </c>
      <c r="AC149" s="6">
        <f>IF(OR(F149 = "NULL", H149 = "NULL"), "NULL", (F149+H149)/2)</f>
        <v>71.760937500000011</v>
      </c>
      <c r="AD149" s="13">
        <v>17000000089</v>
      </c>
      <c r="AE149" s="6">
        <f>IF(H149 = "NULL", "NULL", AF149/28.35)</f>
        <v>8.4375</v>
      </c>
      <c r="AF149" s="6">
        <f>IF(H149 = "NULL", "NULL", J149*2)</f>
        <v>239.203125</v>
      </c>
      <c r="AG149" s="13">
        <v>19000000089</v>
      </c>
      <c r="AH149" s="6">
        <f>IF(AB149 = "NULL", "NULL", AB149*2)</f>
        <v>5.0625</v>
      </c>
      <c r="AI149" s="6">
        <f>IF(AC149 = "NULL", "NULL", AC149*2)</f>
        <v>143.52187500000002</v>
      </c>
      <c r="AJ149" s="13">
        <v>21000000089</v>
      </c>
      <c r="AK149" s="11"/>
      <c r="AL149" s="10" t="str">
        <f>SUBSTITUTE(D149,CHAR(10)&amp;"•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c r="AM149" s="9" t="s">
        <v>44</v>
      </c>
      <c r="AN149" s="42"/>
    </row>
    <row r="150" spans="1:40" ht="240" x14ac:dyDescent="0.3">
      <c r="A150" s="8" t="s">
        <v>333</v>
      </c>
      <c r="B150" s="8" t="s">
        <v>334</v>
      </c>
      <c r="C150" s="8" t="s">
        <v>335</v>
      </c>
      <c r="D150" s="9" t="s">
        <v>336</v>
      </c>
      <c r="E150" s="6">
        <f>IF(F150 = "NULL", "NULL", F150/28.35)</f>
        <v>1.1000000000000001</v>
      </c>
      <c r="F150" s="6">
        <v>31.185000000000006</v>
      </c>
      <c r="G150" s="6">
        <f>IF(H150 = "NULL", "NULL", H150/28.35)</f>
        <v>2.2000000000000002</v>
      </c>
      <c r="H150" s="6">
        <v>62.370000000000012</v>
      </c>
      <c r="I150" s="6">
        <f>IF(G150 = "NULL", "NULL", G150*1.25)</f>
        <v>2.75</v>
      </c>
      <c r="J150" s="6">
        <f>IF(G150 = "NULL", "NULL", H150*1.25)</f>
        <v>77.96250000000002</v>
      </c>
      <c r="K150" s="6">
        <f>IF(G150 = "NULL", "NULL", G150*2)</f>
        <v>4.4000000000000004</v>
      </c>
      <c r="L150" s="6">
        <f>IF(G150 = "NULL", "NULL", H150*2)</f>
        <v>124.74000000000002</v>
      </c>
      <c r="M150" s="9" t="str">
        <f>CONCATENATE(SUBSTITUTE(D150,"• Packed in a facility and/or equipment that produces products containing peanuts, tree nuts, soybean, milk, dairy, eggs, fish, shellfish, wheat, sesame. •",""), " - NET WT. ", TEXT(E150, "0.00"), " oz (", F150, " grams)")</f>
        <v>Cream Cheese Powder Ingredients:
dehydrated blend of cream cheese (pasteurized milk and cream, cheese culture, salt, carob bean gum) non -fat milk, sodium phosphate
• ALLERGY ALERT: contains milk •
• No artificial flavors or colors •
 - NET WT. 1.10 oz (31.185 grams)</v>
      </c>
      <c r="N150" s="10">
        <v>10000000090</v>
      </c>
      <c r="O150" s="10">
        <v>30000000090</v>
      </c>
      <c r="P150" s="10">
        <v>50000000090</v>
      </c>
      <c r="Q150" s="10">
        <v>70000000090</v>
      </c>
      <c r="R150" s="10">
        <v>90000000090</v>
      </c>
      <c r="S150" s="10">
        <v>11000000090</v>
      </c>
      <c r="T150" s="10">
        <v>13000000090</v>
      </c>
      <c r="U150" s="8"/>
      <c r="V150" s="9"/>
      <c r="W150" s="6">
        <f>IF(G150 = "NULL", "NULL", G150/4)</f>
        <v>0.55000000000000004</v>
      </c>
      <c r="X150" s="6">
        <f>IF(W150 = "NULL", "NULL", W150*28.35)</f>
        <v>15.592500000000003</v>
      </c>
      <c r="Y150" s="6">
        <f>IF(G150 = "NULL", "NULL", G150*4)</f>
        <v>8.8000000000000007</v>
      </c>
      <c r="Z150" s="6">
        <f>IF(G150 = "NULL", "NULL", H150*4)</f>
        <v>249.48000000000005</v>
      </c>
      <c r="AA150" s="13">
        <v>15000000090</v>
      </c>
      <c r="AB150" s="6">
        <f>IF(OR(E150 = "NULL", G150 = "NULL"), "NULL", (E150+G150)/2)</f>
        <v>1.6500000000000001</v>
      </c>
      <c r="AC150" s="6">
        <f>IF(OR(F150 = "NULL", H150 = "NULL"), "NULL", (F150+H150)/2)</f>
        <v>46.777500000000011</v>
      </c>
      <c r="AD150" s="13">
        <v>17000000090</v>
      </c>
      <c r="AE150" s="6">
        <f>IF(H150 = "NULL", "NULL", AF150/28.35)</f>
        <v>5.5000000000000009</v>
      </c>
      <c r="AF150" s="6">
        <f>IF(H150 = "NULL", "NULL", J150*2)</f>
        <v>155.92500000000004</v>
      </c>
      <c r="AG150" s="13">
        <v>19000000090</v>
      </c>
      <c r="AH150" s="6">
        <f>IF(AB150 = "NULL", "NULL", AB150*2)</f>
        <v>3.3000000000000003</v>
      </c>
      <c r="AI150" s="6">
        <f>IF(AC150 = "NULL", "NULL", AC150*2)</f>
        <v>93.555000000000021</v>
      </c>
      <c r="AJ150" s="13">
        <v>21000000090</v>
      </c>
      <c r="AK150" s="11"/>
      <c r="AL150" s="10" t="str">
        <f>SUBSTITUTE(D150,CHAR(10)&amp;"•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c r="AM150" s="9" t="s">
        <v>44</v>
      </c>
      <c r="AN150" s="42"/>
    </row>
    <row r="151" spans="1:40" ht="180" x14ac:dyDescent="0.3">
      <c r="A151" s="8" t="s">
        <v>909</v>
      </c>
      <c r="B151" s="8" t="s">
        <v>910</v>
      </c>
      <c r="C151" s="8" t="s">
        <v>910</v>
      </c>
      <c r="D151" s="9" t="s">
        <v>911</v>
      </c>
      <c r="E151" s="6">
        <f>IF(F151 = "NULL", "NULL", F151/28.35)</f>
        <v>1.7777777777777777</v>
      </c>
      <c r="F151" s="6">
        <v>50.4</v>
      </c>
      <c r="G151" s="6">
        <f>IF(H151 = "NULL", "NULL", H151/28.35)</f>
        <v>3.5555555555555554</v>
      </c>
      <c r="H151" s="6">
        <v>100.8</v>
      </c>
      <c r="I151" s="6">
        <f>IF(G151 = "NULL", "NULL", G151*1.25)</f>
        <v>4.4444444444444446</v>
      </c>
      <c r="J151" s="6">
        <f>IF(G151 = "NULL", "NULL", H151*1.25)</f>
        <v>126</v>
      </c>
      <c r="K151" s="6">
        <f>IF(G151 = "NULL", "NULL", G151*2)</f>
        <v>7.1111111111111107</v>
      </c>
      <c r="L151" s="6">
        <f>IF(G151 = "NULL", "NULL", H151*2)</f>
        <v>201.6</v>
      </c>
      <c r="M151" s="9" t="str">
        <f>CONCATENATE(SUBSTITUTE(D151,"• Packed in a facility and/or equipment that produces products containing peanuts, tree nuts, soybean, milk, dairy, eggs, fish, shellfish, wheat, sesame. •",""), " - NET WT. ", TEXT(E151, "0.00"), " oz (", F151, " grams)")</f>
        <v>Cream of Tartar Ingredients:
cream of tartar
 - NET WT. 1.78 oz (50.4 grams)</v>
      </c>
      <c r="N151" s="10">
        <v>10000000626</v>
      </c>
      <c r="O151" s="10">
        <v>30000000626</v>
      </c>
      <c r="P151" s="10">
        <v>50000000626</v>
      </c>
      <c r="Q151" s="10">
        <v>70000000626</v>
      </c>
      <c r="R151" s="10">
        <v>90000000626</v>
      </c>
      <c r="S151" s="10">
        <v>11000000626</v>
      </c>
      <c r="T151" s="10">
        <v>13000000626</v>
      </c>
      <c r="U151" s="22"/>
      <c r="W151" s="6">
        <f>IF(G151 = "NULL", "NULL", G151/4)</f>
        <v>0.88888888888888884</v>
      </c>
      <c r="X151" s="6">
        <f>IF(W151 = "NULL", "NULL", W151*28.35)</f>
        <v>25.2</v>
      </c>
      <c r="Y151" s="6">
        <f>IF(G151 = "NULL", "NULL", G151*4)</f>
        <v>14.222222222222221</v>
      </c>
      <c r="Z151" s="6">
        <f>IF(G151 = "NULL", "NULL", H151*4)</f>
        <v>403.2</v>
      </c>
      <c r="AA151" s="13">
        <v>15000000626</v>
      </c>
      <c r="AB151" s="6">
        <f>IF(OR(E151 = "NULL", G151 = "NULL"), "NULL", (E151+G151)/2)</f>
        <v>2.6666666666666665</v>
      </c>
      <c r="AC151" s="6">
        <f>IF(OR(F151 = "NULL", H151 = "NULL"), "NULL", (F151+H151)/2)</f>
        <v>75.599999999999994</v>
      </c>
      <c r="AD151" s="13">
        <v>17000000626</v>
      </c>
      <c r="AE151" s="6">
        <f>IF(H151 = "NULL", "NULL", AF151/28.35)</f>
        <v>8.8888888888888893</v>
      </c>
      <c r="AF151" s="6">
        <f>IF(H151 = "NULL", "NULL", J151*2)</f>
        <v>252</v>
      </c>
      <c r="AG151" s="13">
        <v>19000000626</v>
      </c>
      <c r="AH151" s="6">
        <f>IF(AB151 = "NULL", "NULL", AB151*2)</f>
        <v>5.333333333333333</v>
      </c>
      <c r="AI151" s="6">
        <f>IF(AC151 = "NULL", "NULL", AC151*2)</f>
        <v>151.19999999999999</v>
      </c>
      <c r="AJ151" s="13">
        <v>21000000626</v>
      </c>
      <c r="AK151" s="11"/>
      <c r="AL151" s="10" t="str">
        <f>SUBSTITUTE(D151,CHAR(10)&amp;"• Packed in a facility and/or equipment that produces products containing peanuts, tree nuts, soybean, milk, dairy, eggs, fish, shellfish, wheat, sesame. •","")</f>
        <v>Cream of Tartar Ingredients:
cream of tartar</v>
      </c>
      <c r="AM151" s="9" t="s">
        <v>44</v>
      </c>
      <c r="AN151" s="42"/>
    </row>
    <row r="152" spans="1:40" ht="409.6" x14ac:dyDescent="0.3">
      <c r="A152" s="8" t="s">
        <v>2579</v>
      </c>
      <c r="B152" s="8" t="s">
        <v>2580</v>
      </c>
      <c r="C152" s="8" t="s">
        <v>2581</v>
      </c>
      <c r="D152" s="9" t="s">
        <v>2582</v>
      </c>
      <c r="E152" s="6">
        <f>IF(F152 = "NULL", "NULL", F152/28.35)</f>
        <v>1.6875</v>
      </c>
      <c r="F152" s="6">
        <v>47.840625000000003</v>
      </c>
      <c r="G152" s="6">
        <f>IF(H152 = "NULL", "NULL", H152/28.35)</f>
        <v>3.375</v>
      </c>
      <c r="H152" s="6">
        <v>95.681250000000006</v>
      </c>
      <c r="I152" s="6">
        <f>IF(G152 = "NULL", "NULL", G152*1.25)</f>
        <v>4.21875</v>
      </c>
      <c r="J152" s="6">
        <f>IF(G152 = "NULL", "NULL", H152*1.25)</f>
        <v>119.6015625</v>
      </c>
      <c r="K152" s="6">
        <f>IF(G152 = "NULL", "NULL", G152*2)</f>
        <v>6.75</v>
      </c>
      <c r="L152" s="6">
        <f>IF(G152 = "NULL", "NULL", H152*2)</f>
        <v>191.36250000000001</v>
      </c>
      <c r="M152" s="9" t="str">
        <f>CONCATENATE(SUBSTITUTE(D152,"• Packed in a facility and/or equipment that produces products containing peanuts, tree nuts, soybean, milk, dairy, eggs, fish, shellfish, wheat, sesame. •",""), " - NET WT. ", TEXT(E152, "0.00"), " oz (", F152,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NET WT. 1.69 oz (47.840625 grams)</v>
      </c>
      <c r="N152" s="10">
        <v>10000000471</v>
      </c>
      <c r="O152" s="10">
        <v>30000000471</v>
      </c>
      <c r="P152" s="10">
        <v>50000000471</v>
      </c>
      <c r="Q152" s="10">
        <v>70000000471</v>
      </c>
      <c r="R152" s="10">
        <v>90000000471</v>
      </c>
      <c r="S152" s="10">
        <v>11000000471</v>
      </c>
      <c r="T152" s="10">
        <v>13000000471</v>
      </c>
      <c r="U152" s="8" t="s">
        <v>49</v>
      </c>
      <c r="V152" s="9" t="s">
        <v>133</v>
      </c>
      <c r="W152" s="6">
        <f>IF(G152 = "NULL", "NULL", G152/4)</f>
        <v>0.84375</v>
      </c>
      <c r="X152" s="6">
        <f>IF(W152 = "NULL", "NULL", W152*28.35)</f>
        <v>23.920312500000001</v>
      </c>
      <c r="Y152" s="6">
        <f>IF(G152 = "NULL", "NULL", G152*4)</f>
        <v>13.5</v>
      </c>
      <c r="Z152" s="6">
        <f>IF(G152 = "NULL", "NULL", H152*4)</f>
        <v>382.72500000000002</v>
      </c>
      <c r="AA152" s="13">
        <v>15000000471</v>
      </c>
      <c r="AB152" s="6">
        <f>IF(OR(E152 = "NULL", G152 = "NULL"), "NULL", (E152+G152)/2)</f>
        <v>2.53125</v>
      </c>
      <c r="AC152" s="6">
        <f>IF(OR(F152 = "NULL", H152 = "NULL"), "NULL", (F152+H152)/2)</f>
        <v>71.760937500000011</v>
      </c>
      <c r="AD152" s="13">
        <v>17000000471</v>
      </c>
      <c r="AE152" s="6">
        <f>IF(H152 = "NULL", "NULL", AF152/28.35)</f>
        <v>8.4375</v>
      </c>
      <c r="AF152" s="6">
        <f>IF(H152 = "NULL", "NULL", J152*2)</f>
        <v>239.203125</v>
      </c>
      <c r="AG152" s="13">
        <v>19000000471</v>
      </c>
      <c r="AH152" s="6">
        <f>IF(AB152 = "NULL", "NULL", AB152*2)</f>
        <v>5.0625</v>
      </c>
      <c r="AI152" s="6">
        <f>IF(AC152 = "NULL", "NULL", AC152*2)</f>
        <v>143.52187500000002</v>
      </c>
      <c r="AJ152" s="13">
        <v>21000000471</v>
      </c>
      <c r="AK152" s="11"/>
      <c r="AL152" s="10" t="str">
        <f>SUBSTITUTE(D152,CHAR(10)&amp;"•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c r="AM152" s="9" t="s">
        <v>44</v>
      </c>
      <c r="AN152" s="42"/>
    </row>
    <row r="153" spans="1:40" ht="225" x14ac:dyDescent="0.3">
      <c r="A153" s="8" t="s">
        <v>1688</v>
      </c>
      <c r="B153" s="8" t="s">
        <v>1689</v>
      </c>
      <c r="C153" s="8" t="s">
        <v>1690</v>
      </c>
      <c r="D153" s="9" t="s">
        <v>1691</v>
      </c>
      <c r="E153" s="6">
        <f>IF(F153 = "NULL", "NULL", F153/28.35)</f>
        <v>1.2</v>
      </c>
      <c r="F153" s="6">
        <v>34.020000000000003</v>
      </c>
      <c r="G153" s="6">
        <f>IF(H153 = "NULL", "NULL", H153/28.35)</f>
        <v>2.4</v>
      </c>
      <c r="H153" s="6">
        <v>68.040000000000006</v>
      </c>
      <c r="I153" s="6">
        <f>IF(G153 = "NULL", "NULL", G153*1.25)</f>
        <v>3</v>
      </c>
      <c r="J153" s="6">
        <f>IF(G153 = "NULL", "NULL", H153*1.25)</f>
        <v>85.050000000000011</v>
      </c>
      <c r="K153" s="6">
        <f>IF(G153 = "NULL", "NULL", G153*2)</f>
        <v>4.8</v>
      </c>
      <c r="L153" s="6">
        <f>IF(G153 = "NULL", "NULL", H153*2)</f>
        <v>136.08000000000001</v>
      </c>
      <c r="M153" s="9" t="str">
        <f>CONCATENATE(SUBSTITUTE(D153,"• Packed in a facility and/or equipment that produces products containing peanuts, tree nuts, soybean, milk, dairy, eggs, fish, shellfish, wheat, sesame. •",""), " - NET WT. ", TEXT(E153, "0.00"), " oz (", F153, " grams)")</f>
        <v>Creamy Dill Popcorn Seasoning Ingredients:
buttermilk solids, garlic powder, salt, whey, maltodextrin, msg, citric acid, natural flavor, dill weed (may contain sunflower oil and silicon dioxide as processing aids)
• ALLERGY ALERT: buttermilk, sunflower oil •
 - NET WT. 1.20 oz (34.02 grams)</v>
      </c>
      <c r="N153" s="10">
        <v>10000000091</v>
      </c>
      <c r="O153" s="10">
        <v>30000000091</v>
      </c>
      <c r="P153" s="10">
        <v>50000000091</v>
      </c>
      <c r="Q153" s="10">
        <v>70000000091</v>
      </c>
      <c r="R153" s="10">
        <v>90000000091</v>
      </c>
      <c r="S153" s="10">
        <v>11000000091</v>
      </c>
      <c r="T153" s="10">
        <v>13000000091</v>
      </c>
      <c r="U153" s="8"/>
      <c r="V153" s="9"/>
      <c r="W153" s="6">
        <f>IF(G153 = "NULL", "NULL", G153/4)</f>
        <v>0.6</v>
      </c>
      <c r="X153" s="6">
        <f>IF(W153 = "NULL", "NULL", W153*28.35)</f>
        <v>17.010000000000002</v>
      </c>
      <c r="Y153" s="6">
        <f>IF(G153 = "NULL", "NULL", G153*4)</f>
        <v>9.6</v>
      </c>
      <c r="Z153" s="6">
        <f>IF(G153 = "NULL", "NULL", H153*4)</f>
        <v>272.16000000000003</v>
      </c>
      <c r="AA153" s="13">
        <v>15000000091</v>
      </c>
      <c r="AB153" s="6">
        <f>IF(OR(E153 = "NULL", G153 = "NULL"), "NULL", (E153+G153)/2)</f>
        <v>1.7999999999999998</v>
      </c>
      <c r="AC153" s="6">
        <f>IF(OR(F153 = "NULL", H153 = "NULL"), "NULL", (F153+H153)/2)</f>
        <v>51.03</v>
      </c>
      <c r="AD153" s="13">
        <v>17000000091</v>
      </c>
      <c r="AE153" s="6">
        <f>IF(H153 = "NULL", "NULL", AF153/28.35)</f>
        <v>6.0000000000000009</v>
      </c>
      <c r="AF153" s="6">
        <f>IF(H153 = "NULL", "NULL", J153*2)</f>
        <v>170.10000000000002</v>
      </c>
      <c r="AG153" s="13">
        <v>19000000091</v>
      </c>
      <c r="AH153" s="6">
        <f>IF(AB153 = "NULL", "NULL", AB153*2)</f>
        <v>3.5999999999999996</v>
      </c>
      <c r="AI153" s="6">
        <f>IF(AC153 = "NULL", "NULL", AC153*2)</f>
        <v>102.06</v>
      </c>
      <c r="AJ153" s="13">
        <v>21000000091</v>
      </c>
      <c r="AK153" s="11"/>
      <c r="AL153" s="10" t="str">
        <f>SUBSTITUTE(D153,CHAR(10)&amp;"•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c r="AM153" s="9" t="s">
        <v>44</v>
      </c>
      <c r="AN153" s="42"/>
    </row>
    <row r="154" spans="1:40" ht="409.6" x14ac:dyDescent="0.3">
      <c r="A154" s="8" t="s">
        <v>2034</v>
      </c>
      <c r="B154" s="8" t="s">
        <v>2035</v>
      </c>
      <c r="C154" s="8" t="s">
        <v>2036</v>
      </c>
      <c r="D154" s="9" t="s">
        <v>2037</v>
      </c>
      <c r="E154" s="6">
        <f>IF(F154 = "NULL", "NULL", F154/28.35)</f>
        <v>1.3500000000000003</v>
      </c>
      <c r="F154" s="6">
        <v>38.272500000000008</v>
      </c>
      <c r="G154" s="6">
        <f>IF(H154 = "NULL", "NULL", H154/28.35)</f>
        <v>2.7000000000000006</v>
      </c>
      <c r="H154" s="6">
        <v>76.545000000000016</v>
      </c>
      <c r="I154" s="6">
        <f>IF(G154 = "NULL", "NULL", G154*1.25)</f>
        <v>3.3750000000000009</v>
      </c>
      <c r="J154" s="6">
        <f>IF(G154 = "NULL", "NULL", H154*1.25)</f>
        <v>95.68125000000002</v>
      </c>
      <c r="K154" s="6">
        <f>IF(G154 = "NULL", "NULL", G154*2)</f>
        <v>5.4000000000000012</v>
      </c>
      <c r="L154" s="6">
        <f>IF(G154 = "NULL", "NULL", H154*2)</f>
        <v>153.09000000000003</v>
      </c>
      <c r="M154" s="9" t="str">
        <f>CONCATENATE(SUBSTITUTE(D154,"• Packed in a facility and/or equipment that produces products containing peanuts, tree nuts, soybean, milk, dairy, eggs, fish, shellfish, wheat, sesame. •",""), " - NET WT. ", TEXT(E154, "0.00"), " oz (", F154,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54" s="10">
        <v>10000000457</v>
      </c>
      <c r="O154" s="10">
        <v>30000000457</v>
      </c>
      <c r="P154" s="10">
        <v>50000000457</v>
      </c>
      <c r="Q154" s="10">
        <v>70000000457</v>
      </c>
      <c r="R154" s="10">
        <v>90000000457</v>
      </c>
      <c r="S154" s="10">
        <v>11000000457</v>
      </c>
      <c r="T154" s="10">
        <v>13000000457</v>
      </c>
      <c r="U154" s="8" t="s">
        <v>49</v>
      </c>
      <c r="V154" s="9"/>
      <c r="W154" s="6">
        <f>IF(G154 = "NULL", "NULL", G154/4)</f>
        <v>0.67500000000000016</v>
      </c>
      <c r="X154" s="6">
        <f>IF(W154 = "NULL", "NULL", W154*28.35)</f>
        <v>19.136250000000004</v>
      </c>
      <c r="Y154" s="6">
        <f>IF(G154 = "NULL", "NULL", G154*4)</f>
        <v>10.800000000000002</v>
      </c>
      <c r="Z154" s="6">
        <f>IF(G154 = "NULL", "NULL", H154*4)</f>
        <v>306.18000000000006</v>
      </c>
      <c r="AA154" s="13">
        <v>15000000457</v>
      </c>
      <c r="AB154" s="6">
        <f>IF(OR(E154 = "NULL", G154 = "NULL"), "NULL", (E154+G154)/2)</f>
        <v>2.0250000000000004</v>
      </c>
      <c r="AC154" s="6">
        <f>IF(OR(F154 = "NULL", H154 = "NULL"), "NULL", (F154+H154)/2)</f>
        <v>57.408750000000012</v>
      </c>
      <c r="AD154" s="13">
        <v>17000000457</v>
      </c>
      <c r="AE154" s="6">
        <f>IF(H154 = "NULL", "NULL", AF154/28.35)</f>
        <v>6.7500000000000009</v>
      </c>
      <c r="AF154" s="6">
        <f>IF(H154 = "NULL", "NULL", J154*2)</f>
        <v>191.36250000000004</v>
      </c>
      <c r="AG154" s="13">
        <v>19000000457</v>
      </c>
      <c r="AH154" s="6">
        <f>IF(AB154 = "NULL", "NULL", AB154*2)</f>
        <v>4.0500000000000007</v>
      </c>
      <c r="AI154" s="6">
        <f>IF(AC154 = "NULL", "NULL", AC154*2)</f>
        <v>114.81750000000002</v>
      </c>
      <c r="AJ154" s="13">
        <v>21000000457</v>
      </c>
      <c r="AK154" s="11"/>
      <c r="AL154" s="10" t="str">
        <f>SUBSTITUTE(D154,CHAR(10)&amp;"•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c r="AM154" s="9" t="s">
        <v>44</v>
      </c>
      <c r="AN154" s="42"/>
    </row>
    <row r="155" spans="1:40" ht="180" x14ac:dyDescent="0.3">
      <c r="A155" s="8" t="s">
        <v>1938</v>
      </c>
      <c r="B155" s="8" t="s">
        <v>1939</v>
      </c>
      <c r="C155" s="8" t="s">
        <v>1939</v>
      </c>
      <c r="D155" s="9" t="s">
        <v>320</v>
      </c>
      <c r="E155" s="6" t="str">
        <f>IF(F155 = "NULL", "NULL", F155/28.35)</f>
        <v>NULL</v>
      </c>
      <c r="F155" s="6" t="s">
        <v>320</v>
      </c>
      <c r="G155" s="6" t="str">
        <f>IF(H155 = "NULL", "NULL", H155/28.35)</f>
        <v>NULL</v>
      </c>
      <c r="H155" s="6" t="s">
        <v>320</v>
      </c>
      <c r="I155" s="6" t="str">
        <f>IF(G155 = "NULL", "NULL", G155*1.25)</f>
        <v>NULL</v>
      </c>
      <c r="J155" s="6" t="str">
        <f>IF(G155 = "NULL", "NULL", H155*1.25)</f>
        <v>NULL</v>
      </c>
      <c r="K155" s="6" t="str">
        <f>IF(G155 = "NULL", "NULL", G155*2)</f>
        <v>NULL</v>
      </c>
      <c r="L155" s="6" t="str">
        <f>IF(G155 = "NULL", "NULL", H155*2)</f>
        <v>NULL</v>
      </c>
      <c r="M155" s="9" t="str">
        <f>CONCATENATE(SUBSTITUTE(D155,"• Packed in a facility and/or equipment that produces products containing peanuts, tree nuts, soybean, milk, dairy, eggs, fish, shellfish, wheat, sesame. •",""), " - NET WT. ", TEXT(E155, "0.00"), " oz (", F155, " grams)")</f>
        <v>NULL - NET WT. NULL oz (NULL grams)</v>
      </c>
      <c r="N155" s="10">
        <v>10000000213</v>
      </c>
      <c r="O155" s="10">
        <v>30000000213</v>
      </c>
      <c r="P155" s="10">
        <v>50000000213</v>
      </c>
      <c r="Q155" s="10">
        <v>70000000213</v>
      </c>
      <c r="R155" s="10">
        <v>90000000213</v>
      </c>
      <c r="S155" s="10">
        <v>11000000213</v>
      </c>
      <c r="T155" s="10">
        <v>13000000213</v>
      </c>
      <c r="U155" s="8"/>
      <c r="V155" s="9"/>
      <c r="W155" s="6" t="str">
        <f>IF(G155 = "NULL", "NULL", G155/4)</f>
        <v>NULL</v>
      </c>
      <c r="X155" s="6" t="str">
        <f>IF(W155 = "NULL", "NULL", W155*28.35)</f>
        <v>NULL</v>
      </c>
      <c r="Y155" s="6" t="str">
        <f>IF(G155 = "NULL", "NULL", G155*4)</f>
        <v>NULL</v>
      </c>
      <c r="Z155" s="6" t="str">
        <f>IF(G155 = "NULL", "NULL", H155*4)</f>
        <v>NULL</v>
      </c>
      <c r="AA155" s="13">
        <v>15000000213</v>
      </c>
      <c r="AB155" s="6" t="str">
        <f>IF(OR(E155 = "NULL", G155 = "NULL"), "NULL", (E155+G155)/2)</f>
        <v>NULL</v>
      </c>
      <c r="AC155" s="6" t="str">
        <f>IF(OR(F155 = "NULL", H155 = "NULL"), "NULL", (F155+H155)/2)</f>
        <v>NULL</v>
      </c>
      <c r="AD155" s="13">
        <v>17000000213</v>
      </c>
      <c r="AE155" s="6" t="str">
        <f>IF(H155 = "NULL", "NULL", AF155/28.35)</f>
        <v>NULL</v>
      </c>
      <c r="AF155" s="6" t="str">
        <f>IF(H155 = "NULL", "NULL", J155*2)</f>
        <v>NULL</v>
      </c>
      <c r="AG155" s="13">
        <v>19000000213</v>
      </c>
      <c r="AH155" s="6" t="str">
        <f>IF(AB155 = "NULL", "NULL", AB155*2)</f>
        <v>NULL</v>
      </c>
      <c r="AI155" s="6" t="str">
        <f>IF(AC155 = "NULL", "NULL", AC155*2)</f>
        <v>NULL</v>
      </c>
      <c r="AJ155" s="13">
        <v>21000000213</v>
      </c>
      <c r="AK155" s="11"/>
      <c r="AL155" s="10" t="str">
        <f>SUBSTITUTE(D155,CHAR(10)&amp;"• Packed in a facility and/or equipment that produces products containing peanuts, tree nuts, soybean, milk, dairy, eggs, fish, shellfish, wheat, sesame. •","")</f>
        <v>NULL</v>
      </c>
      <c r="AM155" s="9" t="s">
        <v>44</v>
      </c>
      <c r="AN155" s="42"/>
    </row>
    <row r="156" spans="1:40" ht="180" x14ac:dyDescent="0.3">
      <c r="A156" s="33" t="s">
        <v>421</v>
      </c>
      <c r="B156" s="8" t="s">
        <v>422</v>
      </c>
      <c r="C156" s="8" t="s">
        <v>423</v>
      </c>
      <c r="D156" s="9" t="s">
        <v>424</v>
      </c>
      <c r="E156" s="6">
        <f>IF(F156 = "NULL", "NULL", F156/28.35)</f>
        <v>2.0499999999999998</v>
      </c>
      <c r="F156" s="6">
        <v>58.1175</v>
      </c>
      <c r="G156" s="6">
        <f>IF(H156 = "NULL", "NULL", H156/28.35)</f>
        <v>4.0999999999999996</v>
      </c>
      <c r="H156" s="6">
        <v>116.235</v>
      </c>
      <c r="I156" s="6">
        <f>IF(G156 = "NULL", "NULL", G156*1.25)</f>
        <v>5.125</v>
      </c>
      <c r="J156" s="6">
        <f>IF(G156 = "NULL", "NULL", H156*1.25)</f>
        <v>145.29374999999999</v>
      </c>
      <c r="K156" s="6">
        <f>IF(G156 = "NULL", "NULL", G156*2)</f>
        <v>8.1999999999999993</v>
      </c>
      <c r="L156" s="6">
        <f>IF(G156 = "NULL", "NULL", H156*2)</f>
        <v>232.47</v>
      </c>
      <c r="M156" s="9" t="str">
        <f>CONCATENATE(SUBSTITUTE(D156,"• Packed in a facility and/or equipment that produces products containing peanuts, tree nuts, soybean, milk, dairy, eggs, fish, shellfish, wheat, sesame. •",""), " - NET WT. ", TEXT(E156, "0.00"), " oz (", F156, " grams)")</f>
        <v>Crestline Crustacean Sensation Seafood Seasoning Ingredients:
paprika, lemon, salt, spices
 - NET WT. 2.05 oz (58.1175 grams)</v>
      </c>
      <c r="N156" s="10">
        <v>10000000431</v>
      </c>
      <c r="O156" s="10">
        <v>30000000431</v>
      </c>
      <c r="P156" s="10">
        <v>50000000431</v>
      </c>
      <c r="Q156" s="10">
        <v>70000000431</v>
      </c>
      <c r="R156" s="10">
        <v>90000000431</v>
      </c>
      <c r="S156" s="10">
        <v>11000000431</v>
      </c>
      <c r="T156" s="10">
        <v>13000000431</v>
      </c>
      <c r="U156" s="9"/>
      <c r="V156" s="9"/>
      <c r="W156" s="6">
        <f>IF(G156 = "NULL", "NULL", G156/4)</f>
        <v>1.0249999999999999</v>
      </c>
      <c r="X156" s="6">
        <f>IF(W156 = "NULL", "NULL", W156*28.35)</f>
        <v>29.05875</v>
      </c>
      <c r="Y156" s="6">
        <f>IF(G156 = "NULL", "NULL", G156*4)</f>
        <v>16.399999999999999</v>
      </c>
      <c r="Z156" s="6">
        <f>IF(G156 = "NULL", "NULL", H156*4)</f>
        <v>464.94</v>
      </c>
      <c r="AA156" s="13">
        <v>15000000431</v>
      </c>
      <c r="AB156" s="6">
        <f>IF(OR(E156 = "NULL", G156 = "NULL"), "NULL", (E156+G156)/2)</f>
        <v>3.0749999999999997</v>
      </c>
      <c r="AC156" s="6">
        <f>IF(OR(F156 = "NULL", H156 = "NULL"), "NULL", (F156+H156)/2)</f>
        <v>87.176249999999996</v>
      </c>
      <c r="AD156" s="13">
        <v>17000000431</v>
      </c>
      <c r="AE156" s="6">
        <f>IF(H156 = "NULL", "NULL", AF156/28.35)</f>
        <v>10.249999999999998</v>
      </c>
      <c r="AF156" s="6">
        <f>IF(H156 = "NULL", "NULL", J156*2)</f>
        <v>290.58749999999998</v>
      </c>
      <c r="AG156" s="13">
        <v>19000000431</v>
      </c>
      <c r="AH156" s="6">
        <f>IF(AB156 = "NULL", "NULL", AB156*2)</f>
        <v>6.1499999999999995</v>
      </c>
      <c r="AI156" s="6">
        <f>IF(AC156 = "NULL", "NULL", AC156*2)</f>
        <v>174.35249999999999</v>
      </c>
      <c r="AJ156" s="13">
        <v>21000000431</v>
      </c>
      <c r="AK156" s="11" t="s">
        <v>425</v>
      </c>
      <c r="AL156" s="10" t="str">
        <f>SUBSTITUTE(D156,CHAR(10)&amp;"• Packed in a facility and/or equipment that produces products containing peanuts, tree nuts, soybean, milk, dairy, eggs, fish, shellfish, wheat, sesame. •","")</f>
        <v>Crestline Crustacean Sensation Seafood Seasoning Ingredients:
paprika, lemon, salt, spices</v>
      </c>
      <c r="AM156" s="9" t="s">
        <v>44</v>
      </c>
      <c r="AN156" s="42"/>
    </row>
    <row r="157" spans="1:40" ht="180" x14ac:dyDescent="0.3">
      <c r="A157" s="8" t="s">
        <v>1568</v>
      </c>
      <c r="B157" s="8" t="s">
        <v>1569</v>
      </c>
      <c r="C157" s="8" t="s">
        <v>1569</v>
      </c>
      <c r="D157" s="9" t="s">
        <v>1570</v>
      </c>
      <c r="E157" s="6">
        <f>IF(F157 = "NULL", "NULL", F157/28.35)</f>
        <v>0.85</v>
      </c>
      <c r="F157" s="6">
        <v>24.0975</v>
      </c>
      <c r="G157" s="6">
        <f>IF(H157 = "NULL", "NULL", H157/28.35)</f>
        <v>1.7</v>
      </c>
      <c r="H157" s="6">
        <v>48.195</v>
      </c>
      <c r="I157" s="6">
        <f>IF(G157 = "NULL", "NULL", G157*1.25)</f>
        <v>2.125</v>
      </c>
      <c r="J157" s="6">
        <f>IF(G157 = "NULL", "NULL", H157*1.25)</f>
        <v>60.243749999999999</v>
      </c>
      <c r="K157" s="6">
        <f>IF(G157 = "NULL", "NULL", G157*2)</f>
        <v>3.4</v>
      </c>
      <c r="L157" s="6">
        <f>IF(G157 = "NULL", "NULL", H157*2)</f>
        <v>96.39</v>
      </c>
      <c r="M157" s="9" t="str">
        <f>CONCATENATE(SUBSTITUTE(D157,"• Packed in a facility and/or equipment that produces products containing peanuts, tree nuts, soybean, milk, dairy, eggs, fish, shellfish, wheat, sesame. •",""), " - NET WT. ", TEXT(E157, "0.00"), " oz (", F157, " grams)")</f>
        <v>Crushed Red Pepper Ingredients:
red peppers (crushed)
 - NET WT. 0.85 oz (24.0975 grams)</v>
      </c>
      <c r="N157" s="10">
        <v>10000000092</v>
      </c>
      <c r="O157" s="10">
        <v>30000000092</v>
      </c>
      <c r="P157" s="10">
        <v>50000000092</v>
      </c>
      <c r="Q157" s="10">
        <v>70000000092</v>
      </c>
      <c r="R157" s="10">
        <v>90000000092</v>
      </c>
      <c r="S157" s="10">
        <v>11000000092</v>
      </c>
      <c r="T157" s="10">
        <v>13000000092</v>
      </c>
      <c r="U157" s="8"/>
      <c r="V157" s="9" t="s">
        <v>107</v>
      </c>
      <c r="W157" s="6">
        <f>IF(G157 = "NULL", "NULL", G157/4)</f>
        <v>0.42499999999999999</v>
      </c>
      <c r="X157" s="6">
        <f>IF(W157 = "NULL", "NULL", W157*28.35)</f>
        <v>12.04875</v>
      </c>
      <c r="Y157" s="6">
        <f>IF(G157 = "NULL", "NULL", G157*4)</f>
        <v>6.8</v>
      </c>
      <c r="Z157" s="6">
        <f>IF(G157 = "NULL", "NULL", H157*4)</f>
        <v>192.78</v>
      </c>
      <c r="AA157" s="13">
        <v>15000000092</v>
      </c>
      <c r="AB157" s="6">
        <f>IF(OR(E157 = "NULL", G157 = "NULL"), "NULL", (E157+G157)/2)</f>
        <v>1.2749999999999999</v>
      </c>
      <c r="AC157" s="6">
        <f>IF(OR(F157 = "NULL", H157 = "NULL"), "NULL", (F157+H157)/2)</f>
        <v>36.146250000000002</v>
      </c>
      <c r="AD157" s="13">
        <v>17000000092</v>
      </c>
      <c r="AE157" s="6">
        <f>IF(H157 = "NULL", "NULL", AF157/28.35)</f>
        <v>4.25</v>
      </c>
      <c r="AF157" s="6">
        <f>IF(H157 = "NULL", "NULL", J157*2)</f>
        <v>120.4875</v>
      </c>
      <c r="AG157" s="13">
        <v>19000000092</v>
      </c>
      <c r="AH157" s="6">
        <f>IF(AB157 = "NULL", "NULL", AB157*2)</f>
        <v>2.5499999999999998</v>
      </c>
      <c r="AI157" s="6">
        <f>IF(AC157 = "NULL", "NULL", AC157*2)</f>
        <v>72.292500000000004</v>
      </c>
      <c r="AJ157" s="13">
        <v>21000000092</v>
      </c>
      <c r="AK157" s="11"/>
      <c r="AL157" s="10" t="str">
        <f>SUBSTITUTE(D157,CHAR(10)&amp;"• Packed in a facility and/or equipment that produces products containing peanuts, tree nuts, soybean, milk, dairy, eggs, fish, shellfish, wheat, sesame. •","")</f>
        <v>Crushed Red Pepper Ingredients:
red peppers (crushed)</v>
      </c>
      <c r="AM157" s="9" t="s">
        <v>44</v>
      </c>
      <c r="AN157" s="42"/>
    </row>
    <row r="158" spans="1:40" ht="180" x14ac:dyDescent="0.3">
      <c r="A158" s="31" t="s">
        <v>1815</v>
      </c>
      <c r="B158" s="8" t="s">
        <v>1816</v>
      </c>
      <c r="C158" s="8" t="s">
        <v>1816</v>
      </c>
      <c r="D158" s="9" t="s">
        <v>1817</v>
      </c>
      <c r="E158" s="6">
        <f>IF(F158 = "NULL", "NULL", F158/28.35)</f>
        <v>2.0499999999999998</v>
      </c>
      <c r="F158" s="6">
        <v>58.1175</v>
      </c>
      <c r="G158" s="6">
        <f>IF(H158 = "NULL", "NULL", H158/28.35)</f>
        <v>4.0999999999999996</v>
      </c>
      <c r="H158" s="6">
        <v>116.235</v>
      </c>
      <c r="I158" s="6">
        <f>IF(G158 = "NULL", "NULL", G158*1.25)</f>
        <v>5.125</v>
      </c>
      <c r="J158" s="6">
        <f>IF(G158 = "NULL", "NULL", H158*1.25)</f>
        <v>145.29374999999999</v>
      </c>
      <c r="K158" s="6">
        <f>IF(G158 = "NULL", "NULL", G158*2)</f>
        <v>8.1999999999999993</v>
      </c>
      <c r="L158" s="6">
        <f>IF(G158 = "NULL", "NULL", H158*2)</f>
        <v>232.47</v>
      </c>
      <c r="M158" s="9" t="str">
        <f>CONCATENATE(SUBSTITUTE(D158,"• Packed in a facility and/or equipment that produces products containing peanuts, tree nuts, soybean, milk, dairy, eggs, fish, shellfish, wheat, sesame. •",""), " - NET WT. ", TEXT(E158, "0.00"), " oz (", F158, " grams)")</f>
        <v>Crustacean Sensation Seasoning Ingredients:
paprika, lemon, salt, spices
 - NET WT. 2.05 oz (58.1175 grams)</v>
      </c>
      <c r="N158" s="10">
        <v>10000000093</v>
      </c>
      <c r="O158" s="10">
        <v>30000000093</v>
      </c>
      <c r="P158" s="10">
        <v>50000000093</v>
      </c>
      <c r="Q158" s="10">
        <v>70000000093</v>
      </c>
      <c r="R158" s="10">
        <v>90000000093</v>
      </c>
      <c r="S158" s="10">
        <v>11000000093</v>
      </c>
      <c r="T158" s="10">
        <v>13000000093</v>
      </c>
      <c r="U158" s="8"/>
      <c r="V158" s="9"/>
      <c r="W158" s="6">
        <f>IF(G158 = "NULL", "NULL", G158/4)</f>
        <v>1.0249999999999999</v>
      </c>
      <c r="X158" s="6">
        <f>IF(W158 = "NULL", "NULL", W158*28.35)</f>
        <v>29.05875</v>
      </c>
      <c r="Y158" s="6">
        <f>IF(G158 = "NULL", "NULL", G158*4)</f>
        <v>16.399999999999999</v>
      </c>
      <c r="Z158" s="6">
        <f>IF(G158 = "NULL", "NULL", H158*4)</f>
        <v>464.94</v>
      </c>
      <c r="AA158" s="13">
        <v>15000000093</v>
      </c>
      <c r="AB158" s="6">
        <f>IF(OR(E158 = "NULL", G158 = "NULL"), "NULL", (E158+G158)/2)</f>
        <v>3.0749999999999997</v>
      </c>
      <c r="AC158" s="6">
        <f>IF(OR(F158 = "NULL", H158 = "NULL"), "NULL", (F158+H158)/2)</f>
        <v>87.176249999999996</v>
      </c>
      <c r="AD158" s="13">
        <v>17000000093</v>
      </c>
      <c r="AE158" s="6">
        <f>IF(H158 = "NULL", "NULL", AF158/28.35)</f>
        <v>10.249999999999998</v>
      </c>
      <c r="AF158" s="6">
        <f>IF(H158 = "NULL", "NULL", J158*2)</f>
        <v>290.58749999999998</v>
      </c>
      <c r="AG158" s="13">
        <v>19000000093</v>
      </c>
      <c r="AH158" s="6">
        <f>IF(AB158 = "NULL", "NULL", AB158*2)</f>
        <v>6.1499999999999995</v>
      </c>
      <c r="AI158" s="6">
        <f>IF(AC158 = "NULL", "NULL", AC158*2)</f>
        <v>174.35249999999999</v>
      </c>
      <c r="AJ158" s="13">
        <v>21000000093</v>
      </c>
      <c r="AK158" s="11"/>
      <c r="AL158" s="10" t="str">
        <f>SUBSTITUTE(D158,CHAR(10)&amp;"• Packed in a facility and/or equipment that produces products containing peanuts, tree nuts, soybean, milk, dairy, eggs, fish, shellfish, wheat, sesame. •","")</f>
        <v>Crustacean Sensation Seasoning Ingredients:
paprika, lemon, salt, spices</v>
      </c>
      <c r="AM158" s="9" t="s">
        <v>44</v>
      </c>
      <c r="AN158" s="42"/>
    </row>
    <row r="159" spans="1:40" ht="180" x14ac:dyDescent="0.3">
      <c r="A159" s="8" t="s">
        <v>2053</v>
      </c>
      <c r="B159" s="8" t="s">
        <v>2054</v>
      </c>
      <c r="C159" s="8" t="s">
        <v>2054</v>
      </c>
      <c r="D159" s="9" t="s">
        <v>2055</v>
      </c>
      <c r="E159" s="6">
        <f>IF(F159 = "NULL", "NULL", F159/28.35)</f>
        <v>1.6</v>
      </c>
      <c r="F159" s="6">
        <v>45.360000000000007</v>
      </c>
      <c r="G159" s="6">
        <f>IF(H159 = "NULL", "NULL", H159/28.35)</f>
        <v>3.2</v>
      </c>
      <c r="H159" s="6">
        <v>90.720000000000013</v>
      </c>
      <c r="I159" s="6">
        <f>IF(G159 = "NULL", "NULL", G159*1.25)</f>
        <v>4</v>
      </c>
      <c r="J159" s="6">
        <f>IF(G159 = "NULL", "NULL", H159*1.25)</f>
        <v>113.40000000000002</v>
      </c>
      <c r="K159" s="6">
        <f>IF(G159 = "NULL", "NULL", G159*2)</f>
        <v>6.4</v>
      </c>
      <c r="L159" s="6">
        <f>IF(G159 = "NULL", "NULL", H159*2)</f>
        <v>181.44000000000003</v>
      </c>
      <c r="M159" s="9" t="str">
        <f>CONCATENATE(SUBSTITUTE(D159,"• Packed in a facility and/or equipment that produces products containing peanuts, tree nuts, soybean, milk, dairy, eggs, fish, shellfish, wheat, sesame. •",""), " - NET WT. ", TEXT(E159, "0.00"), " oz (", F159, " grams)")</f>
        <v>Cuban Seasoning Ingredients:
garlic, cumin, black pepper, orange and lime
 - NET WT. 1.60 oz (45.36 grams)</v>
      </c>
      <c r="N159" s="10">
        <v>10000000485</v>
      </c>
      <c r="O159" s="10">
        <v>30000000485</v>
      </c>
      <c r="P159" s="10">
        <v>50000000485</v>
      </c>
      <c r="Q159" s="10">
        <v>70000000485</v>
      </c>
      <c r="R159" s="10">
        <v>90000000485</v>
      </c>
      <c r="S159" s="10">
        <v>11000000485</v>
      </c>
      <c r="T159" s="10">
        <v>13000000485</v>
      </c>
      <c r="U159" s="8" t="s">
        <v>49</v>
      </c>
      <c r="V159" s="9" t="s">
        <v>92</v>
      </c>
      <c r="W159" s="6">
        <f>IF(G159 = "NULL", "NULL", G159/4)</f>
        <v>0.8</v>
      </c>
      <c r="X159" s="6">
        <f>IF(W159 = "NULL", "NULL", W159*28.35)</f>
        <v>22.680000000000003</v>
      </c>
      <c r="Y159" s="6">
        <f>IF(G159 = "NULL", "NULL", G159*4)</f>
        <v>12.8</v>
      </c>
      <c r="Z159" s="6">
        <f>IF(G159 = "NULL", "NULL", H159*4)</f>
        <v>362.88000000000005</v>
      </c>
      <c r="AA159" s="13">
        <v>15000000485</v>
      </c>
      <c r="AB159" s="6">
        <f>IF(OR(E159 = "NULL", G159 = "NULL"), "NULL", (E159+G159)/2)</f>
        <v>2.4000000000000004</v>
      </c>
      <c r="AC159" s="6">
        <f>IF(OR(F159 = "NULL", H159 = "NULL"), "NULL", (F159+H159)/2)</f>
        <v>68.040000000000006</v>
      </c>
      <c r="AD159" s="13">
        <v>17000000485</v>
      </c>
      <c r="AE159" s="6">
        <f>IF(H159 = "NULL", "NULL", AF159/28.35)</f>
        <v>8.0000000000000018</v>
      </c>
      <c r="AF159" s="6">
        <f>IF(H159 = "NULL", "NULL", J159*2)</f>
        <v>226.80000000000004</v>
      </c>
      <c r="AG159" s="13">
        <v>19000000485</v>
      </c>
      <c r="AH159" s="6">
        <f>IF(AB159 = "NULL", "NULL", AB159*2)</f>
        <v>4.8000000000000007</v>
      </c>
      <c r="AI159" s="6">
        <f>IF(AC159 = "NULL", "NULL", AC159*2)</f>
        <v>136.08000000000001</v>
      </c>
      <c r="AJ159" s="13">
        <v>21000000485</v>
      </c>
      <c r="AK159" s="11" t="s">
        <v>2056</v>
      </c>
      <c r="AL159" s="10" t="str">
        <f>SUBSTITUTE(D159,CHAR(10)&amp;"• Packed in a facility and/or equipment that produces products containing peanuts, tree nuts, soybean, milk, dairy, eggs, fish, shellfish, wheat, sesame. •","")</f>
        <v>Cuban Seasoning Ingredients:
garlic, cumin, black pepper, orange and lime</v>
      </c>
      <c r="AM159" s="9" t="s">
        <v>44</v>
      </c>
      <c r="AN159" s="42"/>
    </row>
    <row r="160" spans="1:40" ht="270" x14ac:dyDescent="0.3">
      <c r="A160" s="8" t="s">
        <v>1513</v>
      </c>
      <c r="B160" s="8" t="s">
        <v>1514</v>
      </c>
      <c r="C160" s="8" t="s">
        <v>1515</v>
      </c>
      <c r="D160" s="9" t="s">
        <v>1516</v>
      </c>
      <c r="E160" s="6">
        <f>IF(F160 = "NULL", "NULL", F160/28.35)</f>
        <v>1.6197530864197531</v>
      </c>
      <c r="F160" s="6">
        <v>45.92</v>
      </c>
      <c r="G160" s="6">
        <f>IF(H160 = "NULL", "NULL", H160/28.35)</f>
        <v>2.9597883597883596</v>
      </c>
      <c r="H160" s="6">
        <v>83.91</v>
      </c>
      <c r="I160" s="6">
        <f>IF(G160 = "NULL", "NULL", G160*1.25)</f>
        <v>3.6997354497354493</v>
      </c>
      <c r="J160" s="6">
        <f>IF(G160 = "NULL", "NULL", H160*1.25)</f>
        <v>104.88749999999999</v>
      </c>
      <c r="K160" s="6">
        <f>IF(G160 = "NULL", "NULL", G160*2)</f>
        <v>5.9195767195767193</v>
      </c>
      <c r="L160" s="6">
        <f>IF(G160 = "NULL", "NULL", H160*2)</f>
        <v>167.82</v>
      </c>
      <c r="M160" s="9" t="str">
        <f>CONCATENATE(SUBSTITUTE(D160,"• Packed in a facility and/or equipment that produces products containing peanuts, tree nuts, soybean, milk, dairy, eggs, fish, shellfish, wheat, sesame. •",""), " - NET WT. ", TEXT(E160, "0.00"), " oz (", F160, " grams)")</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NET WT. 1.62 oz (45.92 grams)</v>
      </c>
      <c r="N160" s="10">
        <v>10000000094</v>
      </c>
      <c r="O160" s="10">
        <v>30000000094</v>
      </c>
      <c r="P160" s="10">
        <v>50000000094</v>
      </c>
      <c r="Q160" s="10">
        <v>70000000094</v>
      </c>
      <c r="R160" s="10">
        <v>90000000094</v>
      </c>
      <c r="S160" s="10">
        <v>11000000094</v>
      </c>
      <c r="T160" s="10">
        <v>13000000094</v>
      </c>
      <c r="U160" s="8"/>
      <c r="V160" s="9" t="s">
        <v>1502</v>
      </c>
      <c r="W160" s="6">
        <f>IF(G160 = "NULL", "NULL", G160/4)</f>
        <v>0.73994708994708991</v>
      </c>
      <c r="X160" s="6">
        <f>IF(W160 = "NULL", "NULL", W160*28.35)</f>
        <v>20.977499999999999</v>
      </c>
      <c r="Y160" s="6">
        <f>IF(G160 = "NULL", "NULL", G160*4)</f>
        <v>11.839153439153439</v>
      </c>
      <c r="Z160" s="6">
        <f>IF(G160 = "NULL", "NULL", H160*4)</f>
        <v>335.64</v>
      </c>
      <c r="AA160" s="13">
        <v>15000000094</v>
      </c>
      <c r="AB160" s="6">
        <f>IF(OR(E160 = "NULL", G160 = "NULL"), "NULL", (E160+G160)/2)</f>
        <v>2.2897707231040565</v>
      </c>
      <c r="AC160" s="6">
        <f>IF(OR(F160 = "NULL", H160 = "NULL"), "NULL", (F160+H160)/2)</f>
        <v>64.914999999999992</v>
      </c>
      <c r="AD160" s="13">
        <v>17000000094</v>
      </c>
      <c r="AE160" s="6">
        <f>IF(H160 = "NULL", "NULL", AF160/28.35)</f>
        <v>7.3994708994708986</v>
      </c>
      <c r="AF160" s="6">
        <f>IF(H160 = "NULL", "NULL", J160*2)</f>
        <v>209.77499999999998</v>
      </c>
      <c r="AG160" s="13">
        <v>19000000094</v>
      </c>
      <c r="AH160" s="6">
        <f>IF(AB160 = "NULL", "NULL", AB160*2)</f>
        <v>4.579541446208113</v>
      </c>
      <c r="AI160" s="6">
        <f>IF(AC160 = "NULL", "NULL", AC160*2)</f>
        <v>129.82999999999998</v>
      </c>
      <c r="AJ160" s="13">
        <v>21000000094</v>
      </c>
      <c r="AK160" s="11"/>
      <c r="AL160" s="10" t="str">
        <f>SUBSTITUTE(D160,CHAR(10)&amp;"• Packed in a facility and/or equipment that produces products containing peanuts, tree nuts, soybean, milk, dairy, eggs, fish, shellfish, wheat, sesame. •","")</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c r="AM160" s="9" t="s">
        <v>44</v>
      </c>
      <c r="AN160" s="42"/>
    </row>
    <row r="161" spans="1:40" ht="180" x14ac:dyDescent="0.3">
      <c r="A161" s="8" t="s">
        <v>2450</v>
      </c>
      <c r="B161" s="8" t="s">
        <v>2451</v>
      </c>
      <c r="C161" s="8" t="s">
        <v>2451</v>
      </c>
      <c r="D161" s="9" t="s">
        <v>2452</v>
      </c>
      <c r="E161" s="6">
        <f>IF(F161 = "NULL", "NULL", F161/28.35)</f>
        <v>1.1000000000000001</v>
      </c>
      <c r="F161" s="6">
        <v>31.185000000000006</v>
      </c>
      <c r="G161" s="6">
        <f>IF(H161 = "NULL", "NULL", H161/28.35)</f>
        <v>2.2000000000000002</v>
      </c>
      <c r="H161" s="6">
        <v>62.370000000000012</v>
      </c>
      <c r="I161" s="6">
        <f>IF(G161 = "NULL", "NULL", G161*1.25)</f>
        <v>2.75</v>
      </c>
      <c r="J161" s="6">
        <f>IF(G161 = "NULL", "NULL", H161*1.25)</f>
        <v>77.96250000000002</v>
      </c>
      <c r="K161" s="6">
        <f>IF(G161 = "NULL", "NULL", G161*2)</f>
        <v>4.4000000000000004</v>
      </c>
      <c r="L161" s="6">
        <f>IF(G161 = "NULL", "NULL", H161*2)</f>
        <v>124.74000000000002</v>
      </c>
      <c r="M161" s="9" t="str">
        <f>CONCATENATE(SUBSTITUTE(D161,"• Packed in a facility and/or equipment that produces products containing peanuts, tree nuts, soybean, milk, dairy, eggs, fish, shellfish, wheat, sesame. •",""), " - NET WT. ", TEXT(E161, "0.00"), " oz (", F161, " grams)")</f>
        <v>Cumin Ingredients:
cumin
 - NET WT. 1.10 oz (31.185 grams)</v>
      </c>
      <c r="N161" s="10">
        <v>10000000478</v>
      </c>
      <c r="O161" s="10">
        <v>30000000478</v>
      </c>
      <c r="P161" s="10">
        <v>50000000478</v>
      </c>
      <c r="Q161" s="10">
        <v>70000000478</v>
      </c>
      <c r="R161" s="10">
        <v>90000000478</v>
      </c>
      <c r="S161" s="10">
        <v>11000000478</v>
      </c>
      <c r="T161" s="10">
        <v>13000000478</v>
      </c>
      <c r="U161" s="8"/>
      <c r="V161" s="9"/>
      <c r="W161" s="6">
        <f>IF(G161 = "NULL", "NULL", G161/4)</f>
        <v>0.55000000000000004</v>
      </c>
      <c r="X161" s="6">
        <f>IF(W161 = "NULL", "NULL", W161*28.35)</f>
        <v>15.592500000000003</v>
      </c>
      <c r="Y161" s="6">
        <f>IF(G161 = "NULL", "NULL", G161*4)</f>
        <v>8.8000000000000007</v>
      </c>
      <c r="Z161" s="6">
        <f>IF(G161 = "NULL", "NULL", H161*4)</f>
        <v>249.48000000000005</v>
      </c>
      <c r="AA161" s="13">
        <v>15000000478</v>
      </c>
      <c r="AB161" s="6">
        <f>IF(OR(E161 = "NULL", G161 = "NULL"), "NULL", (E161+G161)/2)</f>
        <v>1.6500000000000001</v>
      </c>
      <c r="AC161" s="6">
        <f>IF(OR(F161 = "NULL", H161 = "NULL"), "NULL", (F161+H161)/2)</f>
        <v>46.777500000000011</v>
      </c>
      <c r="AD161" s="13">
        <v>17000000478</v>
      </c>
      <c r="AE161" s="6">
        <f>IF(H161 = "NULL", "NULL", AF161/28.35)</f>
        <v>5.5000000000000009</v>
      </c>
      <c r="AF161" s="6">
        <f>IF(H161 = "NULL", "NULL", J161*2)</f>
        <v>155.92500000000004</v>
      </c>
      <c r="AG161" s="13">
        <v>19000000478</v>
      </c>
      <c r="AH161" s="6">
        <f>IF(AB161 = "NULL", "NULL", AB161*2)</f>
        <v>3.3000000000000003</v>
      </c>
      <c r="AI161" s="6">
        <f>IF(AC161 = "NULL", "NULL", AC161*2)</f>
        <v>93.555000000000021</v>
      </c>
      <c r="AJ161" s="13">
        <v>21000000478</v>
      </c>
      <c r="AK161" s="11"/>
      <c r="AL161" s="10" t="str">
        <f>SUBSTITUTE(D161,CHAR(10)&amp;"• Packed in a facility and/or equipment that produces products containing peanuts, tree nuts, soybean, milk, dairy, eggs, fish, shellfish, wheat, sesame. •","")</f>
        <v>Cumin Ingredients:
cumin</v>
      </c>
      <c r="AM161" s="9" t="s">
        <v>44</v>
      </c>
      <c r="AN161" s="42"/>
    </row>
    <row r="162" spans="1:40" ht="180" x14ac:dyDescent="0.3">
      <c r="A162" s="8" t="s">
        <v>2438</v>
      </c>
      <c r="B162" s="8" t="s">
        <v>2439</v>
      </c>
      <c r="C162" s="8" t="s">
        <v>2439</v>
      </c>
      <c r="D162" s="9" t="s">
        <v>2440</v>
      </c>
      <c r="E162" s="6">
        <f>IF(F162 = "NULL", "NULL", F162/28.35)</f>
        <v>1.2</v>
      </c>
      <c r="F162" s="6">
        <v>34.020000000000003</v>
      </c>
      <c r="G162" s="6">
        <f>IF(H162 = "NULL", "NULL", H162/28.35)</f>
        <v>2.4</v>
      </c>
      <c r="H162" s="6">
        <v>68.040000000000006</v>
      </c>
      <c r="I162" s="6">
        <f>IF(G162 = "NULL", "NULL", G162*1.25)</f>
        <v>3</v>
      </c>
      <c r="J162" s="6">
        <f>IF(G162 = "NULL", "NULL", H162*1.25)</f>
        <v>85.050000000000011</v>
      </c>
      <c r="K162" s="6">
        <f>IF(G162 = "NULL", "NULL", G162*2)</f>
        <v>4.8</v>
      </c>
      <c r="L162" s="6">
        <f>IF(G162 = "NULL", "NULL", H162*2)</f>
        <v>136.08000000000001</v>
      </c>
      <c r="M162" s="9" t="str">
        <f>CONCATENATE(SUBSTITUTE(D162,"• Packed in a facility and/or equipment that produces products containing peanuts, tree nuts, soybean, milk, dairy, eggs, fish, shellfish, wheat, sesame. •",""), " - NET WT. ", TEXT(E162, "0.00"), " oz (", F162, " grams)")</f>
        <v>Curry Ingredients:
curry
 - NET WT. 1.20 oz (34.02 grams)</v>
      </c>
      <c r="N162" s="10">
        <v>10000000436</v>
      </c>
      <c r="O162" s="10">
        <v>30000000436</v>
      </c>
      <c r="P162" s="10">
        <v>50000000436</v>
      </c>
      <c r="Q162" s="10">
        <v>70000000436</v>
      </c>
      <c r="R162" s="10">
        <v>90000000436</v>
      </c>
      <c r="S162" s="10">
        <v>11000000436</v>
      </c>
      <c r="T162" s="10">
        <v>13000000436</v>
      </c>
      <c r="U162" s="8"/>
      <c r="V162" s="9"/>
      <c r="W162" s="6">
        <f>IF(G162 = "NULL", "NULL", G162/4)</f>
        <v>0.6</v>
      </c>
      <c r="X162" s="6">
        <f>IF(W162 = "NULL", "NULL", W162*28.35)</f>
        <v>17.010000000000002</v>
      </c>
      <c r="Y162" s="6">
        <f>IF(G162 = "NULL", "NULL", G162*4)</f>
        <v>9.6</v>
      </c>
      <c r="Z162" s="6">
        <f>IF(G162 = "NULL", "NULL", H162*4)</f>
        <v>272.16000000000003</v>
      </c>
      <c r="AA162" s="13">
        <v>15000000436</v>
      </c>
      <c r="AB162" s="6">
        <f>IF(OR(E162 = "NULL", G162 = "NULL"), "NULL", (E162+G162)/2)</f>
        <v>1.7999999999999998</v>
      </c>
      <c r="AC162" s="6">
        <f>IF(OR(F162 = "NULL", H162 = "NULL"), "NULL", (F162+H162)/2)</f>
        <v>51.03</v>
      </c>
      <c r="AD162" s="13">
        <v>17000000436</v>
      </c>
      <c r="AE162" s="6">
        <f>IF(H162 = "NULL", "NULL", AF162/28.35)</f>
        <v>6.0000000000000009</v>
      </c>
      <c r="AF162" s="6">
        <f>IF(H162 = "NULL", "NULL", J162*2)</f>
        <v>170.10000000000002</v>
      </c>
      <c r="AG162" s="13">
        <v>19000000436</v>
      </c>
      <c r="AH162" s="6">
        <f>IF(AB162 = "NULL", "NULL", AB162*2)</f>
        <v>3.5999999999999996</v>
      </c>
      <c r="AI162" s="6">
        <f>IF(AC162 = "NULL", "NULL", AC162*2)</f>
        <v>102.06</v>
      </c>
      <c r="AJ162" s="13">
        <v>21000000436</v>
      </c>
      <c r="AK162" s="11"/>
      <c r="AL162" s="10" t="str">
        <f>SUBSTITUTE(D162,CHAR(10)&amp;"• Packed in a facility and/or equipment that produces products containing peanuts, tree nuts, soybean, milk, dairy, eggs, fish, shellfish, wheat, sesame. •","")</f>
        <v>Curry Ingredients:
curry</v>
      </c>
      <c r="AM162" s="9" t="s">
        <v>44</v>
      </c>
      <c r="AN162" s="42"/>
    </row>
    <row r="163" spans="1:40" ht="180" x14ac:dyDescent="0.3">
      <c r="A163" s="8" t="s">
        <v>928</v>
      </c>
      <c r="B163" s="8" t="s">
        <v>929</v>
      </c>
      <c r="C163" s="8" t="s">
        <v>930</v>
      </c>
      <c r="D163" s="9" t="s">
        <v>931</v>
      </c>
      <c r="E163" s="6">
        <f>IF(F163 = "NULL", "NULL", F163/28.35)</f>
        <v>0.69841269841269837</v>
      </c>
      <c r="F163" s="6">
        <v>19.8</v>
      </c>
      <c r="G163" s="6">
        <f>IF(H163 = "NULL", "NULL", H163/28.35)</f>
        <v>1.3968253968253967</v>
      </c>
      <c r="H163" s="6">
        <v>39.6</v>
      </c>
      <c r="I163" s="6">
        <f>IF(G163 = "NULL", "NULL", G163*1.25)</f>
        <v>1.746031746031746</v>
      </c>
      <c r="J163" s="6">
        <f>IF(G163 = "NULL", "NULL", H163*1.25)</f>
        <v>49.5</v>
      </c>
      <c r="K163" s="6">
        <f>IF(G163 = "NULL", "NULL", G163*2)</f>
        <v>2.7936507936507935</v>
      </c>
      <c r="L163" s="6">
        <f>IF(G163 = "NULL", "NULL", H163*2)</f>
        <v>79.2</v>
      </c>
      <c r="M163" s="9" t="str">
        <f>CONCATENATE(SUBSTITUTE(D163,"• Packed in a facility and/or equipment that produces products containing peanuts, tree nuts, soybean, milk, dairy, eggs, fish, shellfish, wheat, sesame. •",""), " - NET WT. ", TEXT(E163, "0.00"), " oz (", F163, " grams)")</f>
        <v>Cut &amp; Sifted Rosemary Ingredients:
rosemary
 - NET WT. 0.70 oz (19.8 grams)</v>
      </c>
      <c r="N163" s="10">
        <v>10000000632</v>
      </c>
      <c r="O163" s="10">
        <v>30000000632</v>
      </c>
      <c r="P163" s="10">
        <v>50000000632</v>
      </c>
      <c r="Q163" s="10">
        <v>70000000632</v>
      </c>
      <c r="R163" s="10">
        <v>90000000632</v>
      </c>
      <c r="S163" s="10">
        <v>11000000632</v>
      </c>
      <c r="T163" s="10">
        <v>13000000632</v>
      </c>
      <c r="U163" s="22"/>
      <c r="W163" s="6">
        <f>IF(G163 = "NULL", "NULL", G163/4)</f>
        <v>0.34920634920634919</v>
      </c>
      <c r="X163" s="6">
        <f>IF(W163 = "NULL", "NULL", W163*28.35)</f>
        <v>9.9</v>
      </c>
      <c r="Y163" s="6">
        <f>IF(G163 = "NULL", "NULL", G163*4)</f>
        <v>5.587301587301587</v>
      </c>
      <c r="Z163" s="6">
        <f>IF(G163 = "NULL", "NULL", H163*4)</f>
        <v>158.4</v>
      </c>
      <c r="AA163" s="13">
        <v>15000000632</v>
      </c>
      <c r="AB163" s="6">
        <f>IF(OR(E163 = "NULL", G163 = "NULL"), "NULL", (E163+G163)/2)</f>
        <v>1.0476190476190474</v>
      </c>
      <c r="AC163" s="6">
        <f>IF(OR(F163 = "NULL", H163 = "NULL"), "NULL", (F163+H163)/2)</f>
        <v>29.700000000000003</v>
      </c>
      <c r="AD163" s="13">
        <v>17000000632</v>
      </c>
      <c r="AE163" s="6">
        <f>IF(H163 = "NULL", "NULL", AF163/28.35)</f>
        <v>3.4920634920634921</v>
      </c>
      <c r="AF163" s="6">
        <f>IF(H163 = "NULL", "NULL", J163*2)</f>
        <v>99</v>
      </c>
      <c r="AG163" s="13">
        <v>19000000632</v>
      </c>
      <c r="AH163" s="6">
        <f>IF(AB163 = "NULL", "NULL", AB163*2)</f>
        <v>2.0952380952380949</v>
      </c>
      <c r="AI163" s="6">
        <f>IF(AC163 = "NULL", "NULL", AC163*2)</f>
        <v>59.400000000000006</v>
      </c>
      <c r="AJ163" s="13">
        <v>21000000632</v>
      </c>
      <c r="AK163" s="11"/>
      <c r="AL163" s="10" t="str">
        <f>SUBSTITUTE(D163,CHAR(10)&amp;"• Packed in a facility and/or equipment that produces products containing peanuts, tree nuts, soybean, milk, dairy, eggs, fish, shellfish, wheat, sesame. •","")</f>
        <v>Cut &amp; Sifted Rosemary Ingredients:
rosemary</v>
      </c>
      <c r="AM163" s="9" t="s">
        <v>44</v>
      </c>
      <c r="AN163" s="42"/>
    </row>
    <row r="164" spans="1:40" ht="180" x14ac:dyDescent="0.3">
      <c r="A164" s="8" t="s">
        <v>1358</v>
      </c>
      <c r="B164" s="8" t="s">
        <v>1359</v>
      </c>
      <c r="C164" s="8" t="s">
        <v>1359</v>
      </c>
      <c r="D164" s="9" t="s">
        <v>1360</v>
      </c>
      <c r="E164" s="6">
        <f>IF(F164 = "NULL", "NULL", F164/28.35)</f>
        <v>0.8</v>
      </c>
      <c r="F164" s="6">
        <v>22.680000000000003</v>
      </c>
      <c r="G164" s="6">
        <f>IF(H164 = "NULL", "NULL", H164/28.35)</f>
        <v>1.6</v>
      </c>
      <c r="H164" s="6">
        <v>45.360000000000007</v>
      </c>
      <c r="I164" s="6">
        <f>IF(G164 = "NULL", "NULL", G164*1.25)</f>
        <v>2</v>
      </c>
      <c r="J164" s="6">
        <f>IF(G164 = "NULL", "NULL", H164*1.25)</f>
        <v>56.70000000000001</v>
      </c>
      <c r="K164" s="6">
        <f>IF(G164 = "NULL", "NULL", G164*2)</f>
        <v>3.2</v>
      </c>
      <c r="L164" s="6">
        <f>IF(G164 = "NULL", "NULL", H164*2)</f>
        <v>90.720000000000013</v>
      </c>
      <c r="M164" s="9" t="str">
        <f>CONCATENATE(SUBSTITUTE(D164,"• Packed in a facility and/or equipment that produces products containing peanuts, tree nuts, soybean, milk, dairy, eggs, fish, shellfish, wheat, sesame. •",""), " - NET WT. ", TEXT(E164, "0.00"), " oz (", F164, " grams)")</f>
        <v>Darjeeling Tea Ingredients:
darjeeling black tea
 - NET WT. 0.80 oz (22.68 grams)</v>
      </c>
      <c r="N164" s="10">
        <v>10000000095</v>
      </c>
      <c r="O164" s="10">
        <v>30000000095</v>
      </c>
      <c r="P164" s="10">
        <v>50000000095</v>
      </c>
      <c r="Q164" s="10">
        <v>70000000095</v>
      </c>
      <c r="R164" s="10">
        <v>90000000095</v>
      </c>
      <c r="S164" s="10">
        <v>11000000095</v>
      </c>
      <c r="T164" s="10">
        <v>13000000095</v>
      </c>
      <c r="U164" s="8"/>
      <c r="V164" s="9"/>
      <c r="W164" s="6">
        <f>IF(G164 = "NULL", "NULL", G164/4)</f>
        <v>0.4</v>
      </c>
      <c r="X164" s="6">
        <f>IF(W164 = "NULL", "NULL", W164*28.35)</f>
        <v>11.340000000000002</v>
      </c>
      <c r="Y164" s="6">
        <f>IF(G164 = "NULL", "NULL", G164*4)</f>
        <v>6.4</v>
      </c>
      <c r="Z164" s="6">
        <f>IF(G164 = "NULL", "NULL", H164*4)</f>
        <v>181.44000000000003</v>
      </c>
      <c r="AA164" s="13">
        <v>15000000095</v>
      </c>
      <c r="AB164" s="6">
        <f>IF(OR(E164 = "NULL", G164 = "NULL"), "NULL", (E164+G164)/2)</f>
        <v>1.2000000000000002</v>
      </c>
      <c r="AC164" s="6">
        <f>IF(OR(F164 = "NULL", H164 = "NULL"), "NULL", (F164+H164)/2)</f>
        <v>34.020000000000003</v>
      </c>
      <c r="AD164" s="13">
        <v>17000000095</v>
      </c>
      <c r="AE164" s="6">
        <f>IF(H164 = "NULL", "NULL", AF164/28.35)</f>
        <v>4.0000000000000009</v>
      </c>
      <c r="AF164" s="6">
        <f>IF(H164 = "NULL", "NULL", J164*2)</f>
        <v>113.40000000000002</v>
      </c>
      <c r="AG164" s="13">
        <v>19000000095</v>
      </c>
      <c r="AH164" s="6">
        <f>IF(AB164 = "NULL", "NULL", AB164*2)</f>
        <v>2.4000000000000004</v>
      </c>
      <c r="AI164" s="6">
        <f>IF(AC164 = "NULL", "NULL", AC164*2)</f>
        <v>68.040000000000006</v>
      </c>
      <c r="AJ164" s="13">
        <v>21000000095</v>
      </c>
      <c r="AK164" s="11"/>
      <c r="AL164" s="10" t="str">
        <f>SUBSTITUTE(D164,CHAR(10)&amp;"• Packed in a facility and/or equipment that produces products containing peanuts, tree nuts, soybean, milk, dairy, eggs, fish, shellfish, wheat, sesame. •","")</f>
        <v>Darjeeling Tea Ingredients:
darjeeling black tea</v>
      </c>
      <c r="AM164" s="9" t="s">
        <v>44</v>
      </c>
      <c r="AN164" s="42"/>
    </row>
    <row r="165" spans="1:40" ht="180" x14ac:dyDescent="0.3">
      <c r="A165" s="8" t="s">
        <v>2366</v>
      </c>
      <c r="B165" s="8" t="s">
        <v>2367</v>
      </c>
      <c r="C165" s="8" t="s">
        <v>2368</v>
      </c>
      <c r="D165" s="9" t="s">
        <v>2369</v>
      </c>
      <c r="E165" s="6">
        <f>IF(F165 = "NULL", "NULL", F165/28.35)</f>
        <v>3.2</v>
      </c>
      <c r="F165" s="6">
        <v>90.720000000000013</v>
      </c>
      <c r="G165" s="6">
        <f>IF(H165 = "NULL", "NULL", H165/28.35)</f>
        <v>6.4</v>
      </c>
      <c r="H165" s="6">
        <v>181.44000000000003</v>
      </c>
      <c r="I165" s="6">
        <f>IF(G165 = "NULL", "NULL", G165*1.25)</f>
        <v>8</v>
      </c>
      <c r="J165" s="6">
        <f>IF(G165 = "NULL", "NULL", H165*1.25)</f>
        <v>226.80000000000004</v>
      </c>
      <c r="K165" s="6">
        <f>IF(G165 = "NULL", "NULL", G165*2)</f>
        <v>12.8</v>
      </c>
      <c r="L165" s="6">
        <f>IF(G165 = "NULL", "NULL", H165*2)</f>
        <v>362.88000000000005</v>
      </c>
      <c r="M165" s="9" t="str">
        <f>CONCATENATE(SUBSTITUTE(D165,"• Packed in a facility and/or equipment that produces products containing peanuts, tree nuts, soybean, milk, dairy, eggs, fish, shellfish, wheat, sesame. •",""), " - NET WT. ", TEXT(E165, "0.00"), " oz (", F165, " grams)")</f>
        <v>Dark Chocolate Sea Salt Ingredients: 
salt, cocoa powder, sugar, vanilla extract
 - NET WT. 3.20 oz (90.72 grams)</v>
      </c>
      <c r="N165" s="10">
        <v>10000000096</v>
      </c>
      <c r="O165" s="10">
        <v>30000000096</v>
      </c>
      <c r="P165" s="10">
        <v>50000000096</v>
      </c>
      <c r="Q165" s="10">
        <v>70000000096</v>
      </c>
      <c r="R165" s="10">
        <v>90000000096</v>
      </c>
      <c r="S165" s="10">
        <v>11000000096</v>
      </c>
      <c r="T165" s="10">
        <v>13000000096</v>
      </c>
      <c r="U165" s="8" t="s">
        <v>49</v>
      </c>
      <c r="V165" s="9"/>
      <c r="W165" s="6">
        <f>IF(G165 = "NULL", "NULL", G165/4)</f>
        <v>1.6</v>
      </c>
      <c r="X165" s="6">
        <f>IF(W165 = "NULL", "NULL", W165*28.35)</f>
        <v>45.360000000000007</v>
      </c>
      <c r="Y165" s="6">
        <f>IF(G165 = "NULL", "NULL", G165*4)</f>
        <v>25.6</v>
      </c>
      <c r="Z165" s="6">
        <f>IF(G165 = "NULL", "NULL", H165*4)</f>
        <v>725.7600000000001</v>
      </c>
      <c r="AA165" s="13">
        <v>15000000096</v>
      </c>
      <c r="AB165" s="6">
        <f>IF(OR(E165 = "NULL", G165 = "NULL"), "NULL", (E165+G165)/2)</f>
        <v>4.8000000000000007</v>
      </c>
      <c r="AC165" s="6">
        <f>IF(OR(F165 = "NULL", H165 = "NULL"), "NULL", (F165+H165)/2)</f>
        <v>136.08000000000001</v>
      </c>
      <c r="AD165" s="13">
        <v>17000000096</v>
      </c>
      <c r="AE165" s="6">
        <f>IF(H165 = "NULL", "NULL", AF165/28.35)</f>
        <v>16.000000000000004</v>
      </c>
      <c r="AF165" s="6">
        <f>IF(H165 = "NULL", "NULL", J165*2)</f>
        <v>453.60000000000008</v>
      </c>
      <c r="AG165" s="13">
        <v>19000000096</v>
      </c>
      <c r="AH165" s="6">
        <f>IF(AB165 = "NULL", "NULL", AB165*2)</f>
        <v>9.6000000000000014</v>
      </c>
      <c r="AI165" s="6">
        <f>IF(AC165 = "NULL", "NULL", AC165*2)</f>
        <v>272.16000000000003</v>
      </c>
      <c r="AJ165" s="13">
        <v>21000000096</v>
      </c>
      <c r="AK165" s="11"/>
      <c r="AL165" s="10" t="str">
        <f>SUBSTITUTE(D165,CHAR(10)&amp;"• Packed in a facility and/or equipment that produces products containing peanuts, tree nuts, soybean, milk, dairy, eggs, fish, shellfish, wheat, sesame. •","")</f>
        <v>Dark Chocolate Sea Salt Ingredients: 
salt, cocoa powder, sugar, vanilla extract</v>
      </c>
      <c r="AM165" s="9" t="s">
        <v>44</v>
      </c>
      <c r="AN165" s="42"/>
    </row>
    <row r="166" spans="1:40" ht="270" x14ac:dyDescent="0.3">
      <c r="A166" s="8" t="s">
        <v>278</v>
      </c>
      <c r="B166" s="8" t="s">
        <v>279</v>
      </c>
      <c r="C166" s="8" t="s">
        <v>280</v>
      </c>
      <c r="D166" s="9" t="s">
        <v>281</v>
      </c>
      <c r="E166" s="6">
        <f>IF(F166 = "NULL", "NULL", F166/28.35)</f>
        <v>2</v>
      </c>
      <c r="F166" s="6">
        <v>56.7</v>
      </c>
      <c r="G166" s="6">
        <f>IF(H166 = "NULL", "NULL", H166/28.35)</f>
        <v>4</v>
      </c>
      <c r="H166" s="6">
        <v>113.4</v>
      </c>
      <c r="I166" s="6">
        <f>IF(G166 = "NULL", "NULL", G166*1.25)</f>
        <v>5</v>
      </c>
      <c r="J166" s="6">
        <f>IF(G166 = "NULL", "NULL", H166*1.25)</f>
        <v>141.75</v>
      </c>
      <c r="K166" s="6">
        <f>IF(G166 = "NULL", "NULL", G166*2)</f>
        <v>8</v>
      </c>
      <c r="L166" s="6">
        <f>IF(G166 = "NULL", "NULL", H166*2)</f>
        <v>226.8</v>
      </c>
      <c r="M166" s="9" t="str">
        <f>CONCATENATE(SUBSTITUTE(D166,"• Packed in a facility and/or equipment that produces products containing peanuts, tree nuts, soybean, milk, dairy, eggs, fish, shellfish, wheat, sesame. •",""), " - NET WT. ", TEXT(E166, "0.00"), " oz (", F166, " grams)")</f>
        <v>Dark Lager Beer Seasoning Ingredients:
sugar, salt, beer extract powder (grain, yeast, hops), cocoa powder, ancho chile, onion,  caramel flavoring (propylene glycol, water, natural &amp; artificial flavors, caramel color), hops and garlic
• ALLERGY ALERT: contains wheat •
 - NET WT. 2.00 oz (56.7 grams)</v>
      </c>
      <c r="N166" s="10">
        <v>10000000548</v>
      </c>
      <c r="O166" s="10">
        <v>30000000548</v>
      </c>
      <c r="P166" s="10">
        <v>50000000548</v>
      </c>
      <c r="Q166" s="10">
        <v>70000000548</v>
      </c>
      <c r="R166" s="10">
        <v>90000000548</v>
      </c>
      <c r="S166" s="10">
        <v>11000000548</v>
      </c>
      <c r="T166" s="10">
        <v>13000000548</v>
      </c>
      <c r="U166" s="22"/>
      <c r="V166" s="6" t="s">
        <v>207</v>
      </c>
      <c r="W166" s="6">
        <f>IF(G166 = "NULL", "NULL", G166/4)</f>
        <v>1</v>
      </c>
      <c r="X166" s="6">
        <f>IF(W166 = "NULL", "NULL", W166*28.35)</f>
        <v>28.35</v>
      </c>
      <c r="Y166" s="6">
        <f>IF(G166 = "NULL", "NULL", G166*4)</f>
        <v>16</v>
      </c>
      <c r="Z166" s="6">
        <f>IF(G166 = "NULL", "NULL", H166*4)</f>
        <v>453.6</v>
      </c>
      <c r="AA166" s="13">
        <v>15000000548</v>
      </c>
      <c r="AB166" s="6">
        <f>IF(OR(E166 = "NULL", G166 = "NULL"), "NULL", (E166+G166)/2)</f>
        <v>3</v>
      </c>
      <c r="AC166" s="6">
        <f>IF(OR(F166 = "NULL", H166 = "NULL"), "NULL", (F166+H166)/2)</f>
        <v>85.050000000000011</v>
      </c>
      <c r="AD166" s="13">
        <v>17000000548</v>
      </c>
      <c r="AE166" s="6">
        <f>IF(H166 = "NULL", "NULL", AF166/28.35)</f>
        <v>10</v>
      </c>
      <c r="AF166" s="6">
        <f>IF(H166 = "NULL", "NULL", J166*2)</f>
        <v>283.5</v>
      </c>
      <c r="AG166" s="13">
        <v>19000000548</v>
      </c>
      <c r="AH166" s="6">
        <f>IF(AB166 = "NULL", "NULL", AB166*2)</f>
        <v>6</v>
      </c>
      <c r="AI166" s="6">
        <f>IF(AC166 = "NULL", "NULL", AC166*2)</f>
        <v>170.10000000000002</v>
      </c>
      <c r="AJ166" s="13">
        <v>21000000548</v>
      </c>
      <c r="AK166" s="11" t="s">
        <v>282</v>
      </c>
      <c r="AL166" s="10" t="str">
        <f>SUBSTITUTE(D166,CHAR(10)&amp;"• Packed in a facility and/or equipment that produces products containing peanuts, tree nuts, soybean, milk, dairy, eggs, fish, shellfish, wheat, sesame. •","")</f>
        <v>Dark Lager Beer Seasoning Ingredients:
sugar, salt, beer extract powder (grain, yeast, hops), cocoa powder, ancho chile, onion,  caramel flavoring (propylene glycol, water, natural &amp; artificial flavors, caramel color), hops and garlic
• ALLERGY ALERT: contains wheat •</v>
      </c>
      <c r="AM166" s="9" t="s">
        <v>44</v>
      </c>
      <c r="AN166" s="42"/>
    </row>
    <row r="167" spans="1:40" ht="180" x14ac:dyDescent="0.3">
      <c r="A167" s="8" t="s">
        <v>1769</v>
      </c>
      <c r="B167" s="8" t="s">
        <v>1770</v>
      </c>
      <c r="C167" s="8" t="s">
        <v>1771</v>
      </c>
      <c r="D167" s="9" t="s">
        <v>1772</v>
      </c>
      <c r="E167" s="6">
        <f>IF(F167 = "NULL", "NULL", F167/28.35)</f>
        <v>1.3500000000000003</v>
      </c>
      <c r="F167" s="6">
        <v>38.272500000000008</v>
      </c>
      <c r="G167" s="6">
        <f>IF(H167 = "NULL", "NULL", H167/28.35)</f>
        <v>2.7000000000000006</v>
      </c>
      <c r="H167" s="6">
        <v>76.545000000000016</v>
      </c>
      <c r="I167" s="6">
        <f>IF(G167 = "NULL", "NULL", G167*1.25)</f>
        <v>3.3750000000000009</v>
      </c>
      <c r="J167" s="6">
        <f>IF(G167 = "NULL", "NULL", H167*1.25)</f>
        <v>95.68125000000002</v>
      </c>
      <c r="K167" s="6">
        <f>IF(G167 = "NULL", "NULL", G167*2)</f>
        <v>5.4000000000000012</v>
      </c>
      <c r="L167" s="6">
        <f>IF(G167 = "NULL", "NULL", H167*2)</f>
        <v>153.09000000000003</v>
      </c>
      <c r="M167" s="9" t="str">
        <f>CONCATENATE(SUBSTITUTE(D167,"• Packed in a facility and/or equipment that produces products containing peanuts, tree nuts, soybean, milk, dairy, eggs, fish, shellfish, wheat, sesame. •",""), " - NET WT. ", TEXT(E167, "0.00"), " oz (", F167, " grams)")</f>
        <v>Deep Dish Pizza Seasoning Ingredients:
salt, garlic, oregano, parsley, onion, black pepper, basil, paprika
 - NET WT. 1.35 oz (38.2725 grams)</v>
      </c>
      <c r="N167" s="10">
        <v>10000000097</v>
      </c>
      <c r="O167" s="10">
        <v>30000000097</v>
      </c>
      <c r="P167" s="10">
        <v>50000000097</v>
      </c>
      <c r="Q167" s="10">
        <v>70000000097</v>
      </c>
      <c r="R167" s="10">
        <v>90000000097</v>
      </c>
      <c r="S167" s="10">
        <v>11000000097</v>
      </c>
      <c r="T167" s="10">
        <v>13000000097</v>
      </c>
      <c r="U167" s="8" t="s">
        <v>49</v>
      </c>
      <c r="V167" s="9" t="s">
        <v>1773</v>
      </c>
      <c r="W167" s="6">
        <f>IF(G167 = "NULL", "NULL", G167/4)</f>
        <v>0.67500000000000016</v>
      </c>
      <c r="X167" s="6">
        <f>IF(W167 = "NULL", "NULL", W167*28.35)</f>
        <v>19.136250000000004</v>
      </c>
      <c r="Y167" s="6">
        <f>IF(G167 = "NULL", "NULL", G167*4)</f>
        <v>10.800000000000002</v>
      </c>
      <c r="Z167" s="6">
        <f>IF(G167 = "NULL", "NULL", H167*4)</f>
        <v>306.18000000000006</v>
      </c>
      <c r="AA167" s="13">
        <v>15000000097</v>
      </c>
      <c r="AB167" s="6">
        <f>IF(OR(E167 = "NULL", G167 = "NULL"), "NULL", (E167+G167)/2)</f>
        <v>2.0250000000000004</v>
      </c>
      <c r="AC167" s="6">
        <f>IF(OR(F167 = "NULL", H167 = "NULL"), "NULL", (F167+H167)/2)</f>
        <v>57.408750000000012</v>
      </c>
      <c r="AD167" s="13">
        <v>17000000097</v>
      </c>
      <c r="AE167" s="6">
        <f>IF(H167 = "NULL", "NULL", AF167/28.35)</f>
        <v>6.7500000000000009</v>
      </c>
      <c r="AF167" s="6">
        <f>IF(H167 = "NULL", "NULL", J167*2)</f>
        <v>191.36250000000004</v>
      </c>
      <c r="AG167" s="13">
        <v>19000000097</v>
      </c>
      <c r="AH167" s="6">
        <f>IF(AB167 = "NULL", "NULL", AB167*2)</f>
        <v>4.0500000000000007</v>
      </c>
      <c r="AI167" s="6">
        <f>IF(AC167 = "NULL", "NULL", AC167*2)</f>
        <v>114.81750000000002</v>
      </c>
      <c r="AJ167" s="13">
        <v>21000000097</v>
      </c>
      <c r="AK167" s="11"/>
      <c r="AL167" s="10" t="str">
        <f>SUBSTITUTE(D167,CHAR(10)&amp;"• Packed in a facility and/or equipment that produces products containing peanuts, tree nuts, soybean, milk, dairy, eggs, fish, shellfish, wheat, sesame. •","")</f>
        <v>Deep Dish Pizza Seasoning Ingredients:
salt, garlic, oregano, parsley, onion, black pepper, basil, paprika</v>
      </c>
      <c r="AM167" s="9" t="s">
        <v>44</v>
      </c>
      <c r="AN167" s="42"/>
    </row>
    <row r="168" spans="1:40" ht="180" x14ac:dyDescent="0.3">
      <c r="A168" s="8" t="s">
        <v>984</v>
      </c>
      <c r="B168" s="8" t="s">
        <v>985</v>
      </c>
      <c r="C168" s="8" t="s">
        <v>985</v>
      </c>
      <c r="D168" s="9" t="s">
        <v>986</v>
      </c>
      <c r="E168" s="6">
        <f>IF(F168 = "NULL", "NULL", F168/28.35)</f>
        <v>1.9</v>
      </c>
      <c r="F168" s="6">
        <v>53.865000000000002</v>
      </c>
      <c r="G168" s="6">
        <f>IF(H168 = "NULL", "NULL", H168/28.35)</f>
        <v>3.8</v>
      </c>
      <c r="H168" s="6">
        <v>107.73</v>
      </c>
      <c r="I168" s="6">
        <f>IF(G168 = "NULL", "NULL", G168*1.25)</f>
        <v>4.75</v>
      </c>
      <c r="J168" s="6">
        <f>IF(G168 = "NULL", "NULL", H168*1.25)</f>
        <v>134.66249999999999</v>
      </c>
      <c r="K168" s="6">
        <f>IF(G168 = "NULL", "NULL", G168*2)</f>
        <v>7.6</v>
      </c>
      <c r="L168" s="6">
        <f>IF(G168 = "NULL", "NULL", H168*2)</f>
        <v>215.46</v>
      </c>
      <c r="M168" s="9" t="str">
        <f>CONCATENATE(SUBSTITUTE(D168,"• Packed in a facility and/or equipment that produces products containing peanuts, tree nuts, soybean, milk, dairy, eggs, fish, shellfish, wheat, sesame. •",""), " - NET WT. ", TEXT(E168, "0.00"), " oz (", F168, " grams)")</f>
        <v>Deli BBQ Seasoning Ingredients:
salt, paprika, spices, sugar, msg, onion, garlic, spice extract, and &lt;2% tricalcium phosphate
 - NET WT. 1.90 oz (53.865 grams)</v>
      </c>
      <c r="N168" s="10">
        <v>10000000098</v>
      </c>
      <c r="O168" s="10">
        <v>30000000098</v>
      </c>
      <c r="P168" s="10">
        <v>50000000098</v>
      </c>
      <c r="Q168" s="10">
        <v>70000000098</v>
      </c>
      <c r="R168" s="10">
        <v>90000000098</v>
      </c>
      <c r="S168" s="10">
        <v>11000000098</v>
      </c>
      <c r="T168" s="10">
        <v>13000000098</v>
      </c>
      <c r="U168" s="8" t="s">
        <v>49</v>
      </c>
      <c r="V168" s="9" t="s">
        <v>97</v>
      </c>
      <c r="W168" s="6">
        <f>IF(G168 = "NULL", "NULL", G168/4)</f>
        <v>0.95</v>
      </c>
      <c r="X168" s="6">
        <f>IF(W168 = "NULL", "NULL", W168*28.35)</f>
        <v>26.932500000000001</v>
      </c>
      <c r="Y168" s="6">
        <f>IF(G168 = "NULL", "NULL", G168*4)</f>
        <v>15.2</v>
      </c>
      <c r="Z168" s="6">
        <f>IF(G168 = "NULL", "NULL", H168*4)</f>
        <v>430.92</v>
      </c>
      <c r="AA168" s="13">
        <v>15000000098</v>
      </c>
      <c r="AB168" s="6">
        <f>IF(OR(E168 = "NULL", G168 = "NULL"), "NULL", (E168+G168)/2)</f>
        <v>2.8499999999999996</v>
      </c>
      <c r="AC168" s="6">
        <f>IF(OR(F168 = "NULL", H168 = "NULL"), "NULL", (F168+H168)/2)</f>
        <v>80.797499999999999</v>
      </c>
      <c r="AD168" s="13">
        <v>17000000098</v>
      </c>
      <c r="AE168" s="6">
        <f>IF(H168 = "NULL", "NULL", AF168/28.35)</f>
        <v>9.5</v>
      </c>
      <c r="AF168" s="6">
        <f>IF(H168 = "NULL", "NULL", J168*2)</f>
        <v>269.32499999999999</v>
      </c>
      <c r="AG168" s="13">
        <v>19000000098</v>
      </c>
      <c r="AH168" s="6">
        <f>IF(AB168 = "NULL", "NULL", AB168*2)</f>
        <v>5.6999999999999993</v>
      </c>
      <c r="AI168" s="6">
        <f>IF(AC168 = "NULL", "NULL", AC168*2)</f>
        <v>161.595</v>
      </c>
      <c r="AJ168" s="13">
        <v>21000000098</v>
      </c>
      <c r="AK168" s="11"/>
      <c r="AL168" s="10" t="str">
        <f>SUBSTITUTE(D168,CHAR(10)&amp;"• Packed in a facility and/or equipment that produces products containing peanuts, tree nuts, soybean, milk, dairy, eggs, fish, shellfish, wheat, sesame. •","")</f>
        <v>Deli BBQ Seasoning Ingredients:
salt, paprika, spices, sugar, msg, onion, garlic, spice extract, and &lt;2% tricalcium phosphate</v>
      </c>
      <c r="AM168" s="9" t="s">
        <v>44</v>
      </c>
      <c r="AN168" s="42"/>
    </row>
    <row r="169" spans="1:40" ht="225" x14ac:dyDescent="0.3">
      <c r="A169" s="8" t="s">
        <v>1725</v>
      </c>
      <c r="B169" s="8" t="s">
        <v>1726</v>
      </c>
      <c r="C169" s="8" t="s">
        <v>1727</v>
      </c>
      <c r="D169" s="9" t="s">
        <v>1728</v>
      </c>
      <c r="E169" s="6">
        <f>IF(F169 = "NULL", "NULL", F169/28.35)</f>
        <v>2</v>
      </c>
      <c r="F169" s="6">
        <v>56.7</v>
      </c>
      <c r="G169" s="6">
        <f>IF(H169 = "NULL", "NULL", H169/28.35)</f>
        <v>4</v>
      </c>
      <c r="H169" s="6">
        <v>113.4</v>
      </c>
      <c r="I169" s="6">
        <f>IF(G169 = "NULL", "NULL", G169*1.25)</f>
        <v>5</v>
      </c>
      <c r="J169" s="6">
        <f>IF(G169 = "NULL", "NULL", H169*1.25)</f>
        <v>141.75</v>
      </c>
      <c r="K169" s="6">
        <f>IF(G169 = "NULL", "NULL", G169*2)</f>
        <v>8</v>
      </c>
      <c r="L169" s="6">
        <f>IF(G169 = "NULL", "NULL", H169*2)</f>
        <v>226.8</v>
      </c>
      <c r="M169" s="9" t="str">
        <f>CONCATENATE(SUBSTITUTE(D169,"• Packed in a facility and/or equipment that produces products containing peanuts, tree nuts, soybean, milk, dairy, eggs, fish, shellfish, wheat, sesame. •",""), " - NET WT. ", TEXT(E169, "0.00"), " oz (", F169, " grams)")</f>
        <v>Dill Pickle Popcorn Seasoning Ingredients:
whey, sodium diacetate, salt, msg, garlic powder, citric acid, malic acid, spice, onion, spice extractive, less than 2% silicon dioxide to prevent caking
• ALLERGY ALERT: contains milk •
 - NET WT. 2.00 oz (56.7 grams)</v>
      </c>
      <c r="N169" s="10">
        <v>10000000099</v>
      </c>
      <c r="O169" s="10">
        <v>30000000099</v>
      </c>
      <c r="P169" s="10">
        <v>50000000099</v>
      </c>
      <c r="Q169" s="10">
        <v>70000000099</v>
      </c>
      <c r="R169" s="10">
        <v>90000000099</v>
      </c>
      <c r="S169" s="10">
        <v>11000000099</v>
      </c>
      <c r="T169" s="10">
        <v>13000000099</v>
      </c>
      <c r="U169" s="8" t="s">
        <v>49</v>
      </c>
      <c r="V169" s="9"/>
      <c r="W169" s="6">
        <f>IF(G169 = "NULL", "NULL", G169/4)</f>
        <v>1</v>
      </c>
      <c r="X169" s="6">
        <f>IF(W169 = "NULL", "NULL", W169*28.35)</f>
        <v>28.35</v>
      </c>
      <c r="Y169" s="6">
        <f>IF(G169 = "NULL", "NULL", G169*4)</f>
        <v>16</v>
      </c>
      <c r="Z169" s="6">
        <f>IF(G169 = "NULL", "NULL", H169*4)</f>
        <v>453.6</v>
      </c>
      <c r="AA169" s="13">
        <v>15000000099</v>
      </c>
      <c r="AB169" s="6">
        <f>IF(OR(E169 = "NULL", G169 = "NULL"), "NULL", (E169+G169)/2)</f>
        <v>3</v>
      </c>
      <c r="AC169" s="6">
        <f>IF(OR(F169 = "NULL", H169 = "NULL"), "NULL", (F169+H169)/2)</f>
        <v>85.050000000000011</v>
      </c>
      <c r="AD169" s="13">
        <v>17000000099</v>
      </c>
      <c r="AE169" s="6">
        <f>IF(H169 = "NULL", "NULL", AF169/28.35)</f>
        <v>10</v>
      </c>
      <c r="AF169" s="6">
        <f>IF(H169 = "NULL", "NULL", J169*2)</f>
        <v>283.5</v>
      </c>
      <c r="AG169" s="13">
        <v>19000000099</v>
      </c>
      <c r="AH169" s="6">
        <f>IF(AB169 = "NULL", "NULL", AB169*2)</f>
        <v>6</v>
      </c>
      <c r="AI169" s="6">
        <f>IF(AC169 = "NULL", "NULL", AC169*2)</f>
        <v>170.10000000000002</v>
      </c>
      <c r="AJ169" s="13">
        <v>21000000099</v>
      </c>
      <c r="AK169" s="11"/>
      <c r="AL169" s="10" t="str">
        <f>SUBSTITUTE(D169,CHAR(10)&amp;"•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c r="AM169" s="9" t="s">
        <v>44</v>
      </c>
      <c r="AN169" s="42"/>
    </row>
    <row r="170" spans="1:40" ht="180" x14ac:dyDescent="0.3">
      <c r="A170" s="8" t="s">
        <v>2031</v>
      </c>
      <c r="B170" s="8" t="s">
        <v>2032</v>
      </c>
      <c r="C170" s="8" t="s">
        <v>2032</v>
      </c>
      <c r="D170" s="9" t="s">
        <v>2033</v>
      </c>
      <c r="E170" s="6">
        <f>IF(F170 = "NULL", "NULL", F170/28.35)</f>
        <v>0.9</v>
      </c>
      <c r="F170" s="6">
        <v>25.515000000000001</v>
      </c>
      <c r="G170" s="6">
        <f>IF(H170 = "NULL", "NULL", H170/28.35)</f>
        <v>1.8</v>
      </c>
      <c r="H170" s="6">
        <v>51.03</v>
      </c>
      <c r="I170" s="6">
        <f>IF(G170 = "NULL", "NULL", G170*1.25)</f>
        <v>2.25</v>
      </c>
      <c r="J170" s="6">
        <f>IF(G170 = "NULL", "NULL", H170*1.25)</f>
        <v>63.787500000000001</v>
      </c>
      <c r="K170" s="6">
        <f>IF(G170 = "NULL", "NULL", G170*2)</f>
        <v>3.6</v>
      </c>
      <c r="L170" s="6">
        <f>IF(G170 = "NULL", "NULL", H170*2)</f>
        <v>102.06</v>
      </c>
      <c r="M170" s="9" t="str">
        <f>CONCATENATE(SUBSTITUTE(D170,"• Packed in a facility and/or equipment that produces products containing peanuts, tree nuts, soybean, milk, dairy, eggs, fish, shellfish, wheat, sesame. •",""), " - NET WT. ", TEXT(E170, "0.00"), " oz (", F170, " grams)")</f>
        <v>Dilly Dilly Ingredients:
vinegar powder, sea salt, garlic, herbs, spices
 - NET WT. 0.90 oz (25.515 grams)</v>
      </c>
      <c r="N170" s="10">
        <v>10000000405</v>
      </c>
      <c r="O170" s="10">
        <v>30000000405</v>
      </c>
      <c r="P170" s="10">
        <v>50000000405</v>
      </c>
      <c r="Q170" s="10">
        <v>70000000405</v>
      </c>
      <c r="R170" s="10">
        <v>90000000405</v>
      </c>
      <c r="S170" s="10">
        <v>11000000405</v>
      </c>
      <c r="T170" s="10">
        <v>13000000405</v>
      </c>
      <c r="U170" s="8"/>
      <c r="V170" s="9"/>
      <c r="W170" s="6">
        <f>IF(G170 = "NULL", "NULL", G170/4)</f>
        <v>0.45</v>
      </c>
      <c r="X170" s="6">
        <f>IF(W170 = "NULL", "NULL", W170*28.35)</f>
        <v>12.7575</v>
      </c>
      <c r="Y170" s="6">
        <f>IF(G170 = "NULL", "NULL", G170*4)</f>
        <v>7.2</v>
      </c>
      <c r="Z170" s="6">
        <f>IF(G170 = "NULL", "NULL", H170*4)</f>
        <v>204.12</v>
      </c>
      <c r="AA170" s="13">
        <v>15000000405</v>
      </c>
      <c r="AB170" s="6">
        <f>IF(OR(E170 = "NULL", G170 = "NULL"), "NULL", (E170+G170)/2)</f>
        <v>1.35</v>
      </c>
      <c r="AC170" s="6">
        <f>IF(OR(F170 = "NULL", H170 = "NULL"), "NULL", (F170+H170)/2)</f>
        <v>38.272500000000001</v>
      </c>
      <c r="AD170" s="13">
        <v>17000000405</v>
      </c>
      <c r="AE170" s="6">
        <f>IF(H170 = "NULL", "NULL", AF170/28.35)</f>
        <v>4.5</v>
      </c>
      <c r="AF170" s="6">
        <f>IF(H170 = "NULL", "NULL", J170*2)</f>
        <v>127.575</v>
      </c>
      <c r="AG170" s="13">
        <v>19000000405</v>
      </c>
      <c r="AH170" s="6">
        <f>IF(AB170 = "NULL", "NULL", AB170*2)</f>
        <v>2.7</v>
      </c>
      <c r="AI170" s="6">
        <f>IF(AC170 = "NULL", "NULL", AC170*2)</f>
        <v>76.545000000000002</v>
      </c>
      <c r="AJ170" s="13">
        <v>21000000405</v>
      </c>
      <c r="AK170" s="11"/>
      <c r="AL170" s="10" t="str">
        <f>SUBSTITUTE(D170,CHAR(10)&amp;"• Packed in a facility and/or equipment that produces products containing peanuts, tree nuts, soybean, milk, dairy, eggs, fish, shellfish, wheat, sesame. •","")</f>
        <v>Dilly Dilly Ingredients:
vinegar powder, sea salt, garlic, herbs, spices</v>
      </c>
      <c r="AM170" s="9" t="s">
        <v>44</v>
      </c>
      <c r="AN170" s="42"/>
    </row>
    <row r="171" spans="1:40" ht="180" x14ac:dyDescent="0.3">
      <c r="A171" s="33" t="s">
        <v>787</v>
      </c>
      <c r="B171" s="8" t="s">
        <v>788</v>
      </c>
      <c r="C171" s="8" t="s">
        <v>789</v>
      </c>
      <c r="D171" s="9" t="s">
        <v>790</v>
      </c>
      <c r="E171" s="6">
        <f>IF(F171 = "NULL", "NULL", F171/28.35)</f>
        <v>1.75</v>
      </c>
      <c r="F171" s="6">
        <v>49.612500000000004</v>
      </c>
      <c r="G171" s="6">
        <f>IF(H171 = "NULL", "NULL", H171/28.35)</f>
        <v>3.5</v>
      </c>
      <c r="H171" s="6">
        <v>99.225000000000009</v>
      </c>
      <c r="I171" s="6">
        <f>IF(G171 = "NULL", "NULL", G171*1.25)</f>
        <v>4.375</v>
      </c>
      <c r="J171" s="6">
        <f>IF(G171 = "NULL", "NULL", H171*1.25)</f>
        <v>124.03125000000001</v>
      </c>
      <c r="K171" s="6">
        <f>IF(G171 = "NULL", "NULL", G171*2)</f>
        <v>7</v>
      </c>
      <c r="L171" s="6">
        <f>IF(G171 = "NULL", "NULL", H171*2)</f>
        <v>198.45000000000002</v>
      </c>
      <c r="M171" s="9" t="str">
        <f>CONCATENATE(SUBSTITUTE(D171,"• Packed in a facility and/or equipment that produces products containing peanuts, tree nuts, soybean, milk, dairy, eggs, fish, shellfish, wheat, sesame. •",""), " - NET WT. ", TEXT(E171, "0.00"), " oz (", F171, " grams)")</f>
        <v>Double Double Popcorn Trouble Ingredients:
mushroom popcorn kernels (NON GMO)
 - NET WT. 1.75 oz (49.6125 grams)</v>
      </c>
      <c r="N171" s="10">
        <v>10000000593</v>
      </c>
      <c r="O171" s="10">
        <v>30000000593</v>
      </c>
      <c r="P171" s="10">
        <v>50000000593</v>
      </c>
      <c r="Q171" s="10">
        <v>70000000593</v>
      </c>
      <c r="R171" s="10">
        <v>90000000593</v>
      </c>
      <c r="S171" s="10">
        <v>11000000593</v>
      </c>
      <c r="T171" s="10">
        <v>13000000593</v>
      </c>
      <c r="U171" s="8"/>
      <c r="V171" s="9"/>
      <c r="W171" s="6">
        <f>IF(G171 = "NULL", "NULL", G171/4)</f>
        <v>0.875</v>
      </c>
      <c r="X171" s="6">
        <f>IF(W171 = "NULL", "NULL", W171*28.35)</f>
        <v>24.806250000000002</v>
      </c>
      <c r="Y171" s="6">
        <f>IF(G171 = "NULL", "NULL", G171*4)</f>
        <v>14</v>
      </c>
      <c r="Z171" s="6">
        <f>IF(G171 = "NULL", "NULL", H171*4)</f>
        <v>396.90000000000003</v>
      </c>
      <c r="AA171" s="13">
        <v>15000000593</v>
      </c>
      <c r="AB171" s="6">
        <f>IF(OR(E171 = "NULL", G171 = "NULL"), "NULL", (E171+G171)/2)</f>
        <v>2.625</v>
      </c>
      <c r="AC171" s="6">
        <f>IF(OR(F171 = "NULL", H171 = "NULL"), "NULL", (F171+H171)/2)</f>
        <v>74.418750000000003</v>
      </c>
      <c r="AD171" s="13">
        <v>17000000593</v>
      </c>
      <c r="AE171" s="6">
        <f>IF(H171 = "NULL", "NULL", AF171/28.35)</f>
        <v>8.75</v>
      </c>
      <c r="AF171" s="6">
        <f>IF(H171 = "NULL", "NULL", J171*2)</f>
        <v>248.06250000000003</v>
      </c>
      <c r="AG171" s="13">
        <v>19000000593</v>
      </c>
      <c r="AH171" s="6">
        <f>IF(AB171 = "NULL", "NULL", AB171*2)</f>
        <v>5.25</v>
      </c>
      <c r="AI171" s="6">
        <f>IF(AC171 = "NULL", "NULL", AC171*2)</f>
        <v>148.83750000000001</v>
      </c>
      <c r="AJ171" s="13">
        <v>21000000593</v>
      </c>
      <c r="AK171" s="11" t="s">
        <v>791</v>
      </c>
      <c r="AL171" s="10" t="str">
        <f>SUBSTITUTE(D171,CHAR(10)&amp;"• Packed in a facility and/or equipment that produces products containing peanuts, tree nuts, soybean, milk, dairy, eggs, fish, shellfish, wheat, sesame. •","")</f>
        <v>Double Double Popcorn Trouble Ingredients:
mushroom popcorn kernels (NON GMO)</v>
      </c>
      <c r="AM171" s="9" t="s">
        <v>44</v>
      </c>
      <c r="AN171" s="42"/>
    </row>
    <row r="172" spans="1:40" ht="210" x14ac:dyDescent="0.3">
      <c r="A172" s="8" t="s">
        <v>1877</v>
      </c>
      <c r="B172" s="8" t="s">
        <v>1878</v>
      </c>
      <c r="C172" s="8" t="s">
        <v>1878</v>
      </c>
      <c r="D172" s="9" t="s">
        <v>1879</v>
      </c>
      <c r="E172" s="6">
        <f>IF(F172 = "NULL", "NULL", F172/28.35)</f>
        <v>1.95</v>
      </c>
      <c r="F172" s="6">
        <v>55.282499999999999</v>
      </c>
      <c r="G172" s="6">
        <f>IF(H172 = "NULL", "NULL", H172/28.35)</f>
        <v>3.9</v>
      </c>
      <c r="H172" s="6">
        <v>110.565</v>
      </c>
      <c r="I172" s="6">
        <f>IF(G172 = "NULL", "NULL", G172*1.25)</f>
        <v>4.875</v>
      </c>
      <c r="J172" s="6">
        <f>IF(G172 = "NULL", "NULL", H172*1.25)</f>
        <v>138.20625000000001</v>
      </c>
      <c r="K172" s="6">
        <f>IF(G172 = "NULL", "NULL", G172*2)</f>
        <v>7.8</v>
      </c>
      <c r="L172" s="6">
        <f>IF(G172 = "NULL", "NULL", H172*2)</f>
        <v>221.13</v>
      </c>
      <c r="M172" s="9" t="str">
        <f>CONCATENATE(SUBSTITUTE(D172,"• Packed in a facility and/or equipment that produces products containing peanuts, tree nuts, soybean, milk, dairy, eggs, fish, shellfish, wheat, sesame. •",""), " - NET WT. ", TEXT(E172, "0.00"), " oz (", F172, " grams)")</f>
        <v>Down By The Bay Seafood Ingredients:
brown sugar, salt, dry honey(refinery syrup, honey) dehydrated peach, sugar, paprika, spices, dehydrated garlic, onion, oleoresin paprika, turmeric, &lt;2%silicon dioxide to prevent caking
 - NET WT. 1.95 oz (55.2825 grams)</v>
      </c>
      <c r="N172" s="10">
        <v>10000000100</v>
      </c>
      <c r="O172" s="10">
        <v>30000000100</v>
      </c>
      <c r="P172" s="10">
        <v>50000000100</v>
      </c>
      <c r="Q172" s="10">
        <v>70000000100</v>
      </c>
      <c r="R172" s="10">
        <v>90000000100</v>
      </c>
      <c r="S172" s="10">
        <v>11000000100</v>
      </c>
      <c r="T172" s="10">
        <v>13000000100</v>
      </c>
      <c r="U172" s="8"/>
      <c r="V172" s="9"/>
      <c r="W172" s="6">
        <f>IF(G172 = "NULL", "NULL", G172/4)</f>
        <v>0.97499999999999998</v>
      </c>
      <c r="X172" s="6">
        <f>IF(W172 = "NULL", "NULL", W172*28.35)</f>
        <v>27.641249999999999</v>
      </c>
      <c r="Y172" s="6">
        <f>IF(G172 = "NULL", "NULL", G172*4)</f>
        <v>15.6</v>
      </c>
      <c r="Z172" s="6">
        <f>IF(G172 = "NULL", "NULL", H172*4)</f>
        <v>442.26</v>
      </c>
      <c r="AA172" s="13">
        <v>15000000100</v>
      </c>
      <c r="AB172" s="6">
        <f>IF(OR(E172 = "NULL", G172 = "NULL"), "NULL", (E172+G172)/2)</f>
        <v>2.9249999999999998</v>
      </c>
      <c r="AC172" s="6">
        <f>IF(OR(F172 = "NULL", H172 = "NULL"), "NULL", (F172+H172)/2)</f>
        <v>82.923749999999998</v>
      </c>
      <c r="AD172" s="13">
        <v>17000000100</v>
      </c>
      <c r="AE172" s="6">
        <f>IF(H172 = "NULL", "NULL", AF172/28.35)</f>
        <v>9.75</v>
      </c>
      <c r="AF172" s="6">
        <f>IF(H172 = "NULL", "NULL", J172*2)</f>
        <v>276.41250000000002</v>
      </c>
      <c r="AG172" s="13">
        <v>19000000100</v>
      </c>
      <c r="AH172" s="6">
        <f>IF(AB172 = "NULL", "NULL", AB172*2)</f>
        <v>5.85</v>
      </c>
      <c r="AI172" s="6">
        <f>IF(AC172 = "NULL", "NULL", AC172*2)</f>
        <v>165.8475</v>
      </c>
      <c r="AJ172" s="13">
        <v>21000000100</v>
      </c>
      <c r="AK172" s="11"/>
      <c r="AL172" s="10" t="str">
        <f>SUBSTITUTE(D172,CHAR(10)&amp;"•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c r="AM172" s="9" t="s">
        <v>44</v>
      </c>
      <c r="AN172" s="42"/>
    </row>
    <row r="173" spans="1:40" ht="180" x14ac:dyDescent="0.3">
      <c r="A173" s="8" t="s">
        <v>1098</v>
      </c>
      <c r="B173" s="8" t="s">
        <v>1099</v>
      </c>
      <c r="C173" s="8" t="s">
        <v>1100</v>
      </c>
      <c r="D173" s="9" t="s">
        <v>1101</v>
      </c>
      <c r="E173" s="6">
        <f>IF(F173 = "NULL", "NULL", F173/28.35)</f>
        <v>1.0582010582010581</v>
      </c>
      <c r="F173" s="6">
        <v>30</v>
      </c>
      <c r="G173" s="6">
        <f>IF(H173 = "NULL", "NULL", H173/28.35)</f>
        <v>2.3280423280423279</v>
      </c>
      <c r="H173" s="6">
        <v>66</v>
      </c>
      <c r="I173" s="6">
        <f>IF(G173 = "NULL", "NULL", G173*1.25)</f>
        <v>2.9100529100529098</v>
      </c>
      <c r="J173" s="6">
        <f>IF(G173 = "NULL", "NULL", H173*1.25)</f>
        <v>82.5</v>
      </c>
      <c r="K173" s="6">
        <f>IF(G173 = "NULL", "NULL", G173*2)</f>
        <v>4.6560846560846558</v>
      </c>
      <c r="L173" s="6">
        <f>IF(G173 = "NULL", "NULL", H173*2)</f>
        <v>132</v>
      </c>
      <c r="M173" s="9" t="str">
        <f>CONCATENATE(SUBSTITUTE(D173,"• Packed in a facility and/or equipment that produces products containing peanuts, tree nuts, soybean, milk, dairy, eggs, fish, shellfish, wheat, sesame. •",""), " - NET WT. ", TEXT(E173, "0.00"), " oz (", F173, " grams)")</f>
        <v>Down Home Beef &amp; Chop Ingredients:
paprika, garlic, sea salt, sugar, coriander, cumin, mustard, black pepper, celery, thyme, sage, clove, and oregano
 - NET WT. 1.06 oz (30 grams)</v>
      </c>
      <c r="N173" s="10">
        <v>10000000101</v>
      </c>
      <c r="O173" s="10">
        <v>30000000101</v>
      </c>
      <c r="P173" s="10">
        <v>50000000101</v>
      </c>
      <c r="Q173" s="10">
        <v>70000000101</v>
      </c>
      <c r="R173" s="10">
        <v>90000000101</v>
      </c>
      <c r="S173" s="10">
        <v>11000000101</v>
      </c>
      <c r="T173" s="10">
        <v>13000000101</v>
      </c>
      <c r="U173" s="8" t="s">
        <v>49</v>
      </c>
      <c r="V173" s="9" t="s">
        <v>92</v>
      </c>
      <c r="W173" s="6">
        <f>IF(G173 = "NULL", "NULL", G173/4)</f>
        <v>0.58201058201058198</v>
      </c>
      <c r="X173" s="6">
        <f>IF(W173 = "NULL", "NULL", W173*28.35)</f>
        <v>16.5</v>
      </c>
      <c r="Y173" s="6">
        <f>IF(G173 = "NULL", "NULL", G173*4)</f>
        <v>9.3121693121693117</v>
      </c>
      <c r="Z173" s="6">
        <f>IF(G173 = "NULL", "NULL", H173*4)</f>
        <v>264</v>
      </c>
      <c r="AA173" s="13">
        <v>15000000101</v>
      </c>
      <c r="AB173" s="6">
        <f>IF(OR(E173 = "NULL", G173 = "NULL"), "NULL", (E173+G173)/2)</f>
        <v>1.693121693121693</v>
      </c>
      <c r="AC173" s="6">
        <v>45</v>
      </c>
      <c r="AD173" s="13">
        <v>17000000101</v>
      </c>
      <c r="AE173" s="6">
        <f>IF(H173 = "NULL", "NULL", AF173/28.35)</f>
        <v>5.8201058201058196</v>
      </c>
      <c r="AF173" s="6">
        <f>IF(H173 = "NULL", "NULL", J173*2)</f>
        <v>165</v>
      </c>
      <c r="AG173" s="13">
        <v>19000000101</v>
      </c>
      <c r="AH173" s="6">
        <f>IF(AB173 = "NULL", "NULL", AB173*2)</f>
        <v>3.3862433862433861</v>
      </c>
      <c r="AI173" s="6">
        <f>IF(AC173 = "NULL", "NULL", AC173*2)</f>
        <v>90</v>
      </c>
      <c r="AJ173" s="13">
        <v>21000000101</v>
      </c>
      <c r="AK173" s="11" t="s">
        <v>1102</v>
      </c>
      <c r="AL173" s="10" t="str">
        <f>SUBSTITUTE(D173,CHAR(10)&amp;"•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c r="AM173" s="9" t="s">
        <v>44</v>
      </c>
      <c r="AN173" s="42"/>
    </row>
    <row r="174" spans="1:40" ht="255" x14ac:dyDescent="0.3">
      <c r="A174" s="8" t="s">
        <v>61</v>
      </c>
      <c r="B174" s="8" t="s">
        <v>62</v>
      </c>
      <c r="C174" s="8" t="s">
        <v>62</v>
      </c>
      <c r="D174" s="9" t="s">
        <v>63</v>
      </c>
      <c r="E174" s="6">
        <f>IF(F174 = "NULL", "NULL", F174/28.35)</f>
        <v>1.75</v>
      </c>
      <c r="F174" s="6">
        <v>49.612500000000004</v>
      </c>
      <c r="G174" s="6">
        <f>IF(H174 = "NULL", "NULL", H174/28.35)</f>
        <v>3.5</v>
      </c>
      <c r="H174" s="6">
        <v>99.225000000000009</v>
      </c>
      <c r="I174" s="6">
        <f>IF(G174 = "NULL", "NULL", G174*1.25)</f>
        <v>4.375</v>
      </c>
      <c r="J174" s="6">
        <f>IF(G174 = "NULL", "NULL", H174*1.25)</f>
        <v>124.03125000000001</v>
      </c>
      <c r="K174" s="6">
        <f>IF(G174 = "NULL", "NULL", G174*2)</f>
        <v>7</v>
      </c>
      <c r="L174" s="6">
        <f>IF(G174 = "NULL", "NULL", H174*2)</f>
        <v>198.45000000000002</v>
      </c>
      <c r="M174" s="9" t="str">
        <f>CONCATENATE(SUBSTITUTE(D174,"• Packed in a facility and/or equipment that produces products containing peanuts, tree nuts, soybean, milk, dairy, eggs, fish, shellfish, wheat, sesame. •",""), " - NET WT. ", TEXT(E174, "0.00"), " oz (", F174,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
 - NET WT. 1.75 oz (49.6125 grams)</v>
      </c>
      <c r="N174" s="10">
        <v>10000000102</v>
      </c>
      <c r="O174" s="10">
        <v>30000000102</v>
      </c>
      <c r="P174" s="10">
        <v>50000000102</v>
      </c>
      <c r="Q174" s="10">
        <v>70000000102</v>
      </c>
      <c r="R174" s="10">
        <v>90000000102</v>
      </c>
      <c r="S174" s="10">
        <v>11000000102</v>
      </c>
      <c r="T174" s="10">
        <v>13000000102</v>
      </c>
      <c r="U174" s="8" t="s">
        <v>49</v>
      </c>
      <c r="V174" s="9" t="s">
        <v>50</v>
      </c>
      <c r="W174" s="6">
        <f>IF(G174 = "NULL", "NULL", G174/4)</f>
        <v>0.875</v>
      </c>
      <c r="X174" s="6">
        <f>IF(W174 = "NULL", "NULL", W174*28.35)</f>
        <v>24.806250000000002</v>
      </c>
      <c r="Y174" s="6">
        <f>IF(G174 = "NULL", "NULL", G174*4)</f>
        <v>14</v>
      </c>
      <c r="Z174" s="6">
        <f>IF(G174 = "NULL", "NULL", H174*4)</f>
        <v>396.90000000000003</v>
      </c>
      <c r="AA174" s="13">
        <v>15000000102</v>
      </c>
      <c r="AB174" s="6">
        <f>IF(OR(E174 = "NULL", G174 = "NULL"), "NULL", (E174+G174)/2)</f>
        <v>2.625</v>
      </c>
      <c r="AC174" s="6">
        <f>IF(OR(F174 = "NULL", H174 = "NULL"), "NULL", (F174+H174)/2)</f>
        <v>74.418750000000003</v>
      </c>
      <c r="AD174" s="13">
        <v>17000000102</v>
      </c>
      <c r="AE174" s="6">
        <f>IF(H174 = "NULL", "NULL", AF174/28.35)</f>
        <v>8.75</v>
      </c>
      <c r="AF174" s="6">
        <f>IF(H174 = "NULL", "NULL", J174*2)</f>
        <v>248.06250000000003</v>
      </c>
      <c r="AG174" s="13">
        <v>19000000102</v>
      </c>
      <c r="AH174" s="6">
        <f>IF(AB174 = "NULL", "NULL", AB174*2)</f>
        <v>5.25</v>
      </c>
      <c r="AI174" s="6">
        <f>IF(AC174 = "NULL", "NULL", AC174*2)</f>
        <v>148.83750000000001</v>
      </c>
      <c r="AJ174" s="13">
        <v>21000000102</v>
      </c>
      <c r="AK174" s="11"/>
      <c r="AL174" s="10" t="str">
        <f>SUBSTITUTE(D174,CHAR(10)&amp;"•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c r="AM174" s="9" t="s">
        <v>44</v>
      </c>
      <c r="AN174" s="42"/>
    </row>
    <row r="175" spans="1:40" ht="180" x14ac:dyDescent="0.3">
      <c r="A175" s="8" t="s">
        <v>2497</v>
      </c>
      <c r="B175" s="8" t="s">
        <v>2498</v>
      </c>
      <c r="C175" s="8" t="s">
        <v>2498</v>
      </c>
      <c r="D175" s="9" t="s">
        <v>2499</v>
      </c>
      <c r="E175" s="6">
        <f>IF(F175 = "NULL", "NULL", F175/28.35)</f>
        <v>1.5520282186948853</v>
      </c>
      <c r="F175" s="6">
        <v>44</v>
      </c>
      <c r="G175" s="6">
        <f>IF(H175 = "NULL", "NULL", H175/28.35)</f>
        <v>3.5273368606701938</v>
      </c>
      <c r="H175" s="6">
        <v>100</v>
      </c>
      <c r="I175" s="6">
        <f>IF(G175 = "NULL", "NULL", G175*1.25)</f>
        <v>4.409171075837742</v>
      </c>
      <c r="J175" s="6">
        <f>IF(G175 = "NULL", "NULL", H175*1.25)</f>
        <v>125</v>
      </c>
      <c r="K175" s="6">
        <f>IF(G175 = "NULL", "NULL", G175*2)</f>
        <v>7.0546737213403876</v>
      </c>
      <c r="L175" s="6">
        <f>IF(G175 = "NULL", "NULL", H175*2)</f>
        <v>200</v>
      </c>
      <c r="M175" s="9" t="str">
        <f>CONCATENATE(SUBSTITUTE(D175,"• Packed in a facility and/or equipment that produces products containing peanuts, tree nuts, soybean, milk, dairy, eggs, fish, shellfish, wheat, sesame. •",""), " - NET WT. ", TEXT(E175, "0.00"), " oz (", F175, " grams)")</f>
        <v>Dragon Fruit Sugar Ingredients:
turbinado, dragon fruit, dragon fruit extract (ethyl alcohol, glycerin, natural flavors)
 - NET WT. 1.55 oz (44 grams)</v>
      </c>
      <c r="N175" s="10">
        <v>10000000565</v>
      </c>
      <c r="O175" s="10">
        <v>30000000565</v>
      </c>
      <c r="P175" s="10">
        <v>50000000565</v>
      </c>
      <c r="Q175" s="10">
        <v>70000000565</v>
      </c>
      <c r="R175" s="10">
        <v>90000000565</v>
      </c>
      <c r="S175" s="10">
        <v>11000000565</v>
      </c>
      <c r="T175" s="10">
        <v>13000000565</v>
      </c>
      <c r="U175" s="22"/>
      <c r="W175" s="6">
        <f>IF(G175 = "NULL", "NULL", G175/4)</f>
        <v>0.88183421516754845</v>
      </c>
      <c r="X175" s="6">
        <f>IF(W175 = "NULL", "NULL", W175*28.35)</f>
        <v>25</v>
      </c>
      <c r="Y175" s="6">
        <f>IF(G175 = "NULL", "NULL", G175*4)</f>
        <v>14.109347442680775</v>
      </c>
      <c r="Z175" s="6">
        <f>IF(G175 = "NULL", "NULL", H175*4)</f>
        <v>400</v>
      </c>
      <c r="AA175" s="13">
        <v>15000000565</v>
      </c>
      <c r="AB175" s="6">
        <f>IF(OR(E175 = "NULL", G175 = "NULL"), "NULL", (E175+G175)/2)</f>
        <v>2.5396825396825395</v>
      </c>
      <c r="AC175" s="6">
        <f>IF(OR(F175 = "NULL", H175 = "NULL"), "NULL", (F175+H175)/2)</f>
        <v>72</v>
      </c>
      <c r="AD175" s="13">
        <v>17000000565</v>
      </c>
      <c r="AE175" s="6">
        <f>IF(H175 = "NULL", "NULL", AF175/28.35)</f>
        <v>8.8183421516754841</v>
      </c>
      <c r="AF175" s="6">
        <f>IF(H175 = "NULL", "NULL", J175*2)</f>
        <v>250</v>
      </c>
      <c r="AG175" s="13">
        <v>19000000565</v>
      </c>
      <c r="AH175" s="6">
        <f>IF(AB175 = "NULL", "NULL", AB175*2)</f>
        <v>5.0793650793650791</v>
      </c>
      <c r="AI175" s="6">
        <f>IF(AC175 = "NULL", "NULL", AC175*2)</f>
        <v>144</v>
      </c>
      <c r="AJ175" s="13">
        <v>21000000565</v>
      </c>
      <c r="AK175" s="11"/>
      <c r="AL175" s="10" t="str">
        <f>SUBSTITUTE(D175,CHAR(10)&amp;"• Packed in a facility and/or equipment that produces products containing peanuts, tree nuts, soybean, milk, dairy, eggs, fish, shellfish, wheat, sesame. •","")</f>
        <v>Dragon Fruit Sugar Ingredients:
turbinado, dragon fruit, dragon fruit extract (ethyl alcohol, glycerin, natural flavors)</v>
      </c>
      <c r="AM175" s="9" t="s">
        <v>44</v>
      </c>
      <c r="AN175" s="42"/>
    </row>
    <row r="176" spans="1:40" ht="180" x14ac:dyDescent="0.3">
      <c r="A176" s="8" t="s">
        <v>1974</v>
      </c>
      <c r="B176" s="8" t="s">
        <v>1975</v>
      </c>
      <c r="C176" s="8" t="s">
        <v>1975</v>
      </c>
      <c r="D176" s="9" t="s">
        <v>1976</v>
      </c>
      <c r="E176" s="6">
        <f>IF(F176 = "NULL", "NULL", F176/28.35)</f>
        <v>1.75</v>
      </c>
      <c r="F176" s="6">
        <v>49.612500000000004</v>
      </c>
      <c r="G176" s="6">
        <f>IF(H176 = "NULL", "NULL", H176/28.35)</f>
        <v>3.5</v>
      </c>
      <c r="H176" s="6">
        <v>99.225000000000009</v>
      </c>
      <c r="I176" s="6">
        <f>IF(G176 = "NULL", "NULL", G176*1.25)</f>
        <v>4.375</v>
      </c>
      <c r="J176" s="6">
        <f>IF(G176 = "NULL", "NULL", H176*1.25)</f>
        <v>124.03125000000001</v>
      </c>
      <c r="K176" s="6">
        <f>IF(G176 = "NULL", "NULL", G176*2)</f>
        <v>7</v>
      </c>
      <c r="L176" s="6">
        <f>IF(G176 = "NULL", "NULL", H176*2)</f>
        <v>198.45000000000002</v>
      </c>
      <c r="M176" s="9" t="str">
        <f>CONCATENATE(SUBSTITUTE(D176,"• Packed in a facility and/or equipment that produces products containing peanuts, tree nuts, soybean, milk, dairy, eggs, fish, shellfish, wheat, sesame. •",""), " - NET WT. ", TEXT(E176, "0.00"), " oz (", F176, " grams)")</f>
        <v>Dukkah Spice Ingredients:
cinnamon, coriander, cumin, pepper, salt, sesame
 - NET WT. 1.75 oz (49.6125 grams)</v>
      </c>
      <c r="N176" s="10">
        <v>10000000103</v>
      </c>
      <c r="O176" s="10">
        <v>30000000103</v>
      </c>
      <c r="P176" s="10">
        <v>50000000103</v>
      </c>
      <c r="Q176" s="10">
        <v>70000000103</v>
      </c>
      <c r="R176" s="10">
        <v>90000000103</v>
      </c>
      <c r="S176" s="10">
        <v>11000000103</v>
      </c>
      <c r="T176" s="10">
        <v>13000000103</v>
      </c>
      <c r="U176" s="8" t="s">
        <v>49</v>
      </c>
      <c r="V176" s="9"/>
      <c r="W176" s="6">
        <f>IF(G176 = "NULL", "NULL", G176/4)</f>
        <v>0.875</v>
      </c>
      <c r="X176" s="6">
        <f>IF(W176 = "NULL", "NULL", W176*28.35)</f>
        <v>24.806250000000002</v>
      </c>
      <c r="Y176" s="6">
        <f>IF(G176 = "NULL", "NULL", G176*4)</f>
        <v>14</v>
      </c>
      <c r="Z176" s="6">
        <f>IF(G176 = "NULL", "NULL", H176*4)</f>
        <v>396.90000000000003</v>
      </c>
      <c r="AA176" s="13">
        <v>15000000103</v>
      </c>
      <c r="AB176" s="6">
        <f>IF(OR(E176 = "NULL", G176 = "NULL"), "NULL", (E176+G176)/2)</f>
        <v>2.625</v>
      </c>
      <c r="AC176" s="6">
        <f>IF(OR(F176 = "NULL", H176 = "NULL"), "NULL", (F176+H176)/2)</f>
        <v>74.418750000000003</v>
      </c>
      <c r="AD176" s="13">
        <v>17000000103</v>
      </c>
      <c r="AE176" s="6">
        <f>IF(H176 = "NULL", "NULL", AF176/28.35)</f>
        <v>8.75</v>
      </c>
      <c r="AF176" s="6">
        <f>IF(H176 = "NULL", "NULL", J176*2)</f>
        <v>248.06250000000003</v>
      </c>
      <c r="AG176" s="13">
        <v>19000000103</v>
      </c>
      <c r="AH176" s="6">
        <f>IF(AB176 = "NULL", "NULL", AB176*2)</f>
        <v>5.25</v>
      </c>
      <c r="AI176" s="6">
        <f>IF(AC176 = "NULL", "NULL", AC176*2)</f>
        <v>148.83750000000001</v>
      </c>
      <c r="AJ176" s="13">
        <v>21000000103</v>
      </c>
      <c r="AK176" s="11"/>
      <c r="AL176" s="10" t="str">
        <f>SUBSTITUTE(D176,CHAR(10)&amp;"• Packed in a facility and/or equipment that produces products containing peanuts, tree nuts, soybean, milk, dairy, eggs, fish, shellfish, wheat, sesame. •","")</f>
        <v>Dukkah Spice Ingredients:
cinnamon, coriander, cumin, pepper, salt, sesame</v>
      </c>
      <c r="AM176" s="9" t="s">
        <v>44</v>
      </c>
      <c r="AN176" s="42"/>
    </row>
    <row r="177" spans="1:40" ht="180" x14ac:dyDescent="0.3">
      <c r="A177" s="8" t="s">
        <v>1340</v>
      </c>
      <c r="B177" s="8" t="s">
        <v>1341</v>
      </c>
      <c r="C177" s="8" t="s">
        <v>1342</v>
      </c>
      <c r="D177" s="9" t="s">
        <v>1343</v>
      </c>
      <c r="E177" s="6">
        <f>IF(F177 = "NULL", "NULL", F177/28.35)</f>
        <v>0.8</v>
      </c>
      <c r="F177" s="6">
        <v>22.680000000000003</v>
      </c>
      <c r="G177" s="6">
        <f>IF(H177 = "NULL", "NULL", H177/28.35)</f>
        <v>1.6</v>
      </c>
      <c r="H177" s="6">
        <v>45.360000000000007</v>
      </c>
      <c r="I177" s="6">
        <f>IF(G177 = "NULL", "NULL", G177*1.25)</f>
        <v>2</v>
      </c>
      <c r="J177" s="6">
        <f>IF(G177 = "NULL", "NULL", H177*1.25)</f>
        <v>56.70000000000001</v>
      </c>
      <c r="K177" s="6">
        <f>IF(G177 = "NULL", "NULL", G177*2)</f>
        <v>3.2</v>
      </c>
      <c r="L177" s="6">
        <f>IF(G177 = "NULL", "NULL", H177*2)</f>
        <v>90.720000000000013</v>
      </c>
      <c r="M177" s="9" t="str">
        <f>CONCATENATE(SUBSTITUTE(D177,"• Packed in a facility and/or equipment that produces products containing peanuts, tree nuts, soybean, milk, dairy, eggs, fish, shellfish, wheat, sesame. •",""), " - NET WT. ", TEXT(E177, "0.00"), " oz (", F177, " grams)")</f>
        <v>Earl Grey Black Tea Ingredients:
black tea
 - NET WT. 0.80 oz (22.68 grams)</v>
      </c>
      <c r="N177" s="10">
        <v>10000000104</v>
      </c>
      <c r="O177" s="10">
        <v>30000000104</v>
      </c>
      <c r="P177" s="10">
        <v>50000000104</v>
      </c>
      <c r="Q177" s="10">
        <v>70000000104</v>
      </c>
      <c r="R177" s="10">
        <v>90000000104</v>
      </c>
      <c r="S177" s="10">
        <v>11000000104</v>
      </c>
      <c r="T177" s="10">
        <v>13000000104</v>
      </c>
      <c r="U177" s="8"/>
      <c r="V177" s="9"/>
      <c r="W177" s="6">
        <f>IF(G177 = "NULL", "NULL", G177/4)</f>
        <v>0.4</v>
      </c>
      <c r="X177" s="6">
        <f>IF(W177 = "NULL", "NULL", W177*28.35)</f>
        <v>11.340000000000002</v>
      </c>
      <c r="Y177" s="6">
        <f>IF(G177 = "NULL", "NULL", G177*4)</f>
        <v>6.4</v>
      </c>
      <c r="Z177" s="6">
        <f>IF(G177 = "NULL", "NULL", H177*4)</f>
        <v>181.44000000000003</v>
      </c>
      <c r="AA177" s="13">
        <v>15000000104</v>
      </c>
      <c r="AB177" s="6">
        <f>IF(OR(E177 = "NULL", G177 = "NULL"), "NULL", (E177+G177)/2)</f>
        <v>1.2000000000000002</v>
      </c>
      <c r="AC177" s="6">
        <f>IF(OR(F177 = "NULL", H177 = "NULL"), "NULL", (F177+H177)/2)</f>
        <v>34.020000000000003</v>
      </c>
      <c r="AD177" s="13">
        <v>17000000104</v>
      </c>
      <c r="AE177" s="6">
        <f>IF(H177 = "NULL", "NULL", AF177/28.35)</f>
        <v>4.0000000000000009</v>
      </c>
      <c r="AF177" s="6">
        <f>IF(H177 = "NULL", "NULL", J177*2)</f>
        <v>113.40000000000002</v>
      </c>
      <c r="AG177" s="13">
        <v>19000000104</v>
      </c>
      <c r="AH177" s="6">
        <f>IF(AB177 = "NULL", "NULL", AB177*2)</f>
        <v>2.4000000000000004</v>
      </c>
      <c r="AI177" s="6">
        <f>IF(AC177 = "NULL", "NULL", AC177*2)</f>
        <v>68.040000000000006</v>
      </c>
      <c r="AJ177" s="13">
        <v>21000000104</v>
      </c>
      <c r="AK177" s="11"/>
      <c r="AL177" s="10" t="str">
        <f>SUBSTITUTE(D177,CHAR(10)&amp;"• Packed in a facility and/or equipment that produces products containing peanuts, tree nuts, soybean, milk, dairy, eggs, fish, shellfish, wheat, sesame. •","")</f>
        <v>Earl Grey Black Tea Ingredients:
black tea</v>
      </c>
      <c r="AM177" s="9" t="s">
        <v>44</v>
      </c>
      <c r="AN177" s="42"/>
    </row>
    <row r="178" spans="1:40" ht="180" x14ac:dyDescent="0.3">
      <c r="A178" s="8" t="s">
        <v>238</v>
      </c>
      <c r="B178" s="8" t="s">
        <v>239</v>
      </c>
      <c r="C178" s="8" t="s">
        <v>240</v>
      </c>
      <c r="D178" s="9" t="s">
        <v>241</v>
      </c>
      <c r="E178" s="6">
        <f>IF(F178 = "NULL", "NULL", F178/28.35)</f>
        <v>1.1000000000000001</v>
      </c>
      <c r="F178" s="6">
        <v>31.185000000000006</v>
      </c>
      <c r="G178" s="6">
        <f>IF(H178 = "NULL", "NULL", H178/28.35)</f>
        <v>2.2000000000000002</v>
      </c>
      <c r="H178" s="6">
        <v>62.370000000000012</v>
      </c>
      <c r="I178" s="6">
        <f>IF(G178 = "NULL", "NULL", G178*1.25)</f>
        <v>2.75</v>
      </c>
      <c r="J178" s="6">
        <f>IF(G178 = "NULL", "NULL", H178*1.25)</f>
        <v>77.96250000000002</v>
      </c>
      <c r="K178" s="6">
        <f>IF(G178 = "NULL", "NULL", G178*2)</f>
        <v>4.4000000000000004</v>
      </c>
      <c r="L178" s="6">
        <f>IF(G178 = "NULL", "NULL", H178*2)</f>
        <v>124.74000000000002</v>
      </c>
      <c r="M178" s="9" t="str">
        <f>CONCATENATE(SUBSTITUTE(D178,"• Packed in a facility and/or equipment that produces products containing peanuts, tree nuts, soybean, milk, dairy, eggs, fish, shellfish, wheat, sesame. •",""), " - NET WT. ", TEXT(E178, "0.00"), " oz (", F178, " grams)")</f>
        <v>Earth &amp; Garden Bread Dip Ingredients:
rosemary, grains of paradise, sea salt, garlic
 - NET WT. 1.10 oz (31.185 grams)</v>
      </c>
      <c r="N178" s="10">
        <v>10000000105</v>
      </c>
      <c r="O178" s="10">
        <v>30000000105</v>
      </c>
      <c r="P178" s="10">
        <v>50000000105</v>
      </c>
      <c r="Q178" s="10">
        <v>70000000105</v>
      </c>
      <c r="R178" s="10">
        <v>90000000105</v>
      </c>
      <c r="S178" s="10">
        <v>11000000105</v>
      </c>
      <c r="T178" s="10">
        <v>13000000105</v>
      </c>
      <c r="U178" s="8"/>
      <c r="V178" s="9"/>
      <c r="W178" s="6">
        <f>IF(G178 = "NULL", "NULL", G178/4)</f>
        <v>0.55000000000000004</v>
      </c>
      <c r="X178" s="6">
        <f>IF(W178 = "NULL", "NULL", W178*28.35)</f>
        <v>15.592500000000003</v>
      </c>
      <c r="Y178" s="6">
        <f>IF(G178 = "NULL", "NULL", G178*4)</f>
        <v>8.8000000000000007</v>
      </c>
      <c r="Z178" s="6">
        <f>IF(G178 = "NULL", "NULL", H178*4)</f>
        <v>249.48000000000005</v>
      </c>
      <c r="AA178" s="13">
        <v>15000000105</v>
      </c>
      <c r="AB178" s="6">
        <f>IF(OR(E178 = "NULL", G178 = "NULL"), "NULL", (E178+G178)/2)</f>
        <v>1.6500000000000001</v>
      </c>
      <c r="AC178" s="6">
        <f>IF(OR(F178 = "NULL", H178 = "NULL"), "NULL", (F178+H178)/2)</f>
        <v>46.777500000000011</v>
      </c>
      <c r="AD178" s="13">
        <v>17000000105</v>
      </c>
      <c r="AE178" s="6">
        <f>IF(H178 = "NULL", "NULL", AF178/28.35)</f>
        <v>5.5000000000000009</v>
      </c>
      <c r="AF178" s="6">
        <f>IF(H178 = "NULL", "NULL", J178*2)</f>
        <v>155.92500000000004</v>
      </c>
      <c r="AG178" s="13">
        <v>19000000105</v>
      </c>
      <c r="AH178" s="6">
        <f>IF(AB178 = "NULL", "NULL", AB178*2)</f>
        <v>3.3000000000000003</v>
      </c>
      <c r="AI178" s="6">
        <f>IF(AC178 = "NULL", "NULL", AC178*2)</f>
        <v>93.555000000000021</v>
      </c>
      <c r="AJ178" s="13">
        <v>21000000105</v>
      </c>
      <c r="AK178" s="11"/>
      <c r="AL178" s="10" t="str">
        <f>SUBSTITUTE(D178,CHAR(10)&amp;"• Packed in a facility and/or equipment that produces products containing peanuts, tree nuts, soybean, milk, dairy, eggs, fish, shellfish, wheat, sesame. •","")</f>
        <v>Earth &amp; Garden Bread Dip Ingredients:
rosemary, grains of paradise, sea salt, garlic</v>
      </c>
      <c r="AM178" s="9" t="s">
        <v>44</v>
      </c>
      <c r="AN178" s="42"/>
    </row>
    <row r="179" spans="1:40" ht="180" x14ac:dyDescent="0.3">
      <c r="A179" s="8" t="s">
        <v>1822</v>
      </c>
      <c r="B179" s="8" t="s">
        <v>1823</v>
      </c>
      <c r="C179" s="8" t="s">
        <v>1824</v>
      </c>
      <c r="D179" s="9" t="s">
        <v>1825</v>
      </c>
      <c r="E179" s="6">
        <f>IF(F179 = "NULL", "NULL", F179/28.35)</f>
        <v>1.375</v>
      </c>
      <c r="F179" s="6">
        <v>38.981250000000003</v>
      </c>
      <c r="G179" s="6">
        <f>IF(H179 = "NULL", "NULL", H179/28.35)</f>
        <v>2.75</v>
      </c>
      <c r="H179" s="6">
        <v>77.962500000000006</v>
      </c>
      <c r="I179" s="6">
        <f>IF(G179 = "NULL", "NULL", G179*1.25)</f>
        <v>3.4375</v>
      </c>
      <c r="J179" s="6">
        <f>IF(G179 = "NULL", "NULL", H179*1.25)</f>
        <v>97.453125</v>
      </c>
      <c r="K179" s="6">
        <f>IF(G179 = "NULL", "NULL", G179*2)</f>
        <v>5.5</v>
      </c>
      <c r="L179" s="6">
        <f>IF(G179 = "NULL", "NULL", H179*2)</f>
        <v>155.92500000000001</v>
      </c>
      <c r="M179" s="9" t="str">
        <f>CONCATENATE(SUBSTITUTE(D179,"• Packed in a facility and/or equipment that produces products containing peanuts, tree nuts, soybean, milk, dairy, eggs, fish, shellfish, wheat, sesame. •",""), " - NET WT. ", TEXT(E179, "0.00"), " oz (", F179, " grams)")</f>
        <v>Eastern Shore Crab Boil Ingredients:
salt, celery, coriander, mustard, spices, chiles, black pepper, silicon dioxide (to prevent caking)
 - NET WT. 1.38 oz (38.98125 grams)</v>
      </c>
      <c r="N179" s="10">
        <v>10000000106</v>
      </c>
      <c r="O179" s="10">
        <v>30000000106</v>
      </c>
      <c r="P179" s="10">
        <v>50000000106</v>
      </c>
      <c r="Q179" s="10">
        <v>70000000106</v>
      </c>
      <c r="R179" s="10">
        <v>90000000106</v>
      </c>
      <c r="S179" s="10">
        <v>11000000106</v>
      </c>
      <c r="T179" s="10">
        <v>13000000106</v>
      </c>
      <c r="U179" s="8" t="s">
        <v>49</v>
      </c>
      <c r="V179" s="9" t="s">
        <v>163</v>
      </c>
      <c r="W179" s="6">
        <f>IF(G179 = "NULL", "NULL", G179/4)</f>
        <v>0.6875</v>
      </c>
      <c r="X179" s="6">
        <f>IF(W179 = "NULL", "NULL", W179*28.35)</f>
        <v>19.490625000000001</v>
      </c>
      <c r="Y179" s="6">
        <f>IF(G179 = "NULL", "NULL", G179*4)</f>
        <v>11</v>
      </c>
      <c r="Z179" s="6">
        <f>IF(G179 = "NULL", "NULL", H179*4)</f>
        <v>311.85000000000002</v>
      </c>
      <c r="AA179" s="13">
        <v>15000000106</v>
      </c>
      <c r="AB179" s="6">
        <f>IF(OR(E179 = "NULL", G179 = "NULL"), "NULL", (E179+G179)/2)</f>
        <v>2.0625</v>
      </c>
      <c r="AC179" s="6">
        <f>IF(OR(F179 = "NULL", H179 = "NULL"), "NULL", (F179+H179)/2)</f>
        <v>58.471875000000004</v>
      </c>
      <c r="AD179" s="13">
        <v>17000000106</v>
      </c>
      <c r="AE179" s="6">
        <f>IF(H179 = "NULL", "NULL", AF179/28.35)</f>
        <v>6.875</v>
      </c>
      <c r="AF179" s="6">
        <f>IF(H179 = "NULL", "NULL", J179*2)</f>
        <v>194.90625</v>
      </c>
      <c r="AG179" s="13">
        <v>19000000106</v>
      </c>
      <c r="AH179" s="6">
        <f>IF(AB179 = "NULL", "NULL", AB179*2)</f>
        <v>4.125</v>
      </c>
      <c r="AI179" s="6">
        <f>IF(AC179 = "NULL", "NULL", AC179*2)</f>
        <v>116.94375000000001</v>
      </c>
      <c r="AJ179" s="13">
        <v>21000000106</v>
      </c>
      <c r="AK179" s="11"/>
      <c r="AL179" s="10" t="str">
        <f>SUBSTITUTE(D179,CHAR(10)&amp;"•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c r="AM179" s="9" t="s">
        <v>44</v>
      </c>
      <c r="AN179" s="42"/>
    </row>
    <row r="180" spans="1:40" ht="180" x14ac:dyDescent="0.3">
      <c r="A180" s="8" t="s">
        <v>1826</v>
      </c>
      <c r="B180" s="8" t="s">
        <v>1827</v>
      </c>
      <c r="C180" s="8" t="s">
        <v>1828</v>
      </c>
      <c r="D180" s="9" t="s">
        <v>1829</v>
      </c>
      <c r="E180" s="6">
        <f>IF(F180 = "NULL", "NULL", F180/28.35)</f>
        <v>2.0499999999999998</v>
      </c>
      <c r="F180" s="6">
        <v>58.1175</v>
      </c>
      <c r="G180" s="6">
        <f>IF(H180 = "NULL", "NULL", H180/28.35)</f>
        <v>4.0999999999999996</v>
      </c>
      <c r="H180" s="6">
        <v>116.235</v>
      </c>
      <c r="I180" s="6">
        <f>IF(G180 = "NULL", "NULL", G180*1.25)</f>
        <v>5.125</v>
      </c>
      <c r="J180" s="6">
        <f>IF(G180 = "NULL", "NULL", H180*1.25)</f>
        <v>145.29374999999999</v>
      </c>
      <c r="K180" s="6">
        <f>IF(G180 = "NULL", "NULL", G180*2)</f>
        <v>8.1999999999999993</v>
      </c>
      <c r="L180" s="6">
        <f>IF(G180 = "NULL", "NULL", H180*2)</f>
        <v>232.47</v>
      </c>
      <c r="M180" s="9" t="str">
        <f>CONCATENATE(SUBSTITUTE(D180,"• Packed in a facility and/or equipment that produces products containing peanuts, tree nuts, soybean, milk, dairy, eggs, fish, shellfish, wheat, sesame. •",""), " - NET WT. ", TEXT(E180, "0.00"), " oz (", F180, " grams)")</f>
        <v>Eastern Shore Seafood Seasoning Ingredients:
celery salt (salt, ground celery), spices (including chili pepper), paprika, silicon dioxide (a free flow agent)
 - NET WT. 2.05 oz (58.1175 grams)</v>
      </c>
      <c r="N180" s="10">
        <v>10000000107</v>
      </c>
      <c r="O180" s="10">
        <v>30000000107</v>
      </c>
      <c r="P180" s="10">
        <v>50000000107</v>
      </c>
      <c r="Q180" s="10">
        <v>70000000107</v>
      </c>
      <c r="R180" s="10">
        <v>90000000107</v>
      </c>
      <c r="S180" s="10">
        <v>11000000107</v>
      </c>
      <c r="T180" s="10">
        <v>13000000107</v>
      </c>
      <c r="U180" s="8" t="s">
        <v>49</v>
      </c>
      <c r="V180" s="9" t="s">
        <v>163</v>
      </c>
      <c r="W180" s="6">
        <f>IF(G180 = "NULL", "NULL", G180/4)</f>
        <v>1.0249999999999999</v>
      </c>
      <c r="X180" s="6">
        <f>IF(W180 = "NULL", "NULL", W180*28.35)</f>
        <v>29.05875</v>
      </c>
      <c r="Y180" s="6">
        <f>IF(G180 = "NULL", "NULL", G180*4)</f>
        <v>16.399999999999999</v>
      </c>
      <c r="Z180" s="6">
        <f>IF(G180 = "NULL", "NULL", H180*4)</f>
        <v>464.94</v>
      </c>
      <c r="AA180" s="13">
        <v>15000000107</v>
      </c>
      <c r="AB180" s="6">
        <f>IF(OR(E180 = "NULL", G180 = "NULL"), "NULL", (E180+G180)/2)</f>
        <v>3.0749999999999997</v>
      </c>
      <c r="AC180" s="6">
        <f>IF(OR(F180 = "NULL", H180 = "NULL"), "NULL", (F180+H180)/2)</f>
        <v>87.176249999999996</v>
      </c>
      <c r="AD180" s="13">
        <v>17000000107</v>
      </c>
      <c r="AE180" s="6">
        <f>IF(H180 = "NULL", "NULL", AF180/28.35)</f>
        <v>10.249999999999998</v>
      </c>
      <c r="AF180" s="6">
        <f>IF(H180 = "NULL", "NULL", J180*2)</f>
        <v>290.58749999999998</v>
      </c>
      <c r="AG180" s="13">
        <v>19000000107</v>
      </c>
      <c r="AH180" s="6">
        <f>IF(AB180 = "NULL", "NULL", AB180*2)</f>
        <v>6.1499999999999995</v>
      </c>
      <c r="AI180" s="6">
        <f>IF(AC180 = "NULL", "NULL", AC180*2)</f>
        <v>174.35249999999999</v>
      </c>
      <c r="AJ180" s="13">
        <v>21000000107</v>
      </c>
      <c r="AK180" s="11"/>
      <c r="AL180" s="10" t="str">
        <f>SUBSTITUTE(D180,CHAR(10)&amp;"•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c r="AM180" s="9" t="s">
        <v>44</v>
      </c>
      <c r="AN180" s="42"/>
    </row>
    <row r="181" spans="1:40" ht="180" x14ac:dyDescent="0.3">
      <c r="A181" s="8" t="s">
        <v>1306</v>
      </c>
      <c r="B181" s="8" t="s">
        <v>1307</v>
      </c>
      <c r="C181" s="8" t="s">
        <v>1308</v>
      </c>
      <c r="D181" s="9" t="s">
        <v>1309</v>
      </c>
      <c r="E181" s="6">
        <f>IF(F181 = "NULL", "NULL", F181/28.35)</f>
        <v>0.8</v>
      </c>
      <c r="F181" s="6">
        <v>22.680000000000003</v>
      </c>
      <c r="G181" s="6">
        <f>IF(H181 = "NULL", "NULL", H181/28.35)</f>
        <v>1.6</v>
      </c>
      <c r="H181" s="6">
        <v>45.360000000000007</v>
      </c>
      <c r="I181" s="6">
        <f>IF(G181 = "NULL", "NULL", G181*1.25)</f>
        <v>2</v>
      </c>
      <c r="J181" s="6">
        <f>IF(G181 = "NULL", "NULL", H181*1.25)</f>
        <v>56.70000000000001</v>
      </c>
      <c r="K181" s="6">
        <f>IF(G181 = "NULL", "NULL", G181*2)</f>
        <v>3.2</v>
      </c>
      <c r="L181" s="6">
        <f>IF(G181 = "NULL", "NULL", H181*2)</f>
        <v>90.720000000000013</v>
      </c>
      <c r="M181" s="9" t="str">
        <f>CONCATENATE(SUBSTITUTE(D181,"• Packed in a facility and/or equipment that produces products containing peanuts, tree nuts, soybean, milk, dairy, eggs, fish, shellfish, wheat, sesame. •",""), " - NET WT. ", TEXT(E181, "0.00"), " oz (", F181, " grams)")</f>
        <v>English Breakfast Tea Ingredients:
ceylon bop tea, kalgar bop tea
 - NET WT. 0.80 oz (22.68 grams)</v>
      </c>
      <c r="N181" s="10">
        <v>10000000108</v>
      </c>
      <c r="O181" s="10">
        <v>30000000108</v>
      </c>
      <c r="P181" s="10">
        <v>50000000108</v>
      </c>
      <c r="Q181" s="10">
        <v>70000000108</v>
      </c>
      <c r="R181" s="10">
        <v>90000000108</v>
      </c>
      <c r="S181" s="10">
        <v>11000000108</v>
      </c>
      <c r="T181" s="10">
        <v>13000000108</v>
      </c>
      <c r="U181" s="8" t="s">
        <v>49</v>
      </c>
      <c r="V181" s="9" t="s">
        <v>153</v>
      </c>
      <c r="W181" s="6">
        <f>IF(G181 = "NULL", "NULL", G181/4)</f>
        <v>0.4</v>
      </c>
      <c r="X181" s="6">
        <f>IF(W181 = "NULL", "NULL", W181*28.35)</f>
        <v>11.340000000000002</v>
      </c>
      <c r="Y181" s="6">
        <f>IF(G181 = "NULL", "NULL", G181*4)</f>
        <v>6.4</v>
      </c>
      <c r="Z181" s="6">
        <f>IF(G181 = "NULL", "NULL", H181*4)</f>
        <v>181.44000000000003</v>
      </c>
      <c r="AA181" s="13">
        <v>15000000108</v>
      </c>
      <c r="AB181" s="6">
        <f>IF(OR(E181 = "NULL", G181 = "NULL"), "NULL", (E181+G181)/2)</f>
        <v>1.2000000000000002</v>
      </c>
      <c r="AC181" s="6">
        <f>IF(OR(F181 = "NULL", H181 = "NULL"), "NULL", (F181+H181)/2)</f>
        <v>34.020000000000003</v>
      </c>
      <c r="AD181" s="13">
        <v>17000000108</v>
      </c>
      <c r="AE181" s="6">
        <f>IF(H181 = "NULL", "NULL", AF181/28.35)</f>
        <v>4.0000000000000009</v>
      </c>
      <c r="AF181" s="6">
        <f>IF(H181 = "NULL", "NULL", J181*2)</f>
        <v>113.40000000000002</v>
      </c>
      <c r="AG181" s="13">
        <v>19000000108</v>
      </c>
      <c r="AH181" s="6">
        <f>IF(AB181 = "NULL", "NULL", AB181*2)</f>
        <v>2.4000000000000004</v>
      </c>
      <c r="AI181" s="6">
        <f>IF(AC181 = "NULL", "NULL", AC181*2)</f>
        <v>68.040000000000006</v>
      </c>
      <c r="AJ181" s="13">
        <v>21000000108</v>
      </c>
      <c r="AK181" s="11"/>
      <c r="AL181" s="10" t="str">
        <f>SUBSTITUTE(D181,CHAR(10)&amp;"• Packed in a facility and/or equipment that produces products containing peanuts, tree nuts, soybean, milk, dairy, eggs, fish, shellfish, wheat, sesame. •","")</f>
        <v>English Breakfast Tea Ingredients:
ceylon bop tea, kalgar bop tea</v>
      </c>
      <c r="AM181" s="9" t="s">
        <v>44</v>
      </c>
      <c r="AN181" s="42"/>
    </row>
    <row r="182" spans="1:40" ht="240" x14ac:dyDescent="0.3">
      <c r="A182" s="8" t="s">
        <v>58</v>
      </c>
      <c r="B182" s="8" t="s">
        <v>59</v>
      </c>
      <c r="C182" s="8" t="s">
        <v>59</v>
      </c>
      <c r="D182" s="9" t="s">
        <v>60</v>
      </c>
      <c r="E182" s="6">
        <f>IF(F182 = "NULL", "NULL", F182/28.35)</f>
        <v>1.75</v>
      </c>
      <c r="F182" s="6">
        <v>49.612500000000004</v>
      </c>
      <c r="G182" s="6">
        <f>IF(H182 = "NULL", "NULL", H182/28.35)</f>
        <v>3.5</v>
      </c>
      <c r="H182" s="6">
        <v>99.225000000000009</v>
      </c>
      <c r="I182" s="6">
        <f>IF(G182 = "NULL", "NULL", G182*1.25)</f>
        <v>4.375</v>
      </c>
      <c r="J182" s="6">
        <f>IF(G182 = "NULL", "NULL", H182*1.25)</f>
        <v>124.03125000000001</v>
      </c>
      <c r="K182" s="6">
        <f>IF(G182 = "NULL", "NULL", G182*2)</f>
        <v>7</v>
      </c>
      <c r="L182" s="6">
        <f>IF(G182 = "NULL", "NULL", H182*2)</f>
        <v>198.45000000000002</v>
      </c>
      <c r="M182" s="9" t="str">
        <f>CONCATENATE(SUBSTITUTE(D182,"• Packed in a facility and/or equipment that produces products containing peanuts, tree nuts, soybean, milk, dairy, eggs, fish, shellfish, wheat, sesame. •",""), " - NET WT. ", TEXT(E182, "0.00"), " oz (", F182, " grams)")</f>
        <v>Espresso Bean Infuser Ingredients:
sugar, dark roast coffee beans, natural flavor, spices
• DIRECTIONS: Take off lid and add your favorite alcohol - return lid and place in fridge overnight. Strain spices and enjoy your infused alcohol. Drink right out of the mug jar. • 
 - NET WT. 1.75 oz (49.6125 grams)</v>
      </c>
      <c r="N182" s="10">
        <v>10000000249</v>
      </c>
      <c r="O182" s="10">
        <v>30000000249</v>
      </c>
      <c r="P182" s="10">
        <v>50000000249</v>
      </c>
      <c r="Q182" s="10">
        <v>70000000249</v>
      </c>
      <c r="R182" s="10">
        <v>90000000249</v>
      </c>
      <c r="S182" s="10">
        <v>11000000249</v>
      </c>
      <c r="T182" s="10">
        <v>13000000249</v>
      </c>
      <c r="U182" s="8" t="s">
        <v>49</v>
      </c>
      <c r="V182" s="9" t="s">
        <v>50</v>
      </c>
      <c r="W182" s="6">
        <f>IF(G182 = "NULL", "NULL", G182/4)</f>
        <v>0.875</v>
      </c>
      <c r="X182" s="6">
        <f>IF(W182 = "NULL", "NULL", W182*28.35)</f>
        <v>24.806250000000002</v>
      </c>
      <c r="Y182" s="6">
        <f>IF(G182 = "NULL", "NULL", G182*4)</f>
        <v>14</v>
      </c>
      <c r="Z182" s="6">
        <f>IF(G182 = "NULL", "NULL", H182*4)</f>
        <v>396.90000000000003</v>
      </c>
      <c r="AA182" s="13">
        <v>15000000249</v>
      </c>
      <c r="AB182" s="6">
        <f>IF(OR(E182 = "NULL", G182 = "NULL"), "NULL", (E182+G182)/2)</f>
        <v>2.625</v>
      </c>
      <c r="AC182" s="6">
        <f>IF(OR(F182 = "NULL", H182 = "NULL"), "NULL", (F182+H182)/2)</f>
        <v>74.418750000000003</v>
      </c>
      <c r="AD182" s="13">
        <v>17000000249</v>
      </c>
      <c r="AE182" s="6">
        <f>IF(H182 = "NULL", "NULL", AF182/28.35)</f>
        <v>8.75</v>
      </c>
      <c r="AF182" s="6">
        <f>IF(H182 = "NULL", "NULL", J182*2)</f>
        <v>248.06250000000003</v>
      </c>
      <c r="AG182" s="13">
        <v>19000000249</v>
      </c>
      <c r="AH182" s="6">
        <f>IF(AB182 = "NULL", "NULL", AB182*2)</f>
        <v>5.25</v>
      </c>
      <c r="AI182" s="6">
        <f>IF(AC182 = "NULL", "NULL", AC182*2)</f>
        <v>148.83750000000001</v>
      </c>
      <c r="AJ182" s="13">
        <v>21000000249</v>
      </c>
      <c r="AK182" s="11"/>
      <c r="AL182" s="10" t="str">
        <f>SUBSTITUTE(D182,CHAR(10)&amp;"•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c r="AM182" s="9" t="s">
        <v>44</v>
      </c>
      <c r="AN182" s="42"/>
    </row>
    <row r="183" spans="1:40" ht="180" x14ac:dyDescent="0.3">
      <c r="A183" s="8" t="s">
        <v>1168</v>
      </c>
      <c r="B183" s="8" t="s">
        <v>1169</v>
      </c>
      <c r="C183" s="8" t="s">
        <v>1169</v>
      </c>
      <c r="D183" s="9" t="s">
        <v>1170</v>
      </c>
      <c r="E183" s="6">
        <f>IF(F183 = "NULL", "NULL", F183/28.35)</f>
        <v>2.4</v>
      </c>
      <c r="F183" s="6">
        <v>68.040000000000006</v>
      </c>
      <c r="G183" s="6">
        <f>IF(H183 = "NULL", "NULL", H183/28.35)</f>
        <v>4.8</v>
      </c>
      <c r="H183" s="6">
        <v>136.08000000000001</v>
      </c>
      <c r="I183" s="6">
        <f>IF(G183 = "NULL", "NULL", G183*1.25)</f>
        <v>6</v>
      </c>
      <c r="J183" s="6">
        <f>IF(G183 = "NULL", "NULL", H183*1.25)</f>
        <v>170.10000000000002</v>
      </c>
      <c r="K183" s="6">
        <f>IF(G183 = "NULL", "NULL", G183*2)</f>
        <v>9.6</v>
      </c>
      <c r="L183" s="6">
        <f>IF(G183 = "NULL", "NULL", H183*2)</f>
        <v>272.16000000000003</v>
      </c>
      <c r="M183" s="9" t="str">
        <f>CONCATENATE(SUBSTITUTE(D183,"• Packed in a facility and/or equipment that produces products containing peanuts, tree nuts, soybean, milk, dairy, eggs, fish, shellfish, wheat, sesame. •",""), " - NET WT. ", TEXT(E183, "0.00"), " oz (", F183, " grams)")</f>
        <v>Espresso Coffee Rub Ingredients:
harbinger coffee, kosher salt, garlic, pink peppercorns, brown sugar, cayenne, clove, cinnamon, mace
 - NET WT. 2.40 oz (68.04 grams)</v>
      </c>
      <c r="N183" s="10">
        <v>10000000410</v>
      </c>
      <c r="O183" s="10">
        <v>30000000410</v>
      </c>
      <c r="P183" s="10">
        <v>50000000410</v>
      </c>
      <c r="Q183" s="10">
        <v>70000000410</v>
      </c>
      <c r="R183" s="10">
        <v>90000000410</v>
      </c>
      <c r="S183" s="10">
        <v>11000000410</v>
      </c>
      <c r="T183" s="10">
        <v>13000000410</v>
      </c>
      <c r="U183" s="8"/>
      <c r="V183" s="9"/>
      <c r="W183" s="6">
        <f>IF(G183 = "NULL", "NULL", G183/4)</f>
        <v>1.2</v>
      </c>
      <c r="X183" s="6">
        <f>IF(W183 = "NULL", "NULL", W183*28.35)</f>
        <v>34.020000000000003</v>
      </c>
      <c r="Y183" s="6">
        <f>IF(G183 = "NULL", "NULL", G183*4)</f>
        <v>19.2</v>
      </c>
      <c r="Z183" s="6">
        <f>IF(G183 = "NULL", "NULL", H183*4)</f>
        <v>544.32000000000005</v>
      </c>
      <c r="AA183" s="13">
        <v>15000000410</v>
      </c>
      <c r="AB183" s="6">
        <f>IF(OR(E183 = "NULL", G183 = "NULL"), "NULL", (E183+G183)/2)</f>
        <v>3.5999999999999996</v>
      </c>
      <c r="AC183" s="6">
        <f>IF(OR(F183 = "NULL", H183 = "NULL"), "NULL", (F183+H183)/2)</f>
        <v>102.06</v>
      </c>
      <c r="AD183" s="13">
        <v>17000000410</v>
      </c>
      <c r="AE183" s="6">
        <f>IF(H183 = "NULL", "NULL", AF183/28.35)</f>
        <v>12.000000000000002</v>
      </c>
      <c r="AF183" s="6">
        <f>IF(H183 = "NULL", "NULL", J183*2)</f>
        <v>340.20000000000005</v>
      </c>
      <c r="AG183" s="13">
        <v>19000000410</v>
      </c>
      <c r="AH183" s="6">
        <f>IF(AB183 = "NULL", "NULL", AB183*2)</f>
        <v>7.1999999999999993</v>
      </c>
      <c r="AI183" s="6">
        <f>IF(AC183 = "NULL", "NULL", AC183*2)</f>
        <v>204.12</v>
      </c>
      <c r="AJ183" s="13">
        <v>21000000410</v>
      </c>
      <c r="AK183" s="11"/>
      <c r="AL183" s="10" t="str">
        <f>SUBSTITUTE(D183,CHAR(10)&amp;"•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c r="AM183" s="9" t="s">
        <v>44</v>
      </c>
      <c r="AN183" s="42"/>
    </row>
    <row r="184" spans="1:40" ht="180" x14ac:dyDescent="0.3">
      <c r="A184" s="8" t="s">
        <v>2250</v>
      </c>
      <c r="B184" s="8" t="s">
        <v>2251</v>
      </c>
      <c r="C184" s="8" t="s">
        <v>2252</v>
      </c>
      <c r="D184" s="9" t="s">
        <v>2253</v>
      </c>
      <c r="E184" s="6">
        <f>IF(F184 = "NULL", "NULL", F184/28.35)</f>
        <v>1.3051146384479717</v>
      </c>
      <c r="F184" s="6">
        <v>37</v>
      </c>
      <c r="G184" s="6">
        <f>IF(H184 = "NULL", "NULL", H184/28.35)</f>
        <v>2.998236331569665</v>
      </c>
      <c r="H184" s="6">
        <v>85</v>
      </c>
      <c r="I184" s="6">
        <f>IF(G184 = "NULL", "NULL", G184*1.25)</f>
        <v>3.7477954144620811</v>
      </c>
      <c r="J184" s="6">
        <f>IF(G184 = "NULL", "NULL", H184*1.25)</f>
        <v>106.25</v>
      </c>
      <c r="K184" s="6">
        <f>IF(G184 = "NULL", "NULL", G184*2)</f>
        <v>5.9964726631393299</v>
      </c>
      <c r="L184" s="6">
        <f>IF(G184 = "NULL", "NULL", H184*2)</f>
        <v>170</v>
      </c>
      <c r="M184" s="9" t="str">
        <f>CONCATENATE(SUBSTITUTE(D184,"• Packed in a facility and/or equipment that produces products containing peanuts, tree nuts, soybean, milk, dairy, eggs, fish, shellfish, wheat, sesame. •",""), " - NET WT. ", TEXT(E184, "0.00"), " oz (", F184, " grams)")</f>
        <v>Espresso Sea Salt Ingredients:
sea salt, roasted Italian espresso beans
 - NET WT. 1.31 oz (37 grams)</v>
      </c>
      <c r="N184" s="10">
        <v>10000000110</v>
      </c>
      <c r="O184" s="10">
        <v>30000000110</v>
      </c>
      <c r="P184" s="10">
        <v>50000000110</v>
      </c>
      <c r="Q184" s="10">
        <v>70000000110</v>
      </c>
      <c r="R184" s="10">
        <v>90000000110</v>
      </c>
      <c r="S184" s="10">
        <v>11000000110</v>
      </c>
      <c r="T184" s="10">
        <v>13000000110</v>
      </c>
      <c r="U184" s="8" t="s">
        <v>49</v>
      </c>
      <c r="V184" s="9" t="s">
        <v>755</v>
      </c>
      <c r="W184" s="6">
        <f>IF(G184 = "NULL", "NULL", G184/4)</f>
        <v>0.74955908289241624</v>
      </c>
      <c r="X184" s="6">
        <f>IF(W184 = "NULL", "NULL", W184*28.35)</f>
        <v>21.25</v>
      </c>
      <c r="Y184" s="6">
        <f>IF(G184 = "NULL", "NULL", G184*4)</f>
        <v>11.99294532627866</v>
      </c>
      <c r="Z184" s="6">
        <f>IF(G184 = "NULL", "NULL", H184*4)</f>
        <v>340</v>
      </c>
      <c r="AA184" s="13">
        <v>15000000110</v>
      </c>
      <c r="AB184" s="6">
        <f>IF(OR(E184 = "NULL", G184 = "NULL"), "NULL", (E184+G184)/2)</f>
        <v>2.1516754850088184</v>
      </c>
      <c r="AC184" s="6">
        <f>IF(OR(F184 = "NULL", H184 = "NULL"), "NULL", (F184+H184)/2)</f>
        <v>61</v>
      </c>
      <c r="AD184" s="13">
        <v>17000000110</v>
      </c>
      <c r="AE184" s="6">
        <f>IF(H184 = "NULL", "NULL", AF184/28.35)</f>
        <v>7.4955908289241622</v>
      </c>
      <c r="AF184" s="6">
        <f>IF(H184 = "NULL", "NULL", J184*2)</f>
        <v>212.5</v>
      </c>
      <c r="AG184" s="13">
        <v>19000000110</v>
      </c>
      <c r="AH184" s="6">
        <f>IF(AB184 = "NULL", "NULL", AB184*2)</f>
        <v>4.3033509700176369</v>
      </c>
      <c r="AI184" s="6">
        <f>IF(AC184 = "NULL", "NULL", AC184*2)</f>
        <v>122</v>
      </c>
      <c r="AJ184" s="13">
        <v>21000000110</v>
      </c>
      <c r="AK184" s="11"/>
      <c r="AL184" s="10" t="str">
        <f>SUBSTITUTE(D184,CHAR(10)&amp;"• Packed in a facility and/or equipment that produces products containing peanuts, tree nuts, soybean, milk, dairy, eggs, fish, shellfish, wheat, sesame. •","")</f>
        <v>Espresso Sea Salt Ingredients:
sea salt, roasted Italian espresso beans</v>
      </c>
      <c r="AM184" s="9" t="s">
        <v>44</v>
      </c>
      <c r="AN184" s="42"/>
    </row>
    <row r="185" spans="1:40" ht="180" x14ac:dyDescent="0.3">
      <c r="A185" s="31" t="s">
        <v>2462</v>
      </c>
      <c r="B185" s="8" t="s">
        <v>2463</v>
      </c>
      <c r="C185" s="8" t="s">
        <v>2463</v>
      </c>
      <c r="D185" s="9" t="s">
        <v>2464</v>
      </c>
      <c r="E185" s="6">
        <f>IF(F185 = "NULL", "NULL", F185/28.35)</f>
        <v>1.8342151675485008</v>
      </c>
      <c r="F185" s="6">
        <v>52</v>
      </c>
      <c r="G185" s="6">
        <f>IF(H185 = "NULL", "NULL", H185/28.35)</f>
        <v>3.6684303350970016</v>
      </c>
      <c r="H185" s="6">
        <v>104</v>
      </c>
      <c r="I185" s="6">
        <f>IF(G185 = "NULL", "NULL", G185*1.25)</f>
        <v>4.5855379188712515</v>
      </c>
      <c r="J185" s="6">
        <f>IF(G185 = "NULL", "NULL", H185*1.25)</f>
        <v>130</v>
      </c>
      <c r="K185" s="6">
        <f>IF(G185 = "NULL", "NULL", G185*2)</f>
        <v>7.3368606701940031</v>
      </c>
      <c r="L185" s="6">
        <f>IF(G185 = "NULL", "NULL", H185*2)</f>
        <v>208</v>
      </c>
      <c r="M185" s="9" t="str">
        <f>CONCATENATE(SUBSTITUTE(D185,"• Packed in a facility and/or equipment that produces products containing peanuts, tree nuts, soybean, milk, dairy, eggs, fish, shellfish, wheat, sesame. •",""), " - NET WT. ", TEXT(E185, "0.00"), " oz (", F185, " grams)")</f>
        <v>Espresso Sugar Ingredients:
cane sugar, ground espresso powder
 - NET WT. 1.83 oz (52 grams)</v>
      </c>
      <c r="N185" s="10">
        <v>10000000109</v>
      </c>
      <c r="O185" s="10">
        <v>30000000109</v>
      </c>
      <c r="P185" s="10">
        <v>50000000109</v>
      </c>
      <c r="Q185" s="10">
        <v>70000000109</v>
      </c>
      <c r="R185" s="10">
        <v>90000000109</v>
      </c>
      <c r="S185" s="10">
        <v>11000000109</v>
      </c>
      <c r="T185" s="10">
        <v>13000000109</v>
      </c>
      <c r="U185" s="8" t="s">
        <v>49</v>
      </c>
      <c r="V185" s="9" t="s">
        <v>755</v>
      </c>
      <c r="W185" s="6">
        <f>IF(G185 = "NULL", "NULL", G185/4)</f>
        <v>0.91710758377425039</v>
      </c>
      <c r="X185" s="6">
        <f>IF(W185 = "NULL", "NULL", W185*28.35)</f>
        <v>26</v>
      </c>
      <c r="Y185" s="6">
        <f>IF(G185 = "NULL", "NULL", G185*4)</f>
        <v>14.673721340388006</v>
      </c>
      <c r="Z185" s="6">
        <f>IF(G185 = "NULL", "NULL", H185*4)</f>
        <v>416</v>
      </c>
      <c r="AA185" s="13">
        <v>15000000109</v>
      </c>
      <c r="AB185" s="6">
        <f>IF(OR(E185 = "NULL", G185 = "NULL"), "NULL", (E185+G185)/2)</f>
        <v>2.7513227513227512</v>
      </c>
      <c r="AC185" s="6">
        <f>IF(OR(F185 = "NULL", H185 = "NULL"), "NULL", (F185+H185)/2)</f>
        <v>78</v>
      </c>
      <c r="AD185" s="13">
        <v>17000000109</v>
      </c>
      <c r="AE185" s="6">
        <f>IF(H185 = "NULL", "NULL", AF185/28.35)</f>
        <v>9.1710758377425048</v>
      </c>
      <c r="AF185" s="6">
        <f>IF(H185 = "NULL", "NULL", J185*2)</f>
        <v>260</v>
      </c>
      <c r="AG185" s="13">
        <v>19000000109</v>
      </c>
      <c r="AH185" s="6">
        <f>IF(AB185 = "NULL", "NULL", AB185*2)</f>
        <v>5.5026455026455023</v>
      </c>
      <c r="AI185" s="6">
        <f>IF(AC185 = "NULL", "NULL", AC185*2)</f>
        <v>156</v>
      </c>
      <c r="AJ185" s="13">
        <v>21000000109</v>
      </c>
      <c r="AK185" s="11"/>
      <c r="AL185" s="10" t="str">
        <f>SUBSTITUTE(D185,CHAR(10)&amp;"• Packed in a facility and/or equipment that produces products containing peanuts, tree nuts, soybean, milk, dairy, eggs, fish, shellfish, wheat, sesame. •","")</f>
        <v>Espresso Sugar Ingredients:
cane sugar, ground espresso powder</v>
      </c>
      <c r="AM185" s="9" t="s">
        <v>44</v>
      </c>
      <c r="AN185" s="42"/>
    </row>
    <row r="186" spans="1:40" ht="180" x14ac:dyDescent="0.3">
      <c r="A186" s="8" t="s">
        <v>2006</v>
      </c>
      <c r="B186" s="8" t="s">
        <v>2007</v>
      </c>
      <c r="C186" s="8" t="s">
        <v>2007</v>
      </c>
      <c r="D186" s="9" t="s">
        <v>2008</v>
      </c>
      <c r="E186" s="6">
        <f>IF(F186 = "NULL", "NULL", F186/28.35)</f>
        <v>1.95</v>
      </c>
      <c r="F186" s="6">
        <v>55.282499999999999</v>
      </c>
      <c r="G186" s="6">
        <f>IF(H186 = "NULL", "NULL", H186/28.35)</f>
        <v>3.9</v>
      </c>
      <c r="H186" s="6">
        <v>110.565</v>
      </c>
      <c r="I186" s="6">
        <f>IF(G186 = "NULL", "NULL", G186*1.25)</f>
        <v>4.875</v>
      </c>
      <c r="J186" s="6">
        <f>IF(G186 = "NULL", "NULL", H186*1.25)</f>
        <v>138.20625000000001</v>
      </c>
      <c r="K186" s="6">
        <f>IF(G186 = "NULL", "NULL", G186*2)</f>
        <v>7.8</v>
      </c>
      <c r="L186" s="6">
        <f>IF(G186 = "NULL", "NULL", H186*2)</f>
        <v>221.13</v>
      </c>
      <c r="M186" s="9" t="str">
        <f>CONCATENATE(SUBSTITUTE(D186,"• Packed in a facility and/or equipment that produces products containing peanuts, tree nuts, soybean, milk, dairy, eggs, fish, shellfish, wheat, sesame. •",""), " - NET WT. ", TEXT(E186, "0.00"), " oz (", F186, " grams)")</f>
        <v>Every Veggie Seasoning Ingredients:
spices, salt, dehydrated garlic, dehydrated onion, corn oil, herbs 
 - NET WT. 1.95 oz (55.2825 grams)</v>
      </c>
      <c r="N186" s="10">
        <v>10000000389</v>
      </c>
      <c r="O186" s="10">
        <v>30000000389</v>
      </c>
      <c r="P186" s="10">
        <v>50000000389</v>
      </c>
      <c r="Q186" s="10">
        <v>70000000389</v>
      </c>
      <c r="R186" s="10">
        <v>90000000389</v>
      </c>
      <c r="S186" s="10">
        <v>11000000389</v>
      </c>
      <c r="T186" s="10">
        <v>13000000389</v>
      </c>
      <c r="U186" s="8"/>
      <c r="V186" s="9"/>
      <c r="W186" s="6">
        <f>IF(G186 = "NULL", "NULL", G186/4)</f>
        <v>0.97499999999999998</v>
      </c>
      <c r="X186" s="6">
        <f>IF(W186 = "NULL", "NULL", W186*28.35)</f>
        <v>27.641249999999999</v>
      </c>
      <c r="Y186" s="6">
        <f>IF(G186 = "NULL", "NULL", G186*4)</f>
        <v>15.6</v>
      </c>
      <c r="Z186" s="6">
        <f>IF(G186 = "NULL", "NULL", H186*4)</f>
        <v>442.26</v>
      </c>
      <c r="AA186" s="13">
        <v>15000000389</v>
      </c>
      <c r="AB186" s="6">
        <f>IF(OR(E186 = "NULL", G186 = "NULL"), "NULL", (E186+G186)/2)</f>
        <v>2.9249999999999998</v>
      </c>
      <c r="AC186" s="6">
        <f>IF(OR(F186 = "NULL", H186 = "NULL"), "NULL", (F186+H186)/2)</f>
        <v>82.923749999999998</v>
      </c>
      <c r="AD186" s="13">
        <v>17000000389</v>
      </c>
      <c r="AE186" s="6">
        <f>IF(H186 = "NULL", "NULL", AF186/28.35)</f>
        <v>9.75</v>
      </c>
      <c r="AF186" s="6">
        <f>IF(H186 = "NULL", "NULL", J186*2)</f>
        <v>276.41250000000002</v>
      </c>
      <c r="AG186" s="13">
        <v>19000000389</v>
      </c>
      <c r="AH186" s="6">
        <f>IF(AB186 = "NULL", "NULL", AB186*2)</f>
        <v>5.85</v>
      </c>
      <c r="AI186" s="6">
        <f>IF(AC186 = "NULL", "NULL", AC186*2)</f>
        <v>165.8475</v>
      </c>
      <c r="AJ186" s="13">
        <v>21000000389</v>
      </c>
      <c r="AK186" s="11"/>
      <c r="AL186" s="10" t="str">
        <f>SUBSTITUTE(D186,CHAR(10)&amp;"• Packed in a facility and/or equipment that produces products containing peanuts, tree nuts, soybean, milk, dairy, eggs, fish, shellfish, wheat, sesame. •","")</f>
        <v xml:space="preserve">Every Veggie Seasoning Ingredients:
spices, salt, dehydrated garlic, dehydrated onion, corn oil, herbs </v>
      </c>
      <c r="AM186" s="9" t="s">
        <v>44</v>
      </c>
      <c r="AN186" s="42"/>
    </row>
    <row r="187" spans="1:40" ht="180" x14ac:dyDescent="0.3">
      <c r="A187" s="8" t="s">
        <v>2111</v>
      </c>
      <c r="B187" s="8" t="s">
        <v>2991</v>
      </c>
      <c r="C187" s="8" t="s">
        <v>2994</v>
      </c>
      <c r="D187" s="9" t="s">
        <v>2997</v>
      </c>
      <c r="E187" s="6">
        <f>IF(F187 = "NULL", "NULL", F187/28.35)</f>
        <v>1.3608465608465607</v>
      </c>
      <c r="F187" s="6">
        <v>38.58</v>
      </c>
      <c r="G187" s="6">
        <f>IF(H187 = "NULL", "NULL", H187/28.35)</f>
        <v>2.749911816578483</v>
      </c>
      <c r="H187" s="6">
        <v>77.959999999999994</v>
      </c>
      <c r="I187" s="6">
        <f>IF(G187 = "NULL", "NULL", G187*1.25)</f>
        <v>3.4373897707231036</v>
      </c>
      <c r="J187" s="6">
        <f>IF(G187 = "NULL", "NULL", H187*1.25)</f>
        <v>97.449999999999989</v>
      </c>
      <c r="K187" s="6">
        <f>IF(G187 = "NULL", "NULL", G187*2)</f>
        <v>5.4998236331569661</v>
      </c>
      <c r="L187" s="6">
        <f>IF(G187 = "NULL", "NULL", H187*2)</f>
        <v>155.91999999999999</v>
      </c>
      <c r="M187" s="9" t="str">
        <f>CONCATENATE(SUBSTITUTE(D187,"• Packed in a facility and/or equipment that produces products containing peanuts, tree nuts, soybean, milk, dairy, eggs, fish, shellfish, wheat, sesame. •",""), " - NET WT. ", TEXT(E187, "0.00"), " oz (", F187, " grams)")</f>
        <v>Everything Louisiana No Salt Seasoning Ingredients:
garlic, paprika, onion, black pepper, coriander, california chili pepper, basil, oregano, thyme, parsely
 - NET WT. 1.36 oz (38.58 grams)</v>
      </c>
      <c r="N187" s="10">
        <v>10000000616</v>
      </c>
      <c r="O187" s="10">
        <v>30000000616</v>
      </c>
      <c r="P187" s="10">
        <v>50000000616</v>
      </c>
      <c r="Q187" s="10">
        <v>70000000616</v>
      </c>
      <c r="R187" s="10">
        <v>90000000616</v>
      </c>
      <c r="S187" s="10">
        <v>11000000616</v>
      </c>
      <c r="T187" s="10">
        <v>13000000616</v>
      </c>
      <c r="U187" s="22"/>
      <c r="W187" s="6">
        <f>IF(G187 = "NULL", "NULL", G187/4)</f>
        <v>0.68747795414462076</v>
      </c>
      <c r="X187" s="6">
        <f>IF(W187 = "NULL", "NULL", W187*28.35)</f>
        <v>19.489999999999998</v>
      </c>
      <c r="Y187" s="6">
        <f>IF(G187 = "NULL", "NULL", G187*4)</f>
        <v>10.999647266313932</v>
      </c>
      <c r="Z187" s="6">
        <f>IF(G187 = "NULL", "NULL", H187*4)</f>
        <v>311.83999999999997</v>
      </c>
      <c r="AA187" s="13">
        <v>15000000616</v>
      </c>
      <c r="AB187" s="6">
        <f>IF(OR(E187 = "NULL", G187 = "NULL"), "NULL", (E187+G187)/2)</f>
        <v>2.0553791887125219</v>
      </c>
      <c r="AC187" s="6">
        <f>IF(OR(F187 = "NULL", H187 = "NULL"), "NULL", (F187+H187)/2)</f>
        <v>58.269999999999996</v>
      </c>
      <c r="AD187" s="13">
        <v>17000000616</v>
      </c>
      <c r="AE187" s="6">
        <f>IF(H187 = "NULL", "NULL", AF187/28.35)</f>
        <v>6.8747795414462072</v>
      </c>
      <c r="AF187" s="6">
        <f>IF(H187 = "NULL", "NULL", J187*2)</f>
        <v>194.89999999999998</v>
      </c>
      <c r="AG187" s="13">
        <v>19000000616</v>
      </c>
      <c r="AH187" s="6">
        <f>IF(AB187 = "NULL", "NULL", AB187*2)</f>
        <v>4.1107583774250438</v>
      </c>
      <c r="AI187" s="6">
        <f>IF(AC187 = "NULL", "NULL", AC187*2)</f>
        <v>116.53999999999999</v>
      </c>
      <c r="AJ187" s="13">
        <v>21000000616</v>
      </c>
      <c r="AK187" s="11" t="s">
        <v>2112</v>
      </c>
      <c r="AL187" s="10" t="str">
        <f>SUBSTITUTE(D187,CHAR(10)&amp;"• Packed in a facility and/or equipment that produces products containing peanuts, tree nuts, soybean, milk, dairy, eggs, fish, shellfish, wheat, sesame. •","")</f>
        <v>Everything Louisiana No Salt Seasoning Ingredients:
garlic, paprika, onion, black pepper, coriander, california chili pepper, basil, oregano, thyme, parsely</v>
      </c>
      <c r="AM187" s="9" t="s">
        <v>44</v>
      </c>
      <c r="AN187" s="42"/>
    </row>
    <row r="188" spans="1:40" ht="180" x14ac:dyDescent="0.3">
      <c r="A188" s="8" t="s">
        <v>2113</v>
      </c>
      <c r="B188" s="8" t="s">
        <v>2992</v>
      </c>
      <c r="C188" s="8" t="s">
        <v>2995</v>
      </c>
      <c r="D188" s="9" t="s">
        <v>2998</v>
      </c>
      <c r="E188" s="6">
        <f>IF(F188 = "NULL", "NULL", F188/28.35)</f>
        <v>1.3608465608465607</v>
      </c>
      <c r="F188" s="6">
        <v>38.58</v>
      </c>
      <c r="G188" s="6">
        <f>IF(H188 = "NULL", "NULL", H188/28.35)</f>
        <v>2.749911816578483</v>
      </c>
      <c r="H188" s="6">
        <v>77.959999999999994</v>
      </c>
      <c r="I188" s="6">
        <f>IF(G188 = "NULL", "NULL", G188*1.25)</f>
        <v>3.4373897707231036</v>
      </c>
      <c r="J188" s="6">
        <f>IF(G188 = "NULL", "NULL", H188*1.25)</f>
        <v>97.449999999999989</v>
      </c>
      <c r="K188" s="6">
        <f>IF(G188 = "NULL", "NULL", G188*2)</f>
        <v>5.4998236331569661</v>
      </c>
      <c r="L188" s="6">
        <f>IF(G188 = "NULL", "NULL", H188*2)</f>
        <v>155.91999999999999</v>
      </c>
      <c r="M188" s="9" t="str">
        <f>CONCATENATE(SUBSTITUTE(D188,"• Packed in a facility and/or equipment that produces products containing peanuts, tree nuts, soybean, milk, dairy, eggs, fish, shellfish, wheat, sesame. •",""), " - NET WT. ", TEXT(E188, "0.00"), " oz (", F188, " grams)")</f>
        <v>Everything Louisiana Seasoning Ingredients:
onion, garlic, sea salt, california chili pepper, cumin, coriander, paprika, black pepper, basil leaves, parsley flakes
 - NET WT. 1.36 oz (38.58 grams)</v>
      </c>
      <c r="N188" s="10">
        <v>10000000617</v>
      </c>
      <c r="O188" s="10">
        <v>30000000617</v>
      </c>
      <c r="P188" s="10">
        <v>50000000617</v>
      </c>
      <c r="Q188" s="10">
        <v>70000000617</v>
      </c>
      <c r="R188" s="10">
        <v>90000000617</v>
      </c>
      <c r="S188" s="10">
        <v>11000000617</v>
      </c>
      <c r="T188" s="10">
        <v>13000000617</v>
      </c>
      <c r="U188" s="22"/>
      <c r="W188" s="6">
        <f>IF(G188 = "NULL", "NULL", G188/4)</f>
        <v>0.68747795414462076</v>
      </c>
      <c r="X188" s="6">
        <f>IF(W188 = "NULL", "NULL", W188*28.35)</f>
        <v>19.489999999999998</v>
      </c>
      <c r="Y188" s="6">
        <f>IF(G188 = "NULL", "NULL", G188*4)</f>
        <v>10.999647266313932</v>
      </c>
      <c r="Z188" s="6">
        <f>IF(G188 = "NULL", "NULL", H188*4)</f>
        <v>311.83999999999997</v>
      </c>
      <c r="AA188" s="13">
        <v>15000000617</v>
      </c>
      <c r="AB188" s="6">
        <f>IF(OR(E188 = "NULL", G188 = "NULL"), "NULL", (E188+G188)/2)</f>
        <v>2.0553791887125219</v>
      </c>
      <c r="AC188" s="6">
        <f>IF(OR(F188 = "NULL", H188 = "NULL"), "NULL", (F188+H188)/2)</f>
        <v>58.269999999999996</v>
      </c>
      <c r="AD188" s="13">
        <v>17000000617</v>
      </c>
      <c r="AE188" s="6">
        <f>IF(H188 = "NULL", "NULL", AF188/28.35)</f>
        <v>6.8747795414462072</v>
      </c>
      <c r="AF188" s="6">
        <f>IF(H188 = "NULL", "NULL", J188*2)</f>
        <v>194.89999999999998</v>
      </c>
      <c r="AG188" s="13">
        <v>19000000617</v>
      </c>
      <c r="AH188" s="6">
        <f>IF(AB188 = "NULL", "NULL", AB188*2)</f>
        <v>4.1107583774250438</v>
      </c>
      <c r="AI188" s="6">
        <f>IF(AC188 = "NULL", "NULL", AC188*2)</f>
        <v>116.53999999999999</v>
      </c>
      <c r="AJ188" s="13">
        <v>21000000617</v>
      </c>
      <c r="AK188" s="11" t="s">
        <v>2114</v>
      </c>
      <c r="AL188" s="10" t="str">
        <f>SUBSTITUTE(D188,CHAR(10)&amp;"• Packed in a facility and/or equipment that produces products containing peanuts, tree nuts, soybean, milk, dairy, eggs, fish, shellfish, wheat, sesame. •","")</f>
        <v>Everything Louisiana Seasoning Ingredients:
onion, garlic, sea salt, california chili pepper, cumin, coriander, paprika, black pepper, basil leaves, parsley flakes</v>
      </c>
      <c r="AM188" s="9" t="s">
        <v>44</v>
      </c>
      <c r="AN188" s="42"/>
    </row>
    <row r="189" spans="1:40" ht="180" x14ac:dyDescent="0.3">
      <c r="A189" s="8" t="s">
        <v>2115</v>
      </c>
      <c r="B189" s="8" t="s">
        <v>2993</v>
      </c>
      <c r="C189" s="8" t="s">
        <v>2996</v>
      </c>
      <c r="D189" s="9" t="s">
        <v>2999</v>
      </c>
      <c r="E189" s="6">
        <f>IF(F189 = "NULL", "NULL", F189/28.35)</f>
        <v>1.3608465608465607</v>
      </c>
      <c r="F189" s="6">
        <v>38.58</v>
      </c>
      <c r="G189" s="6">
        <f>IF(H189 = "NULL", "NULL", H189/28.35)</f>
        <v>2.749911816578483</v>
      </c>
      <c r="H189" s="6">
        <v>77.959999999999994</v>
      </c>
      <c r="I189" s="6">
        <f>IF(G189 = "NULL", "NULL", G189*1.25)</f>
        <v>3.4373897707231036</v>
      </c>
      <c r="J189" s="6">
        <f>IF(G189 = "NULL", "NULL", H189*1.25)</f>
        <v>97.449999999999989</v>
      </c>
      <c r="K189" s="6">
        <f>IF(G189 = "NULL", "NULL", G189*2)</f>
        <v>5.4998236331569661</v>
      </c>
      <c r="L189" s="6">
        <f>IF(G189 = "NULL", "NULL", H189*2)</f>
        <v>155.91999999999999</v>
      </c>
      <c r="M189" s="9" t="str">
        <f>CONCATENATE(SUBSTITUTE(D189,"• Packed in a facility and/or equipment that produces products containing peanuts, tree nuts, soybean, milk, dairy, eggs, fish, shellfish, wheat, sesame. •",""), " - NET WT. ", TEXT(E189, "0.00"), " oz (", F189, " grams)")</f>
        <v>Everything Louisiana Spicy Seasoning Ingredients:
onion, garlic, sea salt, california chili pepper, cayenne pepper, cumin, coriander, paprika, black pepper, basil leaves, parsley flakes
 - NET WT. 1.36 oz (38.58 grams)</v>
      </c>
      <c r="N189" s="10">
        <v>10000000618</v>
      </c>
      <c r="O189" s="10">
        <v>30000000618</v>
      </c>
      <c r="P189" s="10">
        <v>50000000618</v>
      </c>
      <c r="Q189" s="10">
        <v>70000000618</v>
      </c>
      <c r="R189" s="10">
        <v>90000000618</v>
      </c>
      <c r="S189" s="10">
        <v>11000000618</v>
      </c>
      <c r="T189" s="10">
        <v>13000000618</v>
      </c>
      <c r="U189" s="22"/>
      <c r="W189" s="6">
        <f>IF(G189 = "NULL", "NULL", G189/4)</f>
        <v>0.68747795414462076</v>
      </c>
      <c r="X189" s="6">
        <f>IF(W189 = "NULL", "NULL", W189*28.35)</f>
        <v>19.489999999999998</v>
      </c>
      <c r="Y189" s="6">
        <f>IF(G189 = "NULL", "NULL", G189*4)</f>
        <v>10.999647266313932</v>
      </c>
      <c r="Z189" s="6">
        <f>IF(G189 = "NULL", "NULL", H189*4)</f>
        <v>311.83999999999997</v>
      </c>
      <c r="AA189" s="13">
        <v>15000000618</v>
      </c>
      <c r="AB189" s="6">
        <f>IF(OR(E189 = "NULL", G189 = "NULL"), "NULL", (E189+G189)/2)</f>
        <v>2.0553791887125219</v>
      </c>
      <c r="AC189" s="6">
        <f>IF(OR(F189 = "NULL", H189 = "NULL"), "NULL", (F189+H189)/2)</f>
        <v>58.269999999999996</v>
      </c>
      <c r="AD189" s="13">
        <v>17000000618</v>
      </c>
      <c r="AE189" s="6">
        <f>IF(H189 = "NULL", "NULL", AF189/28.35)</f>
        <v>6.8747795414462072</v>
      </c>
      <c r="AF189" s="6">
        <f>IF(H189 = "NULL", "NULL", J189*2)</f>
        <v>194.89999999999998</v>
      </c>
      <c r="AG189" s="13">
        <v>19000000618</v>
      </c>
      <c r="AH189" s="6">
        <f>IF(AB189 = "NULL", "NULL", AB189*2)</f>
        <v>4.1107583774250438</v>
      </c>
      <c r="AI189" s="6">
        <f>IF(AC189 = "NULL", "NULL", AC189*2)</f>
        <v>116.53999999999999</v>
      </c>
      <c r="AJ189" s="13">
        <v>21000000618</v>
      </c>
      <c r="AK189" s="11" t="s">
        <v>2116</v>
      </c>
      <c r="AL189" s="10" t="str">
        <f>SUBSTITUTE(D189,CHAR(10)&amp;"• Packed in a facility and/or equipment that produces products containing peanuts, tree nuts, soybean, milk, dairy, eggs, fish, shellfish, wheat, sesame. •","")</f>
        <v>Everything Louisiana Spicy Seasoning Ingredients:
onion, garlic, sea salt, california chili pepper, cayenne pepper, cumin, coriander, paprika, black pepper, basil leaves, parsley flakes</v>
      </c>
      <c r="AM189" s="9" t="s">
        <v>44</v>
      </c>
      <c r="AN189" s="42"/>
    </row>
    <row r="190" spans="1:40" ht="375" x14ac:dyDescent="0.3">
      <c r="A190" s="8" t="s">
        <v>358</v>
      </c>
      <c r="B190" s="8" t="s">
        <v>359</v>
      </c>
      <c r="C190" s="8" t="s">
        <v>360</v>
      </c>
      <c r="D190" s="9" t="s">
        <v>361</v>
      </c>
      <c r="E190" s="6">
        <f>IF(F190 = "NULL", "NULL", F190/28.35)</f>
        <v>1.1000000000000001</v>
      </c>
      <c r="F190" s="6">
        <v>31.185000000000006</v>
      </c>
      <c r="G190" s="6">
        <f>IF(H190 = "NULL", "NULL", H190/28.35)</f>
        <v>2.2000000000000002</v>
      </c>
      <c r="H190" s="6">
        <v>62.370000000000012</v>
      </c>
      <c r="I190" s="6">
        <f>IF(G190 = "NULL", "NULL", G190*1.25)</f>
        <v>2.75</v>
      </c>
      <c r="J190" s="6">
        <f>IF(G190 = "NULL", "NULL", H190*1.25)</f>
        <v>77.96250000000002</v>
      </c>
      <c r="K190" s="6">
        <f>IF(G190 = "NULL", "NULL", G190*2)</f>
        <v>4.4000000000000004</v>
      </c>
      <c r="L190" s="6">
        <f>IF(G190 = "NULL", "NULL", H190*2)</f>
        <v>124.74000000000002</v>
      </c>
      <c r="M190" s="9" t="str">
        <f>CONCATENATE(SUBSTITUTE(D190,"• Packed in a facility and/or equipment that produces products containing peanuts, tree nuts, soybean, milk, dairy, eggs, fish, shellfish, wheat, sesame. •",""), " - NET WT. ", TEXT(E190, "0.00"), " oz (", F190,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 oz (31.185 grams)</v>
      </c>
      <c r="N190" s="10">
        <v>10000000111</v>
      </c>
      <c r="O190" s="10">
        <v>30000000111</v>
      </c>
      <c r="P190" s="10">
        <v>50000000111</v>
      </c>
      <c r="Q190" s="10">
        <v>70000000111</v>
      </c>
      <c r="R190" s="10">
        <v>90000000111</v>
      </c>
      <c r="S190" s="10">
        <v>11000000111</v>
      </c>
      <c r="T190" s="10">
        <v>13000000111</v>
      </c>
      <c r="U190" s="8" t="s">
        <v>49</v>
      </c>
      <c r="V190" s="9"/>
      <c r="W190" s="6">
        <f>IF(G190 = "NULL", "NULL", G190/4)</f>
        <v>0.55000000000000004</v>
      </c>
      <c r="X190" s="6">
        <f>IF(W190 = "NULL", "NULL", W190*28.35)</f>
        <v>15.592500000000003</v>
      </c>
      <c r="Y190" s="6">
        <f>IF(G190 = "NULL", "NULL", G190*4)</f>
        <v>8.8000000000000007</v>
      </c>
      <c r="Z190" s="6">
        <f>IF(G190 = "NULL", "NULL", H190*4)</f>
        <v>249.48000000000005</v>
      </c>
      <c r="AA190" s="13">
        <v>15000000111</v>
      </c>
      <c r="AB190" s="6">
        <f>IF(OR(E190 = "NULL", G190 = "NULL"), "NULL", (E190+G190)/2)</f>
        <v>1.6500000000000001</v>
      </c>
      <c r="AC190" s="6">
        <f>IF(OR(F190 = "NULL", H190 = "NULL"), "NULL", (F190+H190)/2)</f>
        <v>46.777500000000011</v>
      </c>
      <c r="AD190" s="13">
        <v>17000000111</v>
      </c>
      <c r="AE190" s="6">
        <f>IF(H190 = "NULL", "NULL", AF190/28.35)</f>
        <v>5.5000000000000009</v>
      </c>
      <c r="AF190" s="6">
        <f>IF(H190 = "NULL", "NULL", J190*2)</f>
        <v>155.92500000000004</v>
      </c>
      <c r="AG190" s="13">
        <v>19000000111</v>
      </c>
      <c r="AH190" s="6">
        <f>IF(AB190 = "NULL", "NULL", AB190*2)</f>
        <v>3.3000000000000003</v>
      </c>
      <c r="AI190" s="6">
        <f>IF(AC190 = "NULL", "NULL", AC190*2)</f>
        <v>93.555000000000021</v>
      </c>
      <c r="AJ190" s="13">
        <v>21000000111</v>
      </c>
      <c r="AK190" s="11"/>
      <c r="AL190" s="10" t="str">
        <f>SUBSTITUTE(D190,CHAR(10)&amp;"•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c r="AM190" s="9" t="s">
        <v>44</v>
      </c>
      <c r="AN190" s="42"/>
    </row>
    <row r="191" spans="1:40" ht="409.6" x14ac:dyDescent="0.3">
      <c r="A191" s="8" t="s">
        <v>2503</v>
      </c>
      <c r="B191" s="8" t="s">
        <v>2504</v>
      </c>
      <c r="C191" s="8" t="s">
        <v>2505</v>
      </c>
      <c r="D191" s="9" t="s">
        <v>2506</v>
      </c>
      <c r="E191" s="6">
        <f>IF(F191 = "NULL", "NULL", F191/28.35)</f>
        <v>1.6875</v>
      </c>
      <c r="F191" s="6">
        <v>47.840625000000003</v>
      </c>
      <c r="G191" s="6">
        <f>IF(H191 = "NULL", "NULL", H191/28.35)</f>
        <v>3.375</v>
      </c>
      <c r="H191" s="6">
        <v>95.681250000000006</v>
      </c>
      <c r="I191" s="6">
        <f>IF(G191 = "NULL", "NULL", G191*1.25)</f>
        <v>4.21875</v>
      </c>
      <c r="J191" s="6">
        <f>IF(G191 = "NULL", "NULL", H191*1.25)</f>
        <v>119.6015625</v>
      </c>
      <c r="K191" s="6">
        <f>IF(G191 = "NULL", "NULL", G191*2)</f>
        <v>6.75</v>
      </c>
      <c r="L191" s="6">
        <f>IF(G191 = "NULL", "NULL", H191*2)</f>
        <v>191.36250000000001</v>
      </c>
      <c r="M191" s="9" t="str">
        <f>CONCATENATE(SUBSTITUTE(D191,"• Packed in a facility and/or equipment that produces products containing peanuts, tree nuts, soybean, milk, dairy, eggs, fish, shellfish, wheat, sesame. •",""), " - NET WT. ", TEXT(E191, "0.00"), " oz (", F191,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191" s="10">
        <v>10000000112</v>
      </c>
      <c r="O191" s="10">
        <v>30000000112</v>
      </c>
      <c r="P191" s="10">
        <v>50000000112</v>
      </c>
      <c r="Q191" s="10">
        <v>70000000112</v>
      </c>
      <c r="R191" s="10">
        <v>90000000112</v>
      </c>
      <c r="S191" s="10">
        <v>11000000112</v>
      </c>
      <c r="T191" s="10">
        <v>13000000112</v>
      </c>
      <c r="U191" s="8"/>
      <c r="V191" s="9" t="s">
        <v>133</v>
      </c>
      <c r="W191" s="6">
        <f>IF(G191 = "NULL", "NULL", G191/4)</f>
        <v>0.84375</v>
      </c>
      <c r="X191" s="6">
        <f>IF(W191 = "NULL", "NULL", W191*28.35)</f>
        <v>23.920312500000001</v>
      </c>
      <c r="Y191" s="6">
        <f>IF(G191 = "NULL", "NULL", G191*4)</f>
        <v>13.5</v>
      </c>
      <c r="Z191" s="6">
        <f>IF(G191 = "NULL", "NULL", H191*4)</f>
        <v>382.72500000000002</v>
      </c>
      <c r="AA191" s="13">
        <v>15000000112</v>
      </c>
      <c r="AB191" s="6">
        <f>IF(OR(E191 = "NULL", G191 = "NULL"), "NULL", (E191+G191)/2)</f>
        <v>2.53125</v>
      </c>
      <c r="AC191" s="6">
        <f>IF(OR(F191 = "NULL", H191 = "NULL"), "NULL", (F191+H191)/2)</f>
        <v>71.760937500000011</v>
      </c>
      <c r="AD191" s="13">
        <v>17000000112</v>
      </c>
      <c r="AE191" s="6">
        <f>IF(H191 = "NULL", "NULL", AF191/28.35)</f>
        <v>8.4375</v>
      </c>
      <c r="AF191" s="6">
        <f>IF(H191 = "NULL", "NULL", J191*2)</f>
        <v>239.203125</v>
      </c>
      <c r="AG191" s="13">
        <v>19000000112</v>
      </c>
      <c r="AH191" s="6">
        <f>IF(AB191 = "NULL", "NULL", AB191*2)</f>
        <v>5.0625</v>
      </c>
      <c r="AI191" s="6">
        <f>IF(AC191 = "NULL", "NULL", AC191*2)</f>
        <v>143.52187500000002</v>
      </c>
      <c r="AJ191" s="13">
        <v>21000000112</v>
      </c>
      <c r="AK191" s="11"/>
      <c r="AL191" s="10" t="str">
        <f>SUBSTITUTE(D191,CHAR(10)&amp;"•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c r="AM191" s="9" t="s">
        <v>44</v>
      </c>
      <c r="AN191" s="42"/>
    </row>
    <row r="192" spans="1:40" ht="180" x14ac:dyDescent="0.3">
      <c r="A192" s="31" t="s">
        <v>159</v>
      </c>
      <c r="B192" s="8" t="s">
        <v>160</v>
      </c>
      <c r="C192" s="8" t="s">
        <v>161</v>
      </c>
      <c r="D192" s="9" t="s">
        <v>162</v>
      </c>
      <c r="E192" s="6">
        <f>IF(F192 = "NULL", "NULL", F192/28.35)</f>
        <v>2.0499999999999998</v>
      </c>
      <c r="F192" s="6">
        <v>58.1175</v>
      </c>
      <c r="G192" s="6">
        <f>IF(H192 = "NULL", "NULL", H192/28.35)</f>
        <v>4.0999999999999996</v>
      </c>
      <c r="H192" s="6">
        <v>116.235</v>
      </c>
      <c r="I192" s="6">
        <f>IF(G192 = "NULL", "NULL", G192*1.25)</f>
        <v>5.125</v>
      </c>
      <c r="J192" s="6">
        <f>IF(G192 = "NULL", "NULL", H192*1.25)</f>
        <v>145.29374999999999</v>
      </c>
      <c r="K192" s="6">
        <f>IF(G192 = "NULL", "NULL", G192*2)</f>
        <v>8.1999999999999993</v>
      </c>
      <c r="L192" s="6">
        <f>IF(G192 = "NULL", "NULL", H192*2)</f>
        <v>232.47</v>
      </c>
      <c r="M192" s="9" t="str">
        <f>CONCATENATE(SUBSTITUTE(D192,"• Packed in a facility and/or equipment that produces products containing peanuts, tree nuts, soybean, milk, dairy, eggs, fish, shellfish, wheat, sesame. •",""), " - NET WT. ", TEXT(E192, "0.00"), " oz (", F192, " grams)")</f>
        <v>Farm Market Bread Dip Ingredients:
sea salt, dehydrated garlic, spices, dehydrated red bell pepper, dehydrated lemon peel
 - NET WT. 2.05 oz (58.1175 grams)</v>
      </c>
      <c r="N192" s="10">
        <v>10000000113</v>
      </c>
      <c r="O192" s="10">
        <v>30000000113</v>
      </c>
      <c r="P192" s="10">
        <v>50000000113</v>
      </c>
      <c r="Q192" s="10">
        <v>70000000113</v>
      </c>
      <c r="R192" s="10">
        <v>90000000113</v>
      </c>
      <c r="S192" s="10">
        <v>11000000113</v>
      </c>
      <c r="T192" s="10">
        <v>13000000113</v>
      </c>
      <c r="U192" s="8" t="s">
        <v>49</v>
      </c>
      <c r="V192" s="9" t="s">
        <v>163</v>
      </c>
      <c r="W192" s="6">
        <f>IF(G192 = "NULL", "NULL", G192/4)</f>
        <v>1.0249999999999999</v>
      </c>
      <c r="X192" s="6">
        <f>IF(W192 = "NULL", "NULL", W192*28.35)</f>
        <v>29.05875</v>
      </c>
      <c r="Y192" s="6">
        <f>IF(G192 = "NULL", "NULL", G192*4)</f>
        <v>16.399999999999999</v>
      </c>
      <c r="Z192" s="6">
        <f>IF(G192 = "NULL", "NULL", H192*4)</f>
        <v>464.94</v>
      </c>
      <c r="AA192" s="13">
        <v>15000000113</v>
      </c>
      <c r="AB192" s="6">
        <f>IF(OR(E192 = "NULL", G192 = "NULL"), "NULL", (E192+G192)/2)</f>
        <v>3.0749999999999997</v>
      </c>
      <c r="AC192" s="6">
        <f>IF(OR(F192 = "NULL", H192 = "NULL"), "NULL", (F192+H192)/2)</f>
        <v>87.176249999999996</v>
      </c>
      <c r="AD192" s="13">
        <v>17000000113</v>
      </c>
      <c r="AE192" s="6">
        <f>IF(H192 = "NULL", "NULL", AF192/28.35)</f>
        <v>10.249999999999998</v>
      </c>
      <c r="AF192" s="6">
        <f>IF(H192 = "NULL", "NULL", J192*2)</f>
        <v>290.58749999999998</v>
      </c>
      <c r="AG192" s="13">
        <v>19000000113</v>
      </c>
      <c r="AH192" s="6">
        <f>IF(AB192 = "NULL", "NULL", AB192*2)</f>
        <v>6.1499999999999995</v>
      </c>
      <c r="AI192" s="6">
        <f>IF(AC192 = "NULL", "NULL", AC192*2)</f>
        <v>174.35249999999999</v>
      </c>
      <c r="AJ192" s="13">
        <v>21000000113</v>
      </c>
      <c r="AK192" s="11" t="s">
        <v>164</v>
      </c>
      <c r="AL192" s="10" t="str">
        <f>SUBSTITUTE(D192,CHAR(10)&amp;"• Packed in a facility and/or equipment that produces products containing peanuts, tree nuts, soybean, milk, dairy, eggs, fish, shellfish, wheat, sesame. •","")</f>
        <v>Farm Market Bread Dip Ingredients:
sea salt, dehydrated garlic, spices, dehydrated red bell pepper, dehydrated lemon peel</v>
      </c>
      <c r="AM192" s="9" t="s">
        <v>44</v>
      </c>
      <c r="AN192" s="42"/>
    </row>
    <row r="193" spans="1:40" ht="180" x14ac:dyDescent="0.3">
      <c r="A193" s="8" t="s">
        <v>912</v>
      </c>
      <c r="B193" s="8" t="s">
        <v>913</v>
      </c>
      <c r="C193" s="8" t="s">
        <v>913</v>
      </c>
      <c r="D193" s="9" t="s">
        <v>914</v>
      </c>
      <c r="E193" s="6">
        <f>IF(F193 = "NULL", "NULL", F193/28.35)</f>
        <v>0.88888888888888884</v>
      </c>
      <c r="F193" s="6">
        <v>25.2</v>
      </c>
      <c r="G193" s="6">
        <f>IF(H193 = "NULL", "NULL", H193/28.35)</f>
        <v>1.7777777777777777</v>
      </c>
      <c r="H193" s="6">
        <v>50.4</v>
      </c>
      <c r="I193" s="6">
        <f>IF(G193 = "NULL", "NULL", G193*1.25)</f>
        <v>2.2222222222222223</v>
      </c>
      <c r="J193" s="6">
        <f>IF(G193 = "NULL", "NULL", H193*1.25)</f>
        <v>63</v>
      </c>
      <c r="K193" s="6">
        <f>IF(G193 = "NULL", "NULL", G193*2)</f>
        <v>3.5555555555555554</v>
      </c>
      <c r="L193" s="6">
        <f>IF(G193 = "NULL", "NULL", H193*2)</f>
        <v>100.8</v>
      </c>
      <c r="M193" s="9" t="str">
        <f>CONCATENATE(SUBSTITUTE(D193,"• Packed in a facility and/or equipment that produces products containing peanuts, tree nuts, soybean, milk, dairy, eggs, fish, shellfish, wheat, sesame. •",""), " - NET WT. ", TEXT(E193, "0.00"), " oz (", F193, " grams)")</f>
        <v>Fennel Seeds Ingredients:
fennel
 - NET WT. 0.89 oz (25.2 grams)</v>
      </c>
      <c r="N193" s="10">
        <v>10000000627</v>
      </c>
      <c r="O193" s="10">
        <v>30000000627</v>
      </c>
      <c r="P193" s="10">
        <v>50000000627</v>
      </c>
      <c r="Q193" s="10">
        <v>70000000627</v>
      </c>
      <c r="R193" s="10">
        <v>90000000627</v>
      </c>
      <c r="S193" s="10">
        <v>11000000627</v>
      </c>
      <c r="T193" s="10">
        <v>13000000627</v>
      </c>
      <c r="U193" s="22"/>
      <c r="W193" s="6">
        <f>IF(G193 = "NULL", "NULL", G193/4)</f>
        <v>0.44444444444444442</v>
      </c>
      <c r="X193" s="6">
        <f>IF(W193 = "NULL", "NULL", W193*28.35)</f>
        <v>12.6</v>
      </c>
      <c r="Y193" s="6">
        <f>IF(G193 = "NULL", "NULL", G193*4)</f>
        <v>7.1111111111111107</v>
      </c>
      <c r="Z193" s="6">
        <f>IF(G193 = "NULL", "NULL", H193*4)</f>
        <v>201.6</v>
      </c>
      <c r="AA193" s="13">
        <v>15000000627</v>
      </c>
      <c r="AB193" s="6">
        <f>IF(OR(E193 = "NULL", G193 = "NULL"), "NULL", (E193+G193)/2)</f>
        <v>1.3333333333333333</v>
      </c>
      <c r="AC193" s="6">
        <f>IF(OR(F193 = "NULL", H193 = "NULL"), "NULL", (F193+H193)/2)</f>
        <v>37.799999999999997</v>
      </c>
      <c r="AD193" s="13">
        <v>17000000627</v>
      </c>
      <c r="AE193" s="6">
        <f>IF(H193 = "NULL", "NULL", AF193/28.35)</f>
        <v>4.4444444444444446</v>
      </c>
      <c r="AF193" s="6">
        <f>IF(H193 = "NULL", "NULL", J193*2)</f>
        <v>126</v>
      </c>
      <c r="AG193" s="13">
        <v>19000000627</v>
      </c>
      <c r="AH193" s="6">
        <f>IF(AB193 = "NULL", "NULL", AB193*2)</f>
        <v>2.6666666666666665</v>
      </c>
      <c r="AI193" s="6">
        <f>IF(AC193 = "NULL", "NULL", AC193*2)</f>
        <v>75.599999999999994</v>
      </c>
      <c r="AJ193" s="13">
        <v>21000000627</v>
      </c>
      <c r="AK193" s="11"/>
      <c r="AL193" s="10" t="str">
        <f>SUBSTITUTE(D193,CHAR(10)&amp;"• Packed in a facility and/or equipment that produces products containing peanuts, tree nuts, soybean, milk, dairy, eggs, fish, shellfish, wheat, sesame. •","")</f>
        <v>Fennel Seeds Ingredients:
fennel</v>
      </c>
      <c r="AM193" s="9" t="s">
        <v>44</v>
      </c>
      <c r="AN193" s="42"/>
    </row>
    <row r="194" spans="1:40" ht="180" x14ac:dyDescent="0.3">
      <c r="A194" s="31" t="s">
        <v>233</v>
      </c>
      <c r="B194" s="8" t="s">
        <v>234</v>
      </c>
      <c r="C194" s="8" t="s">
        <v>235</v>
      </c>
      <c r="D194" s="9" t="s">
        <v>236</v>
      </c>
      <c r="E194" s="6">
        <f>IF(F194 = "NULL", "NULL", F194/28.35)</f>
        <v>1.1000000000000001</v>
      </c>
      <c r="F194" s="6">
        <v>31.185000000000006</v>
      </c>
      <c r="G194" s="6">
        <f>IF(H194 = "NULL", "NULL", H194/28.35)</f>
        <v>2.2000000000000002</v>
      </c>
      <c r="H194" s="6">
        <v>62.370000000000012</v>
      </c>
      <c r="I194" s="6">
        <f>IF(G194 = "NULL", "NULL", G194*1.25)</f>
        <v>2.75</v>
      </c>
      <c r="J194" s="6">
        <f>IF(G194 = "NULL", "NULL", H194*1.25)</f>
        <v>77.96250000000002</v>
      </c>
      <c r="K194" s="6">
        <f>IF(G194 = "NULL", "NULL", G194*2)</f>
        <v>4.4000000000000004</v>
      </c>
      <c r="L194" s="6">
        <f>IF(G194 = "NULL", "NULL", H194*2)</f>
        <v>124.74000000000002</v>
      </c>
      <c r="M194" s="9" t="str">
        <f>CONCATENATE(SUBSTITUTE(D194,"• Packed in a facility and/or equipment that produces products containing peanuts, tree nuts, soybean, milk, dairy, eggs, fish, shellfish, wheat, sesame. •",""), " - NET WT. ", TEXT(E194, "0.00"), " oz (", F194, " grams)")</f>
        <v>Festival of Herbs Bread Dip Ingredients:
dehydrated garlic, spices, lemon oil
 - NET WT. 1.10 oz (31.185 grams)</v>
      </c>
      <c r="N194" s="10">
        <v>10000000114</v>
      </c>
      <c r="O194" s="10">
        <v>30000000114</v>
      </c>
      <c r="P194" s="10">
        <v>50000000114</v>
      </c>
      <c r="Q194" s="10">
        <v>70000000114</v>
      </c>
      <c r="R194" s="10">
        <v>90000000114</v>
      </c>
      <c r="S194" s="10">
        <v>11000000114</v>
      </c>
      <c r="T194" s="10">
        <v>13000000114</v>
      </c>
      <c r="U194" s="8" t="s">
        <v>49</v>
      </c>
      <c r="V194" s="9" t="s">
        <v>127</v>
      </c>
      <c r="W194" s="6">
        <f>IF(G194 = "NULL", "NULL", G194/4)</f>
        <v>0.55000000000000004</v>
      </c>
      <c r="X194" s="6">
        <f>IF(W194 = "NULL", "NULL", W194*28.35)</f>
        <v>15.592500000000003</v>
      </c>
      <c r="Y194" s="6">
        <f>IF(G194 = "NULL", "NULL", G194*4)</f>
        <v>8.8000000000000007</v>
      </c>
      <c r="Z194" s="6">
        <f>IF(G194 = "NULL", "NULL", H194*4)</f>
        <v>249.48000000000005</v>
      </c>
      <c r="AA194" s="13">
        <v>15000000114</v>
      </c>
      <c r="AB194" s="6">
        <f>IF(OR(E194 = "NULL", G194 = "NULL"), "NULL", (E194+G194)/2)</f>
        <v>1.6500000000000001</v>
      </c>
      <c r="AC194" s="6">
        <f>IF(OR(F194 = "NULL", H194 = "NULL"), "NULL", (F194+H194)/2)</f>
        <v>46.777500000000011</v>
      </c>
      <c r="AD194" s="13">
        <v>17000000114</v>
      </c>
      <c r="AE194" s="6">
        <f>IF(H194 = "NULL", "NULL", AF194/28.35)</f>
        <v>5.5000000000000009</v>
      </c>
      <c r="AF194" s="6">
        <f>IF(H194 = "NULL", "NULL", J194*2)</f>
        <v>155.92500000000004</v>
      </c>
      <c r="AG194" s="13">
        <v>19000000114</v>
      </c>
      <c r="AH194" s="6">
        <f>IF(AB194 = "NULL", "NULL", AB194*2)</f>
        <v>3.3000000000000003</v>
      </c>
      <c r="AI194" s="6">
        <f>IF(AC194 = "NULL", "NULL", AC194*2)</f>
        <v>93.555000000000021</v>
      </c>
      <c r="AJ194" s="13">
        <v>21000000114</v>
      </c>
      <c r="AK194" s="11" t="s">
        <v>237</v>
      </c>
      <c r="AL194" s="10" t="str">
        <f>SUBSTITUTE(D194,CHAR(10)&amp;"• Packed in a facility and/or equipment that produces products containing peanuts, tree nuts, soybean, milk, dairy, eggs, fish, shellfish, wheat, sesame. •","")</f>
        <v>Festival of Herbs Bread Dip Ingredients:
dehydrated garlic, spices, lemon oil</v>
      </c>
      <c r="AM194" s="9" t="s">
        <v>44</v>
      </c>
      <c r="AN194" s="42"/>
    </row>
    <row r="195" spans="1:40" ht="180" x14ac:dyDescent="0.3">
      <c r="A195" s="8" t="s">
        <v>987</v>
      </c>
      <c r="B195" s="8" t="s">
        <v>988</v>
      </c>
      <c r="C195" s="8" t="s">
        <v>988</v>
      </c>
      <c r="D195" s="9" t="s">
        <v>989</v>
      </c>
      <c r="E195" s="6">
        <f>IF(F195 = "NULL", "NULL", F195/28.35)</f>
        <v>1.3403880070546736</v>
      </c>
      <c r="F195" s="6">
        <v>38</v>
      </c>
      <c r="G195" s="6">
        <f>IF(H195 = "NULL", "NULL", H195/28.35)</f>
        <v>2.998236331569665</v>
      </c>
      <c r="H195" s="6">
        <v>85</v>
      </c>
      <c r="I195" s="6">
        <f>IF(G195 = "NULL", "NULL", G195*1.25)</f>
        <v>3.7477954144620811</v>
      </c>
      <c r="J195" s="6">
        <f>IF(G195 = "NULL", "NULL", H195*1.25)</f>
        <v>106.25</v>
      </c>
      <c r="K195" s="6">
        <f>IF(G195 = "NULL", "NULL", G195*2)</f>
        <v>5.9964726631393299</v>
      </c>
      <c r="L195" s="6">
        <f>IF(G195 = "NULL", "NULL", H195*2)</f>
        <v>170</v>
      </c>
      <c r="M195" s="9" t="str">
        <f>CONCATENATE(SUBSTITUTE(D195,"• Packed in a facility and/or equipment that produces products containing peanuts, tree nuts, soybean, milk, dairy, eggs, fish, shellfish, wheat, sesame. •",""), " - NET WT. ", TEXT(E195, "0.00"), " oz (", F195, " grams)")</f>
        <v>Fiesta Fajita Seasoning Ingredients:
salt, garlic, onion, pepper, spices
 - NET WT. 1.34 oz (38 grams)</v>
      </c>
      <c r="N195" s="10">
        <v>10000000115</v>
      </c>
      <c r="O195" s="10">
        <v>30000000115</v>
      </c>
      <c r="P195" s="10">
        <v>50000000115</v>
      </c>
      <c r="Q195" s="10">
        <v>70000000115</v>
      </c>
      <c r="R195" s="10">
        <v>90000000115</v>
      </c>
      <c r="S195" s="10">
        <v>11000000115</v>
      </c>
      <c r="T195" s="10">
        <v>13000000115</v>
      </c>
      <c r="U195" s="8" t="s">
        <v>49</v>
      </c>
      <c r="V195" s="9" t="s">
        <v>107</v>
      </c>
      <c r="W195" s="6">
        <f>IF(G195 = "NULL", "NULL", G195/4)</f>
        <v>0.74955908289241624</v>
      </c>
      <c r="X195" s="6">
        <f>IF(W195 = "NULL", "NULL", W195*28.35)</f>
        <v>21.25</v>
      </c>
      <c r="Y195" s="6">
        <f>IF(G195 = "NULL", "NULL", G195*4)</f>
        <v>11.99294532627866</v>
      </c>
      <c r="Z195" s="6">
        <f>IF(G195 = "NULL", "NULL", H195*4)</f>
        <v>340</v>
      </c>
      <c r="AA195" s="13">
        <v>15000000115</v>
      </c>
      <c r="AB195" s="6">
        <f>IF(OR(E195 = "NULL", G195 = "NULL"), "NULL", (E195+G195)/2)</f>
        <v>2.1693121693121693</v>
      </c>
      <c r="AC195" s="6">
        <f>IF(OR(F195 = "NULL", H195 = "NULL"), "NULL", (F195+H195)/2)</f>
        <v>61.5</v>
      </c>
      <c r="AD195" s="13">
        <v>17000000115</v>
      </c>
      <c r="AE195" s="6">
        <f>IF(H195 = "NULL", "NULL", AF195/28.35)</f>
        <v>7.4955908289241622</v>
      </c>
      <c r="AF195" s="6">
        <f>IF(H195 = "NULL", "NULL", J195*2)</f>
        <v>212.5</v>
      </c>
      <c r="AG195" s="13">
        <v>19000000115</v>
      </c>
      <c r="AH195" s="6">
        <f>IF(AB195 = "NULL", "NULL", AB195*2)</f>
        <v>4.3386243386243386</v>
      </c>
      <c r="AI195" s="6">
        <f>IF(AC195 = "NULL", "NULL", AC195*2)</f>
        <v>123</v>
      </c>
      <c r="AJ195" s="13">
        <v>21000000115</v>
      </c>
      <c r="AK195" s="11" t="s">
        <v>990</v>
      </c>
      <c r="AL195" s="10" t="str">
        <f>SUBSTITUTE(D195,CHAR(10)&amp;"• Packed in a facility and/or equipment that produces products containing peanuts, tree nuts, soybean, milk, dairy, eggs, fish, shellfish, wheat, sesame. •","")</f>
        <v>Fiesta Fajita Seasoning Ingredients:
salt, garlic, onion, pepper, spices</v>
      </c>
      <c r="AM195" s="9" t="s">
        <v>44</v>
      </c>
      <c r="AN195" s="42"/>
    </row>
    <row r="196" spans="1:40" ht="210" x14ac:dyDescent="0.3">
      <c r="A196" s="8" t="s">
        <v>1885</v>
      </c>
      <c r="B196" s="8" t="s">
        <v>1886</v>
      </c>
      <c r="C196" s="8" t="s">
        <v>1886</v>
      </c>
      <c r="D196" s="9" t="s">
        <v>1887</v>
      </c>
      <c r="E196" s="6">
        <f>IF(F196 = "NULL", "NULL", F196/28.35)</f>
        <v>1.6</v>
      </c>
      <c r="F196" s="6">
        <v>45.360000000000007</v>
      </c>
      <c r="G196" s="6">
        <f>IF(H196 = "NULL", "NULL", H196/28.35)</f>
        <v>3.2</v>
      </c>
      <c r="H196" s="6">
        <v>90.720000000000013</v>
      </c>
      <c r="I196" s="6">
        <f>IF(G196 = "NULL", "NULL", G196*1.25)</f>
        <v>4</v>
      </c>
      <c r="J196" s="6">
        <f>IF(G196 = "NULL", "NULL", H196*1.25)</f>
        <v>113.40000000000002</v>
      </c>
      <c r="K196" s="6">
        <f>IF(G196 = "NULL", "NULL", G196*2)</f>
        <v>6.4</v>
      </c>
      <c r="L196" s="6">
        <f>IF(G196 = "NULL", "NULL", H196*2)</f>
        <v>181.44000000000003</v>
      </c>
      <c r="M196" s="9" t="str">
        <f>CONCATENATE(SUBSTITUTE(D196,"• Packed in a facility and/or equipment that produces products containing peanuts, tree nuts, soybean, milk, dairy, eggs, fish, shellfish, wheat, sesame. •",""), " - NET WT. ", TEXT(E196, "0.00"), " oz (", F196, " grams)")</f>
        <v>Fish Taco Seasoning Ingredients:
paprika, dehydrated garlic &amp; onion, sea salt, cane sugar, rice flour, lime juice powder (lime juice, maltodextrin, lime oil), citric acid, spices, spice extractive, calcium sulfate (caking preventative)
 - NET WT. 1.60 oz (45.36 grams)</v>
      </c>
      <c r="N196" s="10">
        <v>10000000390</v>
      </c>
      <c r="O196" s="10">
        <v>30000000390</v>
      </c>
      <c r="P196" s="10">
        <v>50000000390</v>
      </c>
      <c r="Q196" s="10">
        <v>70000000390</v>
      </c>
      <c r="R196" s="10">
        <v>90000000390</v>
      </c>
      <c r="S196" s="10">
        <v>11000000390</v>
      </c>
      <c r="T196" s="10">
        <v>13000000390</v>
      </c>
      <c r="U196" s="8"/>
      <c r="V196" s="9"/>
      <c r="W196" s="6">
        <f>IF(G196 = "NULL", "NULL", G196/4)</f>
        <v>0.8</v>
      </c>
      <c r="X196" s="6">
        <f>IF(W196 = "NULL", "NULL", W196*28.35)</f>
        <v>22.680000000000003</v>
      </c>
      <c r="Y196" s="6">
        <f>IF(G196 = "NULL", "NULL", G196*4)</f>
        <v>12.8</v>
      </c>
      <c r="Z196" s="6">
        <f>IF(G196 = "NULL", "NULL", H196*4)</f>
        <v>362.88000000000005</v>
      </c>
      <c r="AA196" s="13">
        <v>15000000390</v>
      </c>
      <c r="AB196" s="6">
        <f>IF(OR(E196 = "NULL", G196 = "NULL"), "NULL", (E196+G196)/2)</f>
        <v>2.4000000000000004</v>
      </c>
      <c r="AC196" s="6">
        <f>IF(OR(F196 = "NULL", H196 = "NULL"), "NULL", (F196+H196)/2)</f>
        <v>68.040000000000006</v>
      </c>
      <c r="AD196" s="13">
        <v>17000000390</v>
      </c>
      <c r="AE196" s="6">
        <f>IF(H196 = "NULL", "NULL", AF196/28.35)</f>
        <v>8.0000000000000018</v>
      </c>
      <c r="AF196" s="6">
        <f>IF(H196 = "NULL", "NULL", J196*2)</f>
        <v>226.80000000000004</v>
      </c>
      <c r="AG196" s="13">
        <v>19000000390</v>
      </c>
      <c r="AH196" s="6">
        <f>IF(AB196 = "NULL", "NULL", AB196*2)</f>
        <v>4.8000000000000007</v>
      </c>
      <c r="AI196" s="6">
        <f>IF(AC196 = "NULL", "NULL", AC196*2)</f>
        <v>136.08000000000001</v>
      </c>
      <c r="AJ196" s="13">
        <v>21000000390</v>
      </c>
      <c r="AK196" s="11"/>
      <c r="AL196" s="10" t="str">
        <f>SUBSTITUTE(D196,CHAR(10)&amp;"•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c r="AM196" s="9" t="s">
        <v>44</v>
      </c>
      <c r="AN196" s="42"/>
    </row>
    <row r="197" spans="1:40" ht="210" x14ac:dyDescent="0.3">
      <c r="A197" s="8" t="s">
        <v>1873</v>
      </c>
      <c r="B197" s="8" t="s">
        <v>1874</v>
      </c>
      <c r="C197" s="8" t="s">
        <v>1875</v>
      </c>
      <c r="D197" s="9" t="s">
        <v>1876</v>
      </c>
      <c r="E197" s="6">
        <f>IF(F197 = "NULL", "NULL", F197/28.35)</f>
        <v>0.7</v>
      </c>
      <c r="F197" s="6">
        <v>19.844999999999999</v>
      </c>
      <c r="G197" s="6">
        <f>IF(H197 = "NULL", "NULL", H197/28.35)</f>
        <v>1.4</v>
      </c>
      <c r="H197" s="6">
        <v>39.69</v>
      </c>
      <c r="I197" s="6">
        <f>IF(G197 = "NULL", "NULL", G197*1.25)</f>
        <v>1.75</v>
      </c>
      <c r="J197" s="6">
        <f>IF(G197 = "NULL", "NULL", H197*1.25)</f>
        <v>49.612499999999997</v>
      </c>
      <c r="K197" s="6">
        <f>IF(G197 = "NULL", "NULL", G197*2)</f>
        <v>2.8</v>
      </c>
      <c r="L197" s="6">
        <f>IF(G197 = "NULL", "NULL", H197*2)</f>
        <v>79.38</v>
      </c>
      <c r="M197" s="9" t="str">
        <f>CONCATENATE(SUBSTITUTE(D197,"• Packed in a facility and/or equipment that produces products containing peanuts, tree nuts, soybean, milk, dairy, eggs, fish, shellfish, wheat, sesame. •",""), " - NET WT. ", TEXT(E197, "0.00"), " oz (", F197, " grams)")</f>
        <v>Fisherman's Wharf Seafood Ingredients:
salt, spices, paprika, granulated garlic, granulated lemon peel, onion powder. contains 2% or less of red pepper, citric acid, sugar, fd&amp;c yellow #5
• CONTAINS: mustard •
 - NET WT. 0.70 oz (19.845 grams)</v>
      </c>
      <c r="N197" s="10">
        <v>10000000116</v>
      </c>
      <c r="O197" s="10">
        <v>30000000116</v>
      </c>
      <c r="P197" s="10">
        <v>50000000116</v>
      </c>
      <c r="Q197" s="10">
        <v>70000000116</v>
      </c>
      <c r="R197" s="10">
        <v>90000000116</v>
      </c>
      <c r="S197" s="10">
        <v>11000000116</v>
      </c>
      <c r="T197" s="10">
        <v>13000000116</v>
      </c>
      <c r="U197" s="8" t="s">
        <v>49</v>
      </c>
      <c r="V197" s="9"/>
      <c r="W197" s="6">
        <f>IF(G197 = "NULL", "NULL", G197/4)</f>
        <v>0.35</v>
      </c>
      <c r="X197" s="6">
        <f>IF(W197 = "NULL", "NULL", W197*28.35)</f>
        <v>9.9224999999999994</v>
      </c>
      <c r="Y197" s="6">
        <f>IF(G197 = "NULL", "NULL", G197*4)</f>
        <v>5.6</v>
      </c>
      <c r="Z197" s="6">
        <f>IF(G197 = "NULL", "NULL", H197*4)</f>
        <v>158.76</v>
      </c>
      <c r="AA197" s="13">
        <v>15000000116</v>
      </c>
      <c r="AB197" s="6">
        <f>IF(OR(E197 = "NULL", G197 = "NULL"), "NULL", (E197+G197)/2)</f>
        <v>1.0499999999999998</v>
      </c>
      <c r="AC197" s="6">
        <f>IF(OR(F197 = "NULL", H197 = "NULL"), "NULL", (F197+H197)/2)</f>
        <v>29.767499999999998</v>
      </c>
      <c r="AD197" s="13">
        <v>17000000116</v>
      </c>
      <c r="AE197" s="6">
        <f>IF(H197 = "NULL", "NULL", AF197/28.35)</f>
        <v>3.4999999999999996</v>
      </c>
      <c r="AF197" s="6">
        <f>IF(H197 = "NULL", "NULL", J197*2)</f>
        <v>99.224999999999994</v>
      </c>
      <c r="AG197" s="13">
        <v>19000000116</v>
      </c>
      <c r="AH197" s="6">
        <f>IF(AB197 = "NULL", "NULL", AB197*2)</f>
        <v>2.0999999999999996</v>
      </c>
      <c r="AI197" s="6">
        <f>IF(AC197 = "NULL", "NULL", AC197*2)</f>
        <v>59.534999999999997</v>
      </c>
      <c r="AJ197" s="13">
        <v>21000000116</v>
      </c>
      <c r="AK197" s="11"/>
      <c r="AL197" s="10" t="str">
        <f>SUBSTITUTE(D197,CHAR(10)&amp;"•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c r="AM197" s="9" t="s">
        <v>44</v>
      </c>
      <c r="AN197" s="42"/>
    </row>
    <row r="198" spans="1:40" ht="180" x14ac:dyDescent="0.3">
      <c r="A198" s="33" t="s">
        <v>435</v>
      </c>
      <c r="B198" s="8" t="s">
        <v>436</v>
      </c>
      <c r="C198" s="8" t="s">
        <v>437</v>
      </c>
      <c r="D198" s="9" t="s">
        <v>438</v>
      </c>
      <c r="E198" s="6">
        <f>IF(F198 = "NULL", "NULL", F198/28.35)</f>
        <v>1.128747795414462</v>
      </c>
      <c r="F198" s="6">
        <v>32</v>
      </c>
      <c r="G198" s="6">
        <f>IF(H198 = "NULL", "NULL", H198/28.35)</f>
        <v>2.257495590828924</v>
      </c>
      <c r="H198" s="6">
        <v>64</v>
      </c>
      <c r="I198" s="6">
        <f>IF(G198 = "NULL", "NULL", G198*1.25)</f>
        <v>2.821869488536155</v>
      </c>
      <c r="J198" s="6">
        <f>IF(G198 = "NULL", "NULL", H198*1.25)</f>
        <v>80</v>
      </c>
      <c r="K198" s="6">
        <f>IF(G198 = "NULL", "NULL", G198*2)</f>
        <v>4.5149911816578481</v>
      </c>
      <c r="L198" s="6">
        <f>IF(G198 = "NULL", "NULL", H198*2)</f>
        <v>128</v>
      </c>
      <c r="M198" s="9" t="str">
        <f>CONCATENATE(SUBSTITUTE(D198,"• Packed in a facility and/or equipment that produces products containing peanuts, tree nuts, soybean, milk, dairy, eggs, fish, shellfish, wheat, sesame. •",""), " - NET WT. ", TEXT(E198, "0.00"), " oz (", F198, " grams)")</f>
        <v>Fisherman's Catch "Private Blend" Blackened Seasoning Ingredients:
salt, spices, chili pepper, dehydrated garlic, dehydrated onion, silicon dioxide (anti caking)
 - NET WT. 1.13 oz (32 grams)</v>
      </c>
      <c r="N198" s="10">
        <v>10000000435</v>
      </c>
      <c r="O198" s="10">
        <v>30000000435</v>
      </c>
      <c r="P198" s="10">
        <v>50000000435</v>
      </c>
      <c r="Q198" s="10">
        <v>70000000435</v>
      </c>
      <c r="R198" s="10">
        <v>90000000435</v>
      </c>
      <c r="S198" s="10">
        <v>11000000435</v>
      </c>
      <c r="T198" s="10">
        <v>13000000435</v>
      </c>
      <c r="U198" s="9" t="s">
        <v>49</v>
      </c>
      <c r="V198" s="9"/>
      <c r="W198" s="6">
        <f>IF(G198 = "NULL", "NULL", G198/4)</f>
        <v>0.56437389770723101</v>
      </c>
      <c r="X198" s="6">
        <f>IF(W198 = "NULL", "NULL", W198*28.35)</f>
        <v>16</v>
      </c>
      <c r="Y198" s="6">
        <f>IF(G198 = "NULL", "NULL", G198*4)</f>
        <v>9.0299823633156961</v>
      </c>
      <c r="Z198" s="6">
        <f>IF(G198 = "NULL", "NULL", H198*4)</f>
        <v>256</v>
      </c>
      <c r="AA198" s="13">
        <v>15000000435</v>
      </c>
      <c r="AB198" s="6">
        <f>IF(OR(E198 = "NULL", G198 = "NULL"), "NULL", (E198+G198)/2)</f>
        <v>1.693121693121693</v>
      </c>
      <c r="AC198" s="6">
        <f>IF(OR(F198 = "NULL", H198 = "NULL"), "NULL", (F198+H198)/2)</f>
        <v>48</v>
      </c>
      <c r="AD198" s="13">
        <v>17000000435</v>
      </c>
      <c r="AE198" s="6">
        <f>IF(H198 = "NULL", "NULL", AF198/28.35)</f>
        <v>5.6437389770723101</v>
      </c>
      <c r="AF198" s="6">
        <f>IF(H198 = "NULL", "NULL", J198*2)</f>
        <v>160</v>
      </c>
      <c r="AG198" s="13">
        <v>19000000435</v>
      </c>
      <c r="AH198" s="6">
        <f>IF(AB198 = "NULL", "NULL", AB198*2)</f>
        <v>3.3862433862433861</v>
      </c>
      <c r="AI198" s="6">
        <f>IF(AC198 = "NULL", "NULL", AC198*2)</f>
        <v>96</v>
      </c>
      <c r="AJ198" s="13">
        <v>21000000435</v>
      </c>
      <c r="AK198" s="11" t="s">
        <v>439</v>
      </c>
      <c r="AL198" s="10" t="str">
        <f>SUBSTITUTE(D198,CHAR(10)&amp;"•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c r="AM198" s="9" t="s">
        <v>44</v>
      </c>
      <c r="AN198" s="42"/>
    </row>
    <row r="199" spans="1:40" ht="180" x14ac:dyDescent="0.3">
      <c r="A199" s="8" t="s">
        <v>2946</v>
      </c>
      <c r="B199" s="8" t="s">
        <v>2944</v>
      </c>
      <c r="C199" s="8" t="s">
        <v>2945</v>
      </c>
      <c r="D199" s="9" t="s">
        <v>2954</v>
      </c>
      <c r="E199" s="6">
        <f>IF(F199 = "NULL", "NULL", F199/28.35)</f>
        <v>1.0158730158730158</v>
      </c>
      <c r="F199" s="6">
        <v>28.8</v>
      </c>
      <c r="G199" s="6">
        <f>IF(H199 = "NULL", "NULL", H199/28.35)</f>
        <v>2.0317460317460316</v>
      </c>
      <c r="H199" s="6">
        <v>57.6</v>
      </c>
      <c r="I199" s="6">
        <f>IF(G199 = "NULL", "NULL", G199*1.25)</f>
        <v>2.5396825396825395</v>
      </c>
      <c r="J199" s="6">
        <f>IF(G199 = "NULL", "NULL", H199*1.25)</f>
        <v>72</v>
      </c>
      <c r="K199" s="6">
        <f>IF(G199 = "NULL", "NULL", G199*2)</f>
        <v>4.0634920634920633</v>
      </c>
      <c r="L199" s="6">
        <f>IF(G199 = "NULL", "NULL", H199*2)</f>
        <v>115.2</v>
      </c>
      <c r="M199" s="9" t="str">
        <f>CONCATENATE(SUBSTITUTE(D199,"• Packed in a facility and/or equipment that produces products containing peanuts, tree nuts, soybean, milk, dairy, eggs, fish, shellfish, wheat, sesame. •",""), " - NET WT. ", TEXT(E199, "0.00"), " oz (", F199, " grams)")</f>
        <v>Flake Sea Salt Ingredients:
sea salt
 - NET WT. 1.02 oz (28.8 grams)</v>
      </c>
      <c r="N199" s="10">
        <v>10000000656</v>
      </c>
      <c r="O199" s="10">
        <v>30000000656</v>
      </c>
      <c r="P199" s="10">
        <v>50000000656</v>
      </c>
      <c r="Q199" s="10">
        <v>70000000656</v>
      </c>
      <c r="R199" s="10">
        <v>90000000656</v>
      </c>
      <c r="S199" s="10">
        <v>11000000656</v>
      </c>
      <c r="T199" s="10">
        <v>13000000656</v>
      </c>
      <c r="U199" s="22"/>
      <c r="W199" s="6">
        <f>IF(G199 = "NULL", "NULL", G199/4)</f>
        <v>0.50793650793650791</v>
      </c>
      <c r="X199" s="6">
        <f>IF(W199 = "NULL", "NULL", W199*28.35)</f>
        <v>14.4</v>
      </c>
      <c r="Y199" s="6">
        <f>IF(G199 = "NULL", "NULL", G199*4)</f>
        <v>8.1269841269841265</v>
      </c>
      <c r="Z199" s="6">
        <f>IF(G199 = "NULL", "NULL", H199*4)</f>
        <v>230.4</v>
      </c>
      <c r="AA199" s="13">
        <v>15000000656</v>
      </c>
      <c r="AB199" s="6">
        <f>IF(OR(E199 = "NULL", G199 = "NULL"), "NULL", (E199+G199)/2)</f>
        <v>1.5238095238095237</v>
      </c>
      <c r="AC199" s="6">
        <f>IF(OR(F199 = "NULL", H199 = "NULL"), "NULL", (F199+H199)/2)</f>
        <v>43.2</v>
      </c>
      <c r="AD199" s="13">
        <v>17000000656</v>
      </c>
      <c r="AE199" s="6">
        <f>IF(H199 = "NULL", "NULL", AF199/28.35)</f>
        <v>5.0793650793650791</v>
      </c>
      <c r="AF199" s="6">
        <f>IF(H199 = "NULL", "NULL", J199*2)</f>
        <v>144</v>
      </c>
      <c r="AG199" s="13">
        <v>19000000656</v>
      </c>
      <c r="AH199" s="6">
        <f>IF(AB199 = "NULL", "NULL", AB199*2)</f>
        <v>3.0476190476190474</v>
      </c>
      <c r="AI199" s="6">
        <f>IF(AC199 = "NULL", "NULL", AC199*2)</f>
        <v>86.4</v>
      </c>
      <c r="AJ199" s="13">
        <v>21000000656</v>
      </c>
      <c r="AK199" s="11"/>
      <c r="AL199" s="10" t="str">
        <f>SUBSTITUTE(D199,CHAR(10)&amp;"• Packed in a facility and/or equipment that produces products containing peanuts, tree nuts, soybean, milk, dairy, eggs, fish, shellfish, wheat, sesame. •","")</f>
        <v>Flake Sea Salt Ingredients:
sea salt</v>
      </c>
      <c r="AM199" s="9" t="s">
        <v>44</v>
      </c>
      <c r="AN199" s="42"/>
    </row>
    <row r="200" spans="1:40" ht="180" x14ac:dyDescent="0.3">
      <c r="A200" s="8" t="s">
        <v>252</v>
      </c>
      <c r="B200" s="8" t="s">
        <v>253</v>
      </c>
      <c r="C200" s="8" t="s">
        <v>254</v>
      </c>
      <c r="D200" s="9" t="s">
        <v>255</v>
      </c>
      <c r="E200" s="6">
        <f>IF(F200 = "NULL", "NULL", F200/28.35)</f>
        <v>1.1000000000000001</v>
      </c>
      <c r="F200" s="6">
        <v>31.185000000000006</v>
      </c>
      <c r="G200" s="6">
        <f>IF(H200 = "NULL", "NULL", H200/28.35)</f>
        <v>2.2000000000000002</v>
      </c>
      <c r="H200" s="6">
        <v>62.370000000000012</v>
      </c>
      <c r="I200" s="6">
        <f>IF(G200 = "NULL", "NULL", G200*1.25)</f>
        <v>2.75</v>
      </c>
      <c r="J200" s="6">
        <f>IF(G200 = "NULL", "NULL", H200*1.25)</f>
        <v>77.96250000000002</v>
      </c>
      <c r="K200" s="6">
        <f>IF(G200 = "NULL", "NULL", G200*2)</f>
        <v>4.4000000000000004</v>
      </c>
      <c r="L200" s="6">
        <f>IF(G200 = "NULL", "NULL", H200*2)</f>
        <v>124.74000000000002</v>
      </c>
      <c r="M200" s="9" t="str">
        <f>CONCATENATE(SUBSTITUTE(D200,"• Packed in a facility and/or equipment that produces products containing peanuts, tree nuts, soybean, milk, dairy, eggs, fish, shellfish, wheat, sesame. •",""), " - NET WT. ", TEXT(E200, "0.00"), " oz (", F200, " grams)")</f>
        <v>Flavors of Rome Bread Dip Ingredients:
 dried tomato, sea salt, garlic, cane sugar, herbs, spices, &lt;2% silicon dioxide (anti cake)
 - NET WT. 1.10 oz (31.185 grams)</v>
      </c>
      <c r="N200" s="10">
        <v>10000000117</v>
      </c>
      <c r="O200" s="10">
        <v>30000000117</v>
      </c>
      <c r="P200" s="10">
        <v>50000000117</v>
      </c>
      <c r="Q200" s="10">
        <v>70000000117</v>
      </c>
      <c r="R200" s="10">
        <v>90000000117</v>
      </c>
      <c r="S200" s="10">
        <v>11000000117</v>
      </c>
      <c r="T200" s="10">
        <v>13000000117</v>
      </c>
      <c r="U200" s="8"/>
      <c r="V200" s="9"/>
      <c r="W200" s="6">
        <f>IF(G200 = "NULL", "NULL", G200/4)</f>
        <v>0.55000000000000004</v>
      </c>
      <c r="X200" s="6">
        <f>IF(W200 = "NULL", "NULL", W200*28.35)</f>
        <v>15.592500000000003</v>
      </c>
      <c r="Y200" s="6">
        <f>IF(G200 = "NULL", "NULL", G200*4)</f>
        <v>8.8000000000000007</v>
      </c>
      <c r="Z200" s="6">
        <f>IF(G200 = "NULL", "NULL", H200*4)</f>
        <v>249.48000000000005</v>
      </c>
      <c r="AA200" s="13">
        <v>15000000117</v>
      </c>
      <c r="AB200" s="6">
        <f>IF(OR(E200 = "NULL", G200 = "NULL"), "NULL", (E200+G200)/2)</f>
        <v>1.6500000000000001</v>
      </c>
      <c r="AC200" s="6">
        <f>IF(OR(F200 = "NULL", H200 = "NULL"), "NULL", (F200+H200)/2)</f>
        <v>46.777500000000011</v>
      </c>
      <c r="AD200" s="13">
        <v>17000000117</v>
      </c>
      <c r="AE200" s="6">
        <f>IF(H200 = "NULL", "NULL", AF200/28.35)</f>
        <v>5.5000000000000009</v>
      </c>
      <c r="AF200" s="6">
        <f>IF(H200 = "NULL", "NULL", J200*2)</f>
        <v>155.92500000000004</v>
      </c>
      <c r="AG200" s="13">
        <v>19000000117</v>
      </c>
      <c r="AH200" s="6">
        <f>IF(AB200 = "NULL", "NULL", AB200*2)</f>
        <v>3.3000000000000003</v>
      </c>
      <c r="AI200" s="6">
        <f>IF(AC200 = "NULL", "NULL", AC200*2)</f>
        <v>93.555000000000021</v>
      </c>
      <c r="AJ200" s="13">
        <v>21000000117</v>
      </c>
      <c r="AK200" s="11"/>
      <c r="AL200" s="10" t="str">
        <f>SUBSTITUTE(D200,CHAR(10)&amp;"• Packed in a facility and/or equipment that produces products containing peanuts, tree nuts, soybean, milk, dairy, eggs, fish, shellfish, wheat, sesame. •","")</f>
        <v>Flavors of Rome Bread Dip Ingredients:
 dried tomato, sea salt, garlic, cane sugar, herbs, spices, &lt;2% silicon dioxide (anti cake)</v>
      </c>
      <c r="AM200" s="9" t="s">
        <v>44</v>
      </c>
      <c r="AN200" s="42"/>
    </row>
    <row r="201" spans="1:40" ht="180" x14ac:dyDescent="0.3">
      <c r="A201" s="31" t="s">
        <v>149</v>
      </c>
      <c r="B201" s="8" t="s">
        <v>150</v>
      </c>
      <c r="C201" s="8" t="s">
        <v>151</v>
      </c>
      <c r="D201" s="9" t="s">
        <v>152</v>
      </c>
      <c r="E201" s="6">
        <f>IF(F201 = "NULL", "NULL", F201/28.35)</f>
        <v>2.0499999999999998</v>
      </c>
      <c r="F201" s="6">
        <v>58.1175</v>
      </c>
      <c r="G201" s="6">
        <f>IF(H201 = "NULL", "NULL", H201/28.35)</f>
        <v>4.0999999999999996</v>
      </c>
      <c r="H201" s="6">
        <v>116.235</v>
      </c>
      <c r="I201" s="6">
        <f>IF(G201 = "NULL", "NULL", G201*1.25)</f>
        <v>5.125</v>
      </c>
      <c r="J201" s="6">
        <f>IF(G201 = "NULL", "NULL", H201*1.25)</f>
        <v>145.29374999999999</v>
      </c>
      <c r="K201" s="6">
        <f>IF(G201 = "NULL", "NULL", G201*2)</f>
        <v>8.1999999999999993</v>
      </c>
      <c r="L201" s="6">
        <f>IF(G201 = "NULL", "NULL", H201*2)</f>
        <v>232.47</v>
      </c>
      <c r="M201" s="9" t="str">
        <f>CONCATENATE(SUBSTITUTE(D201,"• Packed in a facility and/or equipment that produces products containing peanuts, tree nuts, soybean, milk, dairy, eggs, fish, shellfish, wheat, sesame. •",""), " - NET WT. ", TEXT(E201, "0.00"), " oz (", F201, " grams)")</f>
        <v>Flavors of Venice Bread Dip Ingredients:
onion, garlic, oregano, anise seed, rosemary, bell pepper, basil
 - NET WT. 2.05 oz (58.1175 grams)</v>
      </c>
      <c r="N201" s="10">
        <v>10000000118</v>
      </c>
      <c r="O201" s="10">
        <v>30000000118</v>
      </c>
      <c r="P201" s="10">
        <v>50000000118</v>
      </c>
      <c r="Q201" s="10">
        <v>70000000118</v>
      </c>
      <c r="R201" s="10">
        <v>90000000118</v>
      </c>
      <c r="S201" s="10">
        <v>11000000118</v>
      </c>
      <c r="T201" s="10">
        <v>13000000118</v>
      </c>
      <c r="U201" s="8" t="s">
        <v>49</v>
      </c>
      <c r="V201" s="9" t="s">
        <v>153</v>
      </c>
      <c r="W201" s="6">
        <f>IF(G201 = "NULL", "NULL", G201/4)</f>
        <v>1.0249999999999999</v>
      </c>
      <c r="X201" s="6">
        <f>IF(W201 = "NULL", "NULL", W201*28.35)</f>
        <v>29.05875</v>
      </c>
      <c r="Y201" s="6">
        <f>IF(G201 = "NULL", "NULL", G201*4)</f>
        <v>16.399999999999999</v>
      </c>
      <c r="Z201" s="6">
        <f>IF(G201 = "NULL", "NULL", H201*4)</f>
        <v>464.94</v>
      </c>
      <c r="AA201" s="13">
        <v>15000000118</v>
      </c>
      <c r="AB201" s="6">
        <f>IF(OR(E201 = "NULL", G201 = "NULL"), "NULL", (E201+G201)/2)</f>
        <v>3.0749999999999997</v>
      </c>
      <c r="AC201" s="6">
        <f>IF(OR(F201 = "NULL", H201 = "NULL"), "NULL", (F201+H201)/2)</f>
        <v>87.176249999999996</v>
      </c>
      <c r="AD201" s="13">
        <v>17000000118</v>
      </c>
      <c r="AE201" s="6">
        <f>IF(H201 = "NULL", "NULL", AF201/28.35)</f>
        <v>10.249999999999998</v>
      </c>
      <c r="AF201" s="6">
        <f>IF(H201 = "NULL", "NULL", J201*2)</f>
        <v>290.58749999999998</v>
      </c>
      <c r="AG201" s="13">
        <v>19000000118</v>
      </c>
      <c r="AH201" s="6">
        <f>IF(AB201 = "NULL", "NULL", AB201*2)</f>
        <v>6.1499999999999995</v>
      </c>
      <c r="AI201" s="6">
        <f>IF(AC201 = "NULL", "NULL", AC201*2)</f>
        <v>174.35249999999999</v>
      </c>
      <c r="AJ201" s="13">
        <v>21000000118</v>
      </c>
      <c r="AK201" s="11" t="s">
        <v>154</v>
      </c>
      <c r="AL201" s="10" t="str">
        <f>SUBSTITUTE(D201,CHAR(10)&amp;"• Packed in a facility and/or equipment that produces products containing peanuts, tree nuts, soybean, milk, dairy, eggs, fish, shellfish, wheat, sesame. •","")</f>
        <v>Flavors of Venice Bread Dip Ingredients:
onion, garlic, oregano, anise seed, rosemary, bell pepper, basil</v>
      </c>
      <c r="AM201" s="9" t="s">
        <v>44</v>
      </c>
      <c r="AN201" s="42"/>
    </row>
    <row r="202" spans="1:40" ht="180" x14ac:dyDescent="0.3">
      <c r="A202" s="33" t="s">
        <v>670</v>
      </c>
      <c r="B202" s="8" t="s">
        <v>671</v>
      </c>
      <c r="C202" s="8" t="s">
        <v>672</v>
      </c>
      <c r="D202" s="9" t="s">
        <v>673</v>
      </c>
      <c r="E202" s="6">
        <f>IF(F202 = "NULL", "NULL", F202/28.35)</f>
        <v>2.0499999999999998</v>
      </c>
      <c r="F202" s="6">
        <v>58.1175</v>
      </c>
      <c r="G202" s="6">
        <f>IF(H202 = "NULL", "NULL", H202/28.35)</f>
        <v>4.0999999999999996</v>
      </c>
      <c r="H202" s="6">
        <v>116.235</v>
      </c>
      <c r="I202" s="6">
        <f>IF(G202 = "NULL", "NULL", G202*1.25)</f>
        <v>5.125</v>
      </c>
      <c r="J202" s="6">
        <f>IF(G202 = "NULL", "NULL", H202*1.25)</f>
        <v>145.29374999999999</v>
      </c>
      <c r="K202" s="6">
        <f>IF(G202 = "NULL", "NULL", G202*2)</f>
        <v>8.1999999999999993</v>
      </c>
      <c r="L202" s="6">
        <f>IF(G202 = "NULL", "NULL", H202*2)</f>
        <v>232.47</v>
      </c>
      <c r="M202" s="9" t="str">
        <f>CONCATENATE(SUBSTITUTE(D202,"• Packed in a facility and/or equipment that produces products containing peanuts, tree nuts, soybean, milk, dairy, eggs, fish, shellfish, wheat, sesame. •",""), " - NET WT. ", TEXT(E202, "0.00"), " oz (", F202, " grams)")</f>
        <v>Flavors of Venice Bread Dip &amp; Seasoning Ingredients:
onion, garlic, oregano, anise seed, rosemary, bell pepper, basil
 - NET WT. 2.05 oz (58.1175 grams)</v>
      </c>
      <c r="N202" s="10">
        <v>10000000543</v>
      </c>
      <c r="O202" s="10">
        <v>30000000543</v>
      </c>
      <c r="P202" s="10">
        <v>50000000543</v>
      </c>
      <c r="Q202" s="10">
        <v>70000000543</v>
      </c>
      <c r="R202" s="10">
        <v>90000000543</v>
      </c>
      <c r="S202" s="10">
        <v>11000000543</v>
      </c>
      <c r="T202" s="10">
        <v>13000000543</v>
      </c>
      <c r="U202" s="8" t="s">
        <v>49</v>
      </c>
      <c r="V202" s="9" t="s">
        <v>153</v>
      </c>
      <c r="W202" s="6">
        <f>IF(G202 = "NULL", "NULL", G202/4)</f>
        <v>1.0249999999999999</v>
      </c>
      <c r="X202" s="6">
        <f>IF(W202 = "NULL", "NULL", W202*28.35)</f>
        <v>29.05875</v>
      </c>
      <c r="Y202" s="6">
        <f>IF(G202 = "NULL", "NULL", G202*4)</f>
        <v>16.399999999999999</v>
      </c>
      <c r="Z202" s="6">
        <f>IF(G202 = "NULL", "NULL", H202*4)</f>
        <v>464.94</v>
      </c>
      <c r="AA202" s="13">
        <v>15000000543</v>
      </c>
      <c r="AB202" s="6">
        <f>IF(OR(E202 = "NULL", G202 = "NULL"), "NULL", (E202+G202)/2)</f>
        <v>3.0749999999999997</v>
      </c>
      <c r="AC202" s="6">
        <f>IF(OR(F202 = "NULL", H202 = "NULL"), "NULL", (F202+H202)/2)</f>
        <v>87.176249999999996</v>
      </c>
      <c r="AD202" s="13">
        <v>17000000543</v>
      </c>
      <c r="AE202" s="6">
        <f>IF(H202 = "NULL", "NULL", AF202/28.35)</f>
        <v>10.249999999999998</v>
      </c>
      <c r="AF202" s="6">
        <f>IF(H202 = "NULL", "NULL", J202*2)</f>
        <v>290.58749999999998</v>
      </c>
      <c r="AG202" s="13">
        <v>19000000543</v>
      </c>
      <c r="AH202" s="6">
        <f>IF(AB202 = "NULL", "NULL", AB202*2)</f>
        <v>6.1499999999999995</v>
      </c>
      <c r="AI202" s="6">
        <f>IF(AC202 = "NULL", "NULL", AC202*2)</f>
        <v>174.35249999999999</v>
      </c>
      <c r="AJ202" s="13">
        <v>21000000543</v>
      </c>
      <c r="AK202" s="11" t="s">
        <v>674</v>
      </c>
      <c r="AL202" s="10" t="str">
        <f>SUBSTITUTE(D202,CHAR(10)&amp;"• Packed in a facility and/or equipment that produces products containing peanuts, tree nuts, soybean, milk, dairy, eggs, fish, shellfish, wheat, sesame. •","")</f>
        <v>Flavors of Venice Bread Dip &amp; Seasoning Ingredients:
onion, garlic, oregano, anise seed, rosemary, bell pepper, basil</v>
      </c>
      <c r="AM202" s="9" t="s">
        <v>44</v>
      </c>
      <c r="AN202" s="42"/>
    </row>
    <row r="203" spans="1:40" ht="180" x14ac:dyDescent="0.3">
      <c r="A203" s="8" t="s">
        <v>1229</v>
      </c>
      <c r="B203" s="8" t="s">
        <v>1230</v>
      </c>
      <c r="C203" s="8" t="s">
        <v>1230</v>
      </c>
      <c r="D203" s="9" t="s">
        <v>1231</v>
      </c>
      <c r="E203" s="6">
        <f>IF(F203 = "NULL", "NULL", F203/28.35)</f>
        <v>1.85</v>
      </c>
      <c r="F203" s="6">
        <v>52.447500000000005</v>
      </c>
      <c r="G203" s="6">
        <f>IF(H203 = "NULL", "NULL", H203/28.35)</f>
        <v>3.7</v>
      </c>
      <c r="H203" s="6">
        <v>104.89500000000001</v>
      </c>
      <c r="I203" s="6">
        <f>IF(G203 = "NULL", "NULL", G203*1.25)</f>
        <v>4.625</v>
      </c>
      <c r="J203" s="6">
        <f>IF(G203 = "NULL", "NULL", H203*1.25)</f>
        <v>131.11875000000001</v>
      </c>
      <c r="K203" s="6">
        <f>IF(G203 = "NULL", "NULL", G203*2)</f>
        <v>7.4</v>
      </c>
      <c r="L203" s="6">
        <f>IF(G203 = "NULL", "NULL", H203*2)</f>
        <v>209.79000000000002</v>
      </c>
      <c r="M203" s="9" t="str">
        <f>CONCATENATE(SUBSTITUTE(D203,"• Packed in a facility and/or equipment that produces products containing peanuts, tree nuts, soybean, milk, dairy, eggs, fish, shellfish, wheat, sesame. •",""), " - NET WT. ", TEXT(E203, "0.00"), " oz (", F203, " grams)")</f>
        <v>Flipping the Bird Ingredients:
paprika, onion, lemon, honey, sage, marjoram, ancho, black pepper, pasilla, celery, garlic, cumin
 - NET WT. 1.85 oz (52.4475 grams)</v>
      </c>
      <c r="N203" s="10">
        <v>10000000119</v>
      </c>
      <c r="O203" s="10">
        <v>30000000119</v>
      </c>
      <c r="P203" s="10">
        <v>50000000119</v>
      </c>
      <c r="Q203" s="10">
        <v>70000000119</v>
      </c>
      <c r="R203" s="10">
        <v>90000000119</v>
      </c>
      <c r="S203" s="10">
        <v>11000000119</v>
      </c>
      <c r="T203" s="10">
        <v>13000000119</v>
      </c>
      <c r="U203" s="8"/>
      <c r="V203" s="9"/>
      <c r="W203" s="6">
        <f>IF(G203 = "NULL", "NULL", G203/4)</f>
        <v>0.92500000000000004</v>
      </c>
      <c r="X203" s="6">
        <f>IF(W203 = "NULL", "NULL", W203*28.35)</f>
        <v>26.223750000000003</v>
      </c>
      <c r="Y203" s="6">
        <f>IF(G203 = "NULL", "NULL", G203*4)</f>
        <v>14.8</v>
      </c>
      <c r="Z203" s="6">
        <f>IF(G203 = "NULL", "NULL", H203*4)</f>
        <v>419.58000000000004</v>
      </c>
      <c r="AA203" s="13">
        <v>15000000119</v>
      </c>
      <c r="AB203" s="6">
        <f>IF(OR(E203 = "NULL", G203 = "NULL"), "NULL", (E203+G203)/2)</f>
        <v>2.7750000000000004</v>
      </c>
      <c r="AC203" s="6">
        <f>IF(OR(F203 = "NULL", H203 = "NULL"), "NULL", (F203+H203)/2)</f>
        <v>78.671250000000015</v>
      </c>
      <c r="AD203" s="13">
        <v>17000000119</v>
      </c>
      <c r="AE203" s="6">
        <f>IF(H203 = "NULL", "NULL", AF203/28.35)</f>
        <v>9.25</v>
      </c>
      <c r="AF203" s="6">
        <f>IF(H203 = "NULL", "NULL", J203*2)</f>
        <v>262.23750000000001</v>
      </c>
      <c r="AG203" s="13">
        <v>19000000119</v>
      </c>
      <c r="AH203" s="6">
        <f>IF(AB203 = "NULL", "NULL", AB203*2)</f>
        <v>5.5500000000000007</v>
      </c>
      <c r="AI203" s="6">
        <f>IF(AC203 = "NULL", "NULL", AC203*2)</f>
        <v>157.34250000000003</v>
      </c>
      <c r="AJ203" s="13">
        <v>21000000119</v>
      </c>
      <c r="AK203" s="11" t="s">
        <v>1232</v>
      </c>
      <c r="AL203" s="10" t="str">
        <f>SUBSTITUTE(D203,CHAR(10)&amp;"• Packed in a facility and/or equipment that produces products containing peanuts, tree nuts, soybean, milk, dairy, eggs, fish, shellfish, wheat, sesame. •","")</f>
        <v>Flipping the Bird Ingredients:
paprika, onion, lemon, honey, sage, marjoram, ancho, black pepper, pasilla, celery, garlic, cumin</v>
      </c>
      <c r="AM203" s="9" t="s">
        <v>44</v>
      </c>
      <c r="AN203" s="42"/>
    </row>
    <row r="204" spans="1:40" ht="180" x14ac:dyDescent="0.3">
      <c r="A204" s="31" t="s">
        <v>2230</v>
      </c>
      <c r="B204" s="8" t="s">
        <v>2231</v>
      </c>
      <c r="C204" s="8" t="s">
        <v>2232</v>
      </c>
      <c r="D204" s="9" t="s">
        <v>2233</v>
      </c>
      <c r="E204" s="6">
        <f>IF(F204 = "NULL", "NULL", F204/28.35)</f>
        <v>1.5873015873015872</v>
      </c>
      <c r="F204" s="6">
        <v>45</v>
      </c>
      <c r="G204" s="6">
        <f>IF(H204 = "NULL", "NULL", H204/28.35)</f>
        <v>4.2328042328042326</v>
      </c>
      <c r="H204" s="6">
        <v>120</v>
      </c>
      <c r="I204" s="6">
        <f>IF(G204 = "NULL", "NULL", G204*1.25)</f>
        <v>5.2910052910052912</v>
      </c>
      <c r="J204" s="6">
        <f>IF(G204 = "NULL", "NULL", H204*1.25)</f>
        <v>150</v>
      </c>
      <c r="K204" s="6">
        <f>IF(G204 = "NULL", "NULL", G204*2)</f>
        <v>8.4656084656084651</v>
      </c>
      <c r="L204" s="6">
        <f>IF(G204 = "NULL", "NULL", H204*2)</f>
        <v>240</v>
      </c>
      <c r="M204" s="9" t="str">
        <f>CONCATENATE(SUBSTITUTE(D204,"• Packed in a facility and/or equipment that produces products containing peanuts, tree nuts, soybean, milk, dairy, eggs, fish, shellfish, wheat, sesame. •",""), " - NET WT. ", TEXT(E204, "0.00"), " oz (", F204, " grams)")</f>
        <v>Florida Citrus Sea Salt Ingredients:
sea salt, orange, lemon, black pepper, smoked hickory salt, lime, ginger
 - NET WT. 1.59 oz (45 grams)</v>
      </c>
      <c r="N204" s="10">
        <v>10000000120</v>
      </c>
      <c r="O204" s="10">
        <v>30000000120</v>
      </c>
      <c r="P204" s="10">
        <v>50000000120</v>
      </c>
      <c r="Q204" s="10">
        <v>70000000120</v>
      </c>
      <c r="R204" s="10">
        <v>90000000120</v>
      </c>
      <c r="S204" s="10">
        <v>11000000120</v>
      </c>
      <c r="T204" s="10">
        <v>13000000120</v>
      </c>
      <c r="U204" s="8" t="s">
        <v>49</v>
      </c>
      <c r="V204" s="9" t="s">
        <v>92</v>
      </c>
      <c r="W204" s="6">
        <f>IF(G204 = "NULL", "NULL", G204/4)</f>
        <v>1.0582010582010581</v>
      </c>
      <c r="X204" s="6">
        <f>IF(W204 = "NULL", "NULL", W204*28.35)</f>
        <v>30</v>
      </c>
      <c r="Y204" s="6">
        <f>IF(G204 = "NULL", "NULL", G204*4)</f>
        <v>16.93121693121693</v>
      </c>
      <c r="Z204" s="6">
        <f>IF(G204 = "NULL", "NULL", H204*4)</f>
        <v>480</v>
      </c>
      <c r="AA204" s="13">
        <v>15000000120</v>
      </c>
      <c r="AB204" s="6">
        <f>IF(OR(E204 = "NULL", G204 = "NULL"), "NULL", (E204+G204)/2)</f>
        <v>2.9100529100529098</v>
      </c>
      <c r="AC204" s="6">
        <f>IF(OR(F204 = "NULL", H204 = "NULL"), "NULL", (F204+H204)/2)</f>
        <v>82.5</v>
      </c>
      <c r="AD204" s="13">
        <v>17000000120</v>
      </c>
      <c r="AE204" s="6">
        <f>IF(H204 = "NULL", "NULL", AF204/28.35)</f>
        <v>10.582010582010582</v>
      </c>
      <c r="AF204" s="6">
        <f>IF(H204 = "NULL", "NULL", J204*2)</f>
        <v>300</v>
      </c>
      <c r="AG204" s="13">
        <v>19000000120</v>
      </c>
      <c r="AH204" s="6">
        <f>IF(AB204 = "NULL", "NULL", AB204*2)</f>
        <v>5.8201058201058196</v>
      </c>
      <c r="AI204" s="6">
        <f>IF(AC204 = "NULL", "NULL", AC204*2)</f>
        <v>165</v>
      </c>
      <c r="AJ204" s="13">
        <v>21000000120</v>
      </c>
      <c r="AK204" s="11" t="s">
        <v>2234</v>
      </c>
      <c r="AL204" s="10" t="str">
        <f>SUBSTITUTE(D204,CHAR(10)&amp;"• Packed in a facility and/or equipment that produces products containing peanuts, tree nuts, soybean, milk, dairy, eggs, fish, shellfish, wheat, sesame. •","")</f>
        <v>Florida Citrus Sea Salt Ingredients:
sea salt, orange, lemon, black pepper, smoked hickory salt, lime, ginger</v>
      </c>
      <c r="AM204" s="9" t="s">
        <v>44</v>
      </c>
      <c r="AN204" s="42"/>
    </row>
    <row r="205" spans="1:40" ht="180" x14ac:dyDescent="0.3">
      <c r="A205" s="8" t="s">
        <v>1202</v>
      </c>
      <c r="B205" s="8" t="s">
        <v>1203</v>
      </c>
      <c r="C205" s="8" t="s">
        <v>1204</v>
      </c>
      <c r="D205" s="9" t="s">
        <v>1205</v>
      </c>
      <c r="E205" s="6">
        <f>IF(F205 = "NULL", "NULL", F205/28.35)</f>
        <v>1.1000000000000001</v>
      </c>
      <c r="F205" s="6">
        <v>31.185000000000006</v>
      </c>
      <c r="G205" s="6">
        <f>IF(H205 = "NULL", "NULL", H205/28.35)</f>
        <v>2.2000000000000002</v>
      </c>
      <c r="H205" s="6">
        <v>62.370000000000012</v>
      </c>
      <c r="I205" s="6">
        <f>IF(G205 = "NULL", "NULL", G205*1.25)</f>
        <v>2.75</v>
      </c>
      <c r="J205" s="6">
        <f>IF(G205 = "NULL", "NULL", H205*1.25)</f>
        <v>77.96250000000002</v>
      </c>
      <c r="K205" s="6">
        <f>IF(G205 = "NULL", "NULL", G205*2)</f>
        <v>4.4000000000000004</v>
      </c>
      <c r="L205" s="6">
        <f>IF(G205 = "NULL", "NULL", H205*2)</f>
        <v>124.74000000000002</v>
      </c>
      <c r="M205" s="9" t="str">
        <f>CONCATENATE(SUBSTITUTE(D205,"• Packed in a facility and/or equipment that produces products containing peanuts, tree nuts, soybean, milk, dairy, eggs, fish, shellfish, wheat, sesame. •",""), " - NET WT. ", TEXT(E205, "0.00"), " oz (", F205, " grams)")</f>
        <v>For Every Grill Seasoning Ingredients:
salt, paprika, natural spices, msg, garlic powder, red pepper, oleo resin paprika, tricalcium phosphate (anti-caking)
 - NET WT. 1.10 oz (31.185 grams)</v>
      </c>
      <c r="N205" s="10">
        <v>10000000380</v>
      </c>
      <c r="O205" s="10">
        <v>30000000380</v>
      </c>
      <c r="P205" s="10">
        <v>50000000380</v>
      </c>
      <c r="Q205" s="10">
        <v>70000000380</v>
      </c>
      <c r="R205" s="10">
        <v>90000000380</v>
      </c>
      <c r="S205" s="10">
        <v>11000000380</v>
      </c>
      <c r="T205" s="10">
        <v>13000000380</v>
      </c>
      <c r="U205" s="8" t="s">
        <v>49</v>
      </c>
      <c r="V205" s="9" t="s">
        <v>163</v>
      </c>
      <c r="W205" s="6">
        <f>IF(G205 = "NULL", "NULL", G205/4)</f>
        <v>0.55000000000000004</v>
      </c>
      <c r="X205" s="6">
        <f>IF(W205 = "NULL", "NULL", W205*28.35)</f>
        <v>15.592500000000003</v>
      </c>
      <c r="Y205" s="6">
        <f>IF(G205 = "NULL", "NULL", G205*4)</f>
        <v>8.8000000000000007</v>
      </c>
      <c r="Z205" s="6">
        <f>IF(G205 = "NULL", "NULL", H205*4)</f>
        <v>249.48000000000005</v>
      </c>
      <c r="AA205" s="13">
        <v>15000000380</v>
      </c>
      <c r="AB205" s="6">
        <f>IF(OR(E205 = "NULL", G205 = "NULL"), "NULL", (E205+G205)/2)</f>
        <v>1.6500000000000001</v>
      </c>
      <c r="AC205" s="6">
        <f>IF(OR(F205 = "NULL", H205 = "NULL"), "NULL", (F205+H205)/2)</f>
        <v>46.777500000000011</v>
      </c>
      <c r="AD205" s="13">
        <v>17000000380</v>
      </c>
      <c r="AE205" s="6">
        <f>IF(H205 = "NULL", "NULL", AF205/28.35)</f>
        <v>5.5000000000000009</v>
      </c>
      <c r="AF205" s="6">
        <f>IF(H205 = "NULL", "NULL", J205*2)</f>
        <v>155.92500000000004</v>
      </c>
      <c r="AG205" s="13">
        <v>19000000380</v>
      </c>
      <c r="AH205" s="6">
        <f>IF(AB205 = "NULL", "NULL", AB205*2)</f>
        <v>3.3000000000000003</v>
      </c>
      <c r="AI205" s="6">
        <f>IF(AC205 = "NULL", "NULL", AC205*2)</f>
        <v>93.555000000000021</v>
      </c>
      <c r="AJ205" s="13">
        <v>21000000380</v>
      </c>
      <c r="AK205" s="11"/>
      <c r="AL205" s="10" t="str">
        <f>SUBSTITUTE(D205,CHAR(10)&amp;"•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c r="AM205" s="9" t="s">
        <v>44</v>
      </c>
      <c r="AN205" s="42"/>
    </row>
    <row r="206" spans="1:40" ht="180" x14ac:dyDescent="0.3">
      <c r="A206" s="8" t="s">
        <v>247</v>
      </c>
      <c r="B206" s="8" t="s">
        <v>248</v>
      </c>
      <c r="C206" s="8" t="s">
        <v>249</v>
      </c>
      <c r="D206" s="9" t="s">
        <v>250</v>
      </c>
      <c r="E206" s="6">
        <f>IF(F206 = "NULL", "NULL", F206/28.35)</f>
        <v>1.85</v>
      </c>
      <c r="F206" s="6">
        <v>52.447500000000005</v>
      </c>
      <c r="G206" s="6">
        <f>IF(H206 = "NULL", "NULL", H206/28.35)</f>
        <v>3.7</v>
      </c>
      <c r="H206" s="6">
        <v>104.89500000000001</v>
      </c>
      <c r="I206" s="6">
        <f>IF(G206 = "NULL", "NULL", G206*1.25)</f>
        <v>4.625</v>
      </c>
      <c r="J206" s="6">
        <f>IF(G206 = "NULL", "NULL", H206*1.25)</f>
        <v>131.11875000000001</v>
      </c>
      <c r="K206" s="6">
        <f>IF(G206 = "NULL", "NULL", G206*2)</f>
        <v>7.4</v>
      </c>
      <c r="L206" s="6">
        <f>IF(G206 = "NULL", "NULL", H206*2)</f>
        <v>209.79000000000002</v>
      </c>
      <c r="M206" s="9" t="str">
        <f>CONCATENATE(SUBSTITUTE(D206,"• Packed in a facility and/or equipment that produces products containing peanuts, tree nuts, soybean, milk, dairy, eggs, fish, shellfish, wheat, sesame. •",""), " - NET WT. ", TEXT(E206, "0.00"), " oz (", F206, " grams)")</f>
        <v>French Flair Bread Dip Ingredients:
tomato (tomato, &lt; 2% silicon dioxide (anti-caking agent)), onion, garlic, black pepper, tarragon, and basil
 - NET WT. 1.85 oz (52.4475 grams)</v>
      </c>
      <c r="N206" s="10">
        <v>10000000121</v>
      </c>
      <c r="O206" s="10">
        <v>30000000121</v>
      </c>
      <c r="P206" s="10">
        <v>50000000121</v>
      </c>
      <c r="Q206" s="10">
        <v>70000000121</v>
      </c>
      <c r="R206" s="10">
        <v>90000000121</v>
      </c>
      <c r="S206" s="10">
        <v>11000000121</v>
      </c>
      <c r="T206" s="10">
        <v>13000000121</v>
      </c>
      <c r="U206" s="8" t="s">
        <v>49</v>
      </c>
      <c r="V206" s="9" t="s">
        <v>92</v>
      </c>
      <c r="W206" s="6">
        <f>IF(G206 = "NULL", "NULL", G206/4)</f>
        <v>0.92500000000000004</v>
      </c>
      <c r="X206" s="6">
        <f>IF(W206 = "NULL", "NULL", W206*28.35)</f>
        <v>26.223750000000003</v>
      </c>
      <c r="Y206" s="6">
        <f>IF(G206 = "NULL", "NULL", G206*4)</f>
        <v>14.8</v>
      </c>
      <c r="Z206" s="6">
        <f>IF(G206 = "NULL", "NULL", H206*4)</f>
        <v>419.58000000000004</v>
      </c>
      <c r="AA206" s="13">
        <v>15000000121</v>
      </c>
      <c r="AB206" s="6">
        <f>IF(OR(E206 = "NULL", G206 = "NULL"), "NULL", (E206+G206)/2)</f>
        <v>2.7750000000000004</v>
      </c>
      <c r="AC206" s="6">
        <f>IF(OR(F206 = "NULL", H206 = "NULL"), "NULL", (F206+H206)/2)</f>
        <v>78.671250000000015</v>
      </c>
      <c r="AD206" s="13">
        <v>17000000121</v>
      </c>
      <c r="AE206" s="6">
        <f>IF(H206 = "NULL", "NULL", AF206/28.35)</f>
        <v>9.25</v>
      </c>
      <c r="AF206" s="6">
        <f>IF(H206 = "NULL", "NULL", J206*2)</f>
        <v>262.23750000000001</v>
      </c>
      <c r="AG206" s="13">
        <v>19000000121</v>
      </c>
      <c r="AH206" s="6">
        <f>IF(AB206 = "NULL", "NULL", AB206*2)</f>
        <v>5.5500000000000007</v>
      </c>
      <c r="AI206" s="6">
        <f>IF(AC206 = "NULL", "NULL", AC206*2)</f>
        <v>157.34250000000003</v>
      </c>
      <c r="AJ206" s="13">
        <v>21000000121</v>
      </c>
      <c r="AK206" s="11" t="s">
        <v>251</v>
      </c>
      <c r="AL206" s="10" t="str">
        <f>SUBSTITUTE(D206,CHAR(10)&amp;"•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c r="AM206" s="9" t="s">
        <v>44</v>
      </c>
      <c r="AN206" s="42"/>
    </row>
    <row r="207" spans="1:40" ht="180" x14ac:dyDescent="0.3">
      <c r="A207" s="8" t="s">
        <v>2347</v>
      </c>
      <c r="B207" s="8" t="s">
        <v>2348</v>
      </c>
      <c r="C207" s="8" t="s">
        <v>2349</v>
      </c>
      <c r="D207" s="9" t="s">
        <v>2350</v>
      </c>
      <c r="E207" s="6">
        <f>IF(F207 = "NULL", "NULL", F207/28.35)</f>
        <v>1.6</v>
      </c>
      <c r="F207" s="6">
        <v>45.360000000000007</v>
      </c>
      <c r="G207" s="6">
        <f>IF(H207 = "NULL", "NULL", H207/28.35)</f>
        <v>3.2</v>
      </c>
      <c r="H207" s="6">
        <v>90.720000000000013</v>
      </c>
      <c r="I207" s="6">
        <f>IF(G207 = "NULL", "NULL", G207*1.25)</f>
        <v>4</v>
      </c>
      <c r="J207" s="6">
        <f>IF(G207 = "NULL", "NULL", H207*1.25)</f>
        <v>113.40000000000002</v>
      </c>
      <c r="K207" s="6">
        <f>IF(G207 = "NULL", "NULL", G207*2)</f>
        <v>6.4</v>
      </c>
      <c r="L207" s="6">
        <f>IF(G207 = "NULL", "NULL", H207*2)</f>
        <v>181.44000000000003</v>
      </c>
      <c r="M207" s="9" t="str">
        <f>CONCATENATE(SUBSTITUTE(D207,"• Packed in a facility and/or equipment that produces products containing peanuts, tree nuts, soybean, milk, dairy, eggs, fish, shellfish, wheat, sesame. •",""), " - NET WT. ", TEXT(E207, "0.00"), " oz (", F207, " grams)")</f>
        <v>French Grey Sea Salt Ingredients:
sea salt from Guerande, France
 - NET WT. 1.60 oz (45.36 grams)</v>
      </c>
      <c r="N207" s="10">
        <v>10000000122</v>
      </c>
      <c r="O207" s="10">
        <v>30000000122</v>
      </c>
      <c r="P207" s="10">
        <v>50000000122</v>
      </c>
      <c r="Q207" s="10">
        <v>70000000122</v>
      </c>
      <c r="R207" s="10">
        <v>90000000122</v>
      </c>
      <c r="S207" s="10">
        <v>11000000122</v>
      </c>
      <c r="T207" s="10">
        <v>13000000122</v>
      </c>
      <c r="U207" s="8"/>
      <c r="V207" s="9"/>
      <c r="W207" s="6">
        <f>IF(G207 = "NULL", "NULL", G207/4)</f>
        <v>0.8</v>
      </c>
      <c r="X207" s="6">
        <f>IF(W207 = "NULL", "NULL", W207*28.35)</f>
        <v>22.680000000000003</v>
      </c>
      <c r="Y207" s="6">
        <f>IF(G207 = "NULL", "NULL", G207*4)</f>
        <v>12.8</v>
      </c>
      <c r="Z207" s="6">
        <f>IF(G207 = "NULL", "NULL", H207*4)</f>
        <v>362.88000000000005</v>
      </c>
      <c r="AA207" s="13">
        <v>15000000122</v>
      </c>
      <c r="AB207" s="6">
        <f>IF(OR(E207 = "NULL", G207 = "NULL"), "NULL", (E207+G207)/2)</f>
        <v>2.4000000000000004</v>
      </c>
      <c r="AC207" s="6">
        <f>IF(OR(F207 = "NULL", H207 = "NULL"), "NULL", (F207+H207)/2)</f>
        <v>68.040000000000006</v>
      </c>
      <c r="AD207" s="13">
        <v>17000000122</v>
      </c>
      <c r="AE207" s="6">
        <f>IF(H207 = "NULL", "NULL", AF207/28.35)</f>
        <v>8.0000000000000018</v>
      </c>
      <c r="AF207" s="6">
        <f>IF(H207 = "NULL", "NULL", J207*2)</f>
        <v>226.80000000000004</v>
      </c>
      <c r="AG207" s="13">
        <v>19000000122</v>
      </c>
      <c r="AH207" s="6">
        <f>IF(AB207 = "NULL", "NULL", AB207*2)</f>
        <v>4.8000000000000007</v>
      </c>
      <c r="AI207" s="6">
        <f>IF(AC207 = "NULL", "NULL", AC207*2)</f>
        <v>136.08000000000001</v>
      </c>
      <c r="AJ207" s="13">
        <v>21000000122</v>
      </c>
      <c r="AK207" s="11"/>
      <c r="AL207" s="10" t="str">
        <f>SUBSTITUTE(D207,CHAR(10)&amp;"• Packed in a facility and/or equipment that produces products containing peanuts, tree nuts, soybean, milk, dairy, eggs, fish, shellfish, wheat, sesame. •","")</f>
        <v>French Grey Sea Salt Ingredients:
sea salt from Guerande, France</v>
      </c>
      <c r="AM207" s="9" t="s">
        <v>44</v>
      </c>
      <c r="AN207" s="42"/>
    </row>
    <row r="208" spans="1:40" ht="409.6" x14ac:dyDescent="0.3">
      <c r="A208" s="8" t="s">
        <v>1517</v>
      </c>
      <c r="B208" s="8" t="s">
        <v>1518</v>
      </c>
      <c r="C208" s="8" t="s">
        <v>1519</v>
      </c>
      <c r="D208" s="9" t="s">
        <v>1520</v>
      </c>
      <c r="E208" s="6">
        <f>IF(F208 = "NULL", "NULL", F208/28.35)</f>
        <v>1.2599647266313931</v>
      </c>
      <c r="F208" s="6">
        <v>35.72</v>
      </c>
      <c r="G208" s="6">
        <f>IF(H208 = "NULL", "NULL", H208/28.35)</f>
        <v>2.2497354497354496</v>
      </c>
      <c r="H208" s="6">
        <v>63.78</v>
      </c>
      <c r="I208" s="6">
        <f>IF(G208 = "NULL", "NULL", G208*1.25)</f>
        <v>2.8121693121693121</v>
      </c>
      <c r="J208" s="6">
        <f>IF(G208 = "NULL", "NULL", H208*1.25)</f>
        <v>79.724999999999994</v>
      </c>
      <c r="K208" s="6">
        <f>IF(G208 = "NULL", "NULL", G208*2)</f>
        <v>4.4994708994708992</v>
      </c>
      <c r="L208" s="6">
        <f>IF(G208 = "NULL", "NULL", H208*2)</f>
        <v>127.56</v>
      </c>
      <c r="M208" s="9" t="str">
        <f>CONCATENATE(SUBSTITUTE(D208,"• Packed in a facility and/or equipment that produces products containing peanuts, tree nuts, soybean, milk, dairy, eggs, fish, shellfish, wheat, sesame. •",""), " - NET WT. ", TEXT(E208, "0.00"), " oz (", F208, " grams)")</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NET WT. 1.26 oz (35.72 grams)</v>
      </c>
      <c r="N208" s="10">
        <v>10000000123</v>
      </c>
      <c r="O208" s="10">
        <v>30000000123</v>
      </c>
      <c r="P208" s="10">
        <v>50000000123</v>
      </c>
      <c r="Q208" s="10">
        <v>70000000123</v>
      </c>
      <c r="R208" s="10">
        <v>90000000123</v>
      </c>
      <c r="S208" s="10">
        <v>11000000123</v>
      </c>
      <c r="T208" s="10">
        <v>13000000123</v>
      </c>
      <c r="U208" s="8"/>
      <c r="V208" s="9" t="s">
        <v>1502</v>
      </c>
      <c r="W208" s="6">
        <f>IF(G208 = "NULL", "NULL", G208/4)</f>
        <v>0.5624338624338624</v>
      </c>
      <c r="X208" s="6">
        <f>IF(W208 = "NULL", "NULL", W208*28.35)</f>
        <v>15.945</v>
      </c>
      <c r="Y208" s="6">
        <f>IF(G208 = "NULL", "NULL", G208*4)</f>
        <v>8.9989417989417984</v>
      </c>
      <c r="Z208" s="6">
        <f>IF(G208 = "NULL", "NULL", H208*4)</f>
        <v>255.12</v>
      </c>
      <c r="AA208" s="13">
        <v>15000000123</v>
      </c>
      <c r="AB208" s="6">
        <f>IF(OR(E208 = "NULL", G208 = "NULL"), "NULL", (E208+G208)/2)</f>
        <v>1.7548500881834213</v>
      </c>
      <c r="AC208" s="6">
        <f>IF(OR(F208 = "NULL", H208 = "NULL"), "NULL", (F208+H208)/2)</f>
        <v>49.75</v>
      </c>
      <c r="AD208" s="13">
        <v>17000000123</v>
      </c>
      <c r="AE208" s="6">
        <f>IF(H208 = "NULL", "NULL", AF208/28.35)</f>
        <v>5.6243386243386233</v>
      </c>
      <c r="AF208" s="6">
        <f>IF(H208 = "NULL", "NULL", J208*2)</f>
        <v>159.44999999999999</v>
      </c>
      <c r="AG208" s="13">
        <v>19000000123</v>
      </c>
      <c r="AH208" s="6">
        <f>IF(AB208 = "NULL", "NULL", AB208*2)</f>
        <v>3.5097001763668425</v>
      </c>
      <c r="AI208" s="6">
        <f>IF(AC208 = "NULL", "NULL", AC208*2)</f>
        <v>99.5</v>
      </c>
      <c r="AJ208" s="13">
        <v>21000000123</v>
      </c>
      <c r="AK208" s="11"/>
      <c r="AL208" s="10" t="str">
        <f>SUBSTITUTE(D208,CHAR(10)&amp;"• Packed in a facility and/or equipment that produces products containing peanuts, tree nuts, soybean, milk, dairy, eggs, fish, shellfish, wheat, sesame. •","")</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c r="AM208" s="9" t="s">
        <v>44</v>
      </c>
      <c r="AN208" s="42"/>
    </row>
    <row r="209" spans="1:40" ht="180" x14ac:dyDescent="0.3">
      <c r="A209" s="33" t="s">
        <v>757</v>
      </c>
      <c r="B209" s="8" t="s">
        <v>758</v>
      </c>
      <c r="C209" s="8" t="s">
        <v>759</v>
      </c>
      <c r="D209" s="9" t="s">
        <v>760</v>
      </c>
      <c r="E209" s="6">
        <f>IF(F209 = "NULL", "NULL", F209/28.35)</f>
        <v>1.8342151675485008</v>
      </c>
      <c r="F209" s="6">
        <v>52</v>
      </c>
      <c r="G209" s="6">
        <f>IF(H209 = "NULL", "NULL", H209/28.35)</f>
        <v>3.6684303350970016</v>
      </c>
      <c r="H209" s="6">
        <v>104</v>
      </c>
      <c r="I209" s="6">
        <f>IF(G209 = "NULL", "NULL", G209*1.25)</f>
        <v>4.5855379188712515</v>
      </c>
      <c r="J209" s="6">
        <f>IF(G209 = "NULL", "NULL", H209*1.25)</f>
        <v>130</v>
      </c>
      <c r="K209" s="6">
        <f>IF(G209 = "NULL", "NULL", G209*2)</f>
        <v>7.3368606701940031</v>
      </c>
      <c r="L209" s="6">
        <f>IF(G209 = "NULL", "NULL", H209*2)</f>
        <v>208</v>
      </c>
      <c r="M209" s="9" t="str">
        <f>CONCATENATE(SUBSTITUTE(D209,"• Packed in a facility and/or equipment that produces products containing peanuts, tree nuts, soybean, milk, dairy, eggs, fish, shellfish, wheat, sesame. •",""), " - NET WT. ", TEXT(E209, "0.00"), " oz (", F209, " grams)")</f>
        <v>Frequent Flyer Espresso Sugar Ingredients:
cane sugar, ground espresso powder
 - NET WT. 1.83 oz (52 grams)</v>
      </c>
      <c r="N209" s="10">
        <v>10000000587</v>
      </c>
      <c r="O209" s="10">
        <v>30000000587</v>
      </c>
      <c r="P209" s="10">
        <v>50000000587</v>
      </c>
      <c r="Q209" s="10">
        <v>70000000587</v>
      </c>
      <c r="R209" s="10">
        <v>90000000587</v>
      </c>
      <c r="S209" s="10">
        <v>11000000587</v>
      </c>
      <c r="T209" s="10">
        <v>13000000587</v>
      </c>
      <c r="U209" s="8" t="s">
        <v>49</v>
      </c>
      <c r="V209" s="9" t="s">
        <v>755</v>
      </c>
      <c r="W209" s="6">
        <f>IF(G209 = "NULL", "NULL", G209/4)</f>
        <v>0.91710758377425039</v>
      </c>
      <c r="X209" s="6">
        <f>IF(W209 = "NULL", "NULL", W209*28.35)</f>
        <v>26</v>
      </c>
      <c r="Y209" s="6">
        <f>IF(G209 = "NULL", "NULL", G209*4)</f>
        <v>14.673721340388006</v>
      </c>
      <c r="Z209" s="6">
        <f>IF(G209 = "NULL", "NULL", H209*4)</f>
        <v>416</v>
      </c>
      <c r="AA209" s="13">
        <v>15000000587</v>
      </c>
      <c r="AB209" s="6">
        <f>IF(OR(E209 = "NULL", G209 = "NULL"), "NULL", (E209+G209)/2)</f>
        <v>2.7513227513227512</v>
      </c>
      <c r="AC209" s="6">
        <f>IF(OR(F209 = "NULL", H209 = "NULL"), "NULL", (F209+H209)/2)</f>
        <v>78</v>
      </c>
      <c r="AD209" s="13">
        <v>17000000587</v>
      </c>
      <c r="AE209" s="6">
        <f>IF(H209 = "NULL", "NULL", AF209/28.35)</f>
        <v>9.1710758377425048</v>
      </c>
      <c r="AF209" s="6">
        <f>IF(H209 = "NULL", "NULL", J209*2)</f>
        <v>260</v>
      </c>
      <c r="AG209" s="13">
        <v>19000000587</v>
      </c>
      <c r="AH209" s="6">
        <f>IF(AB209 = "NULL", "NULL", AB209*2)</f>
        <v>5.5026455026455023</v>
      </c>
      <c r="AI209" s="6">
        <f>IF(AC209 = "NULL", "NULL", AC209*2)</f>
        <v>156</v>
      </c>
      <c r="AJ209" s="13">
        <v>21000000587</v>
      </c>
      <c r="AK209" s="11" t="s">
        <v>761</v>
      </c>
      <c r="AL209" s="10" t="str">
        <f>SUBSTITUTE(D209,CHAR(10)&amp;"• Packed in a facility and/or equipment that produces products containing peanuts, tree nuts, soybean, milk, dairy, eggs, fish, shellfish, wheat, sesame. •","")</f>
        <v>Frequent Flyer Espresso Sugar Ingredients:
cane sugar, ground espresso powder</v>
      </c>
      <c r="AM209" s="9" t="s">
        <v>44</v>
      </c>
      <c r="AN209" s="42"/>
    </row>
    <row r="210" spans="1:40" ht="180" x14ac:dyDescent="0.3">
      <c r="A210" s="8" t="s">
        <v>1830</v>
      </c>
      <c r="B210" s="8" t="s">
        <v>1831</v>
      </c>
      <c r="C210" s="8" t="s">
        <v>1832</v>
      </c>
      <c r="D210" s="9" t="s">
        <v>1833</v>
      </c>
      <c r="E210" s="6">
        <f>IF(F210 = "NULL", "NULL", F210/28.35)</f>
        <v>1</v>
      </c>
      <c r="F210" s="6">
        <v>28.35</v>
      </c>
      <c r="G210" s="6">
        <f>IF(H210 = "NULL", "NULL", H210/28.35)</f>
        <v>2</v>
      </c>
      <c r="H210" s="6">
        <v>56.7</v>
      </c>
      <c r="I210" s="6">
        <f>IF(G210 = "NULL", "NULL", G210*1.25)</f>
        <v>2.5</v>
      </c>
      <c r="J210" s="6">
        <f>IF(G210 = "NULL", "NULL", H210*1.25)</f>
        <v>70.875</v>
      </c>
      <c r="K210" s="6">
        <f>IF(G210 = "NULL", "NULL", G210*2)</f>
        <v>4</v>
      </c>
      <c r="L210" s="6">
        <f>IF(G210 = "NULL", "NULL", H210*2)</f>
        <v>113.4</v>
      </c>
      <c r="M210" s="9" t="str">
        <f>CONCATENATE(SUBSTITUTE(D210,"• Packed in a facility and/or equipment that produces products containing peanuts, tree nuts, soybean, milk, dairy, eggs, fish, shellfish, wheat, sesame. •",""), " - NET WT. ", TEXT(E210, "0.00"), " oz (", F210, " grams)")</f>
        <v>Friday Night Fish Rub Ingredients:
paprika, pepper, salt, lemon juice, spices
 - NET WT. 1.00 oz (28.35 grams)</v>
      </c>
      <c r="N210" s="10">
        <v>10000000124</v>
      </c>
      <c r="O210" s="10">
        <v>30000000124</v>
      </c>
      <c r="P210" s="10">
        <v>50000000124</v>
      </c>
      <c r="Q210" s="10">
        <v>70000000124</v>
      </c>
      <c r="R210" s="10">
        <v>90000000124</v>
      </c>
      <c r="S210" s="10">
        <v>11000000124</v>
      </c>
      <c r="T210" s="10">
        <v>13000000124</v>
      </c>
      <c r="U210" s="8"/>
      <c r="V210" s="9"/>
      <c r="W210" s="6">
        <f>IF(G210 = "NULL", "NULL", G210/4)</f>
        <v>0.5</v>
      </c>
      <c r="X210" s="6">
        <f>IF(W210 = "NULL", "NULL", W210*28.35)</f>
        <v>14.175000000000001</v>
      </c>
      <c r="Y210" s="6">
        <f>IF(G210 = "NULL", "NULL", G210*4)</f>
        <v>8</v>
      </c>
      <c r="Z210" s="6">
        <f>IF(G210 = "NULL", "NULL", H210*4)</f>
        <v>226.8</v>
      </c>
      <c r="AA210" s="13">
        <v>15000000124</v>
      </c>
      <c r="AB210" s="6">
        <f>IF(OR(E210 = "NULL", G210 = "NULL"), "NULL", (E210+G210)/2)</f>
        <v>1.5</v>
      </c>
      <c r="AC210" s="6">
        <f>IF(OR(F210 = "NULL", H210 = "NULL"), "NULL", (F210+H210)/2)</f>
        <v>42.525000000000006</v>
      </c>
      <c r="AD210" s="13">
        <v>17000000124</v>
      </c>
      <c r="AE210" s="6">
        <f>IF(H210 = "NULL", "NULL", AF210/28.35)</f>
        <v>5</v>
      </c>
      <c r="AF210" s="6">
        <f>IF(H210 = "NULL", "NULL", J210*2)</f>
        <v>141.75</v>
      </c>
      <c r="AG210" s="13">
        <v>19000000124</v>
      </c>
      <c r="AH210" s="6">
        <f>IF(AB210 = "NULL", "NULL", AB210*2)</f>
        <v>3</v>
      </c>
      <c r="AI210" s="6">
        <f>IF(AC210 = "NULL", "NULL", AC210*2)</f>
        <v>85.050000000000011</v>
      </c>
      <c r="AJ210" s="13">
        <v>21000000124</v>
      </c>
      <c r="AK210" s="11"/>
      <c r="AL210" s="10" t="str">
        <f>SUBSTITUTE(D210,CHAR(10)&amp;"• Packed in a facility and/or equipment that produces products containing peanuts, tree nuts, soybean, milk, dairy, eggs, fish, shellfish, wheat, sesame. •","")</f>
        <v>Friday Night Fish Rub Ingredients:
paprika, pepper, salt, lemon juice, spices</v>
      </c>
      <c r="AM210" s="9" t="s">
        <v>44</v>
      </c>
      <c r="AN210" s="42"/>
    </row>
    <row r="211" spans="1:40" ht="180" x14ac:dyDescent="0.3">
      <c r="A211" s="33" t="s">
        <v>863</v>
      </c>
      <c r="B211" s="8" t="s">
        <v>864</v>
      </c>
      <c r="C211" s="8" t="s">
        <v>865</v>
      </c>
      <c r="D211" s="9" t="s">
        <v>866</v>
      </c>
      <c r="E211" s="6">
        <f>IF(F211 = "NULL", "NULL", F211/28.35)</f>
        <v>1.5167548500881833</v>
      </c>
      <c r="F211" s="6">
        <v>43</v>
      </c>
      <c r="G211" s="6">
        <f>IF(H211 = "NULL", "NULL", H211/28.35)</f>
        <v>3.2098765432098766</v>
      </c>
      <c r="H211" s="6">
        <v>91</v>
      </c>
      <c r="I211" s="6">
        <f>IF(G211 = "NULL", "NULL", G211*1.25)</f>
        <v>4.0123456790123457</v>
      </c>
      <c r="J211" s="6">
        <f>IF(G211 = "NULL", "NULL", H211*1.25)</f>
        <v>113.75</v>
      </c>
      <c r="K211" s="6">
        <f>IF(G211 = "NULL", "NULL", G211*2)</f>
        <v>6.4197530864197532</v>
      </c>
      <c r="L211" s="6">
        <f>IF(G211 = "NULL", "NULL", H211*2)</f>
        <v>182</v>
      </c>
      <c r="M211" s="9" t="str">
        <f>CONCATENATE(SUBSTITUTE(D211,"• Packed in a facility and/or equipment that produces products containing peanuts, tree nuts, soybean, milk, dairy, eggs, fish, shellfish, wheat, sesame. •",""), " - NET WT. ", TEXT(E211, "0.00"), " oz (", F211, " grams)")</f>
        <v>Frightfully Inviting Bacon Salt Ingredients:
salt, brown sugar, rendered bacon fat, natural applewood smoke flavor, and silicon dioxide added to prevent caking
 - NET WT. 1.52 oz (43 grams)</v>
      </c>
      <c r="N211" s="10">
        <v>10000000609</v>
      </c>
      <c r="O211" s="10">
        <v>30000000609</v>
      </c>
      <c r="P211" s="10">
        <v>50000000609</v>
      </c>
      <c r="Q211" s="10">
        <v>70000000609</v>
      </c>
      <c r="R211" s="10">
        <v>90000000609</v>
      </c>
      <c r="S211" s="10">
        <v>11000000609</v>
      </c>
      <c r="T211" s="10">
        <v>13000000609</v>
      </c>
      <c r="U211" s="8" t="s">
        <v>49</v>
      </c>
      <c r="V211" s="9" t="s">
        <v>867</v>
      </c>
      <c r="W211" s="6">
        <f>IF(G211 = "NULL", "NULL", G211/4)</f>
        <v>0.80246913580246915</v>
      </c>
      <c r="X211" s="6">
        <f>IF(W211 = "NULL", "NULL", W211*28.35)</f>
        <v>22.75</v>
      </c>
      <c r="Y211" s="6">
        <f>IF(G211 = "NULL", "NULL", G211*4)</f>
        <v>12.839506172839506</v>
      </c>
      <c r="Z211" s="6">
        <f>IF(G211 = "NULL", "NULL", H211*4)</f>
        <v>364</v>
      </c>
      <c r="AA211" s="13">
        <v>15000000609</v>
      </c>
      <c r="AB211" s="6">
        <f>IF(OR(E211 = "NULL", G211 = "NULL"), "NULL", (E211+G211)/2)</f>
        <v>2.3633156966490301</v>
      </c>
      <c r="AC211" s="6">
        <f>IF(OR(F211 = "NULL", H211 = "NULL"), "NULL", (F211+H211)/2)</f>
        <v>67</v>
      </c>
      <c r="AD211" s="13">
        <v>17000000609</v>
      </c>
      <c r="AE211" s="6">
        <f>IF(H211 = "NULL", "NULL", AF211/28.35)</f>
        <v>8.0246913580246915</v>
      </c>
      <c r="AF211" s="6">
        <f>IF(H211 = "NULL", "NULL", J211*2)</f>
        <v>227.5</v>
      </c>
      <c r="AG211" s="13">
        <v>19000000609</v>
      </c>
      <c r="AH211" s="6">
        <f>IF(AB211 = "NULL", "NULL", AB211*2)</f>
        <v>4.7266313932980601</v>
      </c>
      <c r="AI211" s="6">
        <f>IF(AC211 = "NULL", "NULL", AC211*2)</f>
        <v>134</v>
      </c>
      <c r="AJ211" s="13">
        <v>21000000609</v>
      </c>
      <c r="AK211" s="11" t="s">
        <v>868</v>
      </c>
      <c r="AL211" s="10" t="str">
        <f>SUBSTITUTE(D211,CHAR(10)&amp;"• Packed in a facility and/or equipment that produces products containing peanuts, tree nuts, soybean, milk, dairy, eggs, fish, shellfish, wheat, sesame. •","")</f>
        <v>Frightfully Inviting Bacon Salt Ingredients:
salt, brown sugar, rendered bacon fat, natural applewood smoke flavor, and silicon dioxide added to prevent caking</v>
      </c>
      <c r="AM211" s="9" t="s">
        <v>44</v>
      </c>
      <c r="AN211" s="42"/>
    </row>
    <row r="212" spans="1:40" ht="180" x14ac:dyDescent="0.3">
      <c r="A212" s="8" t="s">
        <v>1303</v>
      </c>
      <c r="B212" s="8" t="s">
        <v>1304</v>
      </c>
      <c r="C212" s="8" t="s">
        <v>1304</v>
      </c>
      <c r="D212" s="9" t="s">
        <v>1305</v>
      </c>
      <c r="E212" s="6">
        <f>IF(F212 = "NULL", "NULL", F212/28.35)</f>
        <v>0.8</v>
      </c>
      <c r="F212" s="6">
        <v>22.680000000000003</v>
      </c>
      <c r="G212" s="6">
        <f>IF(H212 = "NULL", "NULL", H212/28.35)</f>
        <v>1.6</v>
      </c>
      <c r="H212" s="6">
        <v>45.360000000000007</v>
      </c>
      <c r="I212" s="6">
        <f>IF(G212 = "NULL", "NULL", G212*1.25)</f>
        <v>2</v>
      </c>
      <c r="J212" s="6">
        <f>IF(G212 = "NULL", "NULL", H212*1.25)</f>
        <v>56.70000000000001</v>
      </c>
      <c r="K212" s="6">
        <f>IF(G212 = "NULL", "NULL", G212*2)</f>
        <v>3.2</v>
      </c>
      <c r="L212" s="6">
        <f>IF(G212 = "NULL", "NULL", H212*2)</f>
        <v>90.720000000000013</v>
      </c>
      <c r="M212" s="9" t="str">
        <f>CONCATENATE(SUBSTITUTE(D212,"• Packed in a facility and/or equipment that produces products containing peanuts, tree nuts, soybean, milk, dairy, eggs, fish, shellfish, wheat, sesame. •",""), " - NET WT. ", TEXT(E212, "0.00"), " oz (", F212, " grams)")</f>
        <v>Fruit Tea Ingredients:
rose hips, lemongrass, hibiscus, peppermint, orange peel
 - NET WT. 0.80 oz (22.68 grams)</v>
      </c>
      <c r="N212" s="10">
        <v>10000000125</v>
      </c>
      <c r="O212" s="10">
        <v>30000000125</v>
      </c>
      <c r="P212" s="10">
        <v>50000000125</v>
      </c>
      <c r="Q212" s="10">
        <v>70000000125</v>
      </c>
      <c r="R212" s="10">
        <v>90000000125</v>
      </c>
      <c r="S212" s="10">
        <v>11000000125</v>
      </c>
      <c r="T212" s="10">
        <v>13000000125</v>
      </c>
      <c r="U212" s="8" t="s">
        <v>49</v>
      </c>
      <c r="V212" s="9"/>
      <c r="W212" s="6">
        <f>IF(G212 = "NULL", "NULL", G212/4)</f>
        <v>0.4</v>
      </c>
      <c r="X212" s="6">
        <f>IF(W212 = "NULL", "NULL", W212*28.35)</f>
        <v>11.340000000000002</v>
      </c>
      <c r="Y212" s="6">
        <f>IF(G212 = "NULL", "NULL", G212*4)</f>
        <v>6.4</v>
      </c>
      <c r="Z212" s="6">
        <f>IF(G212 = "NULL", "NULL", H212*4)</f>
        <v>181.44000000000003</v>
      </c>
      <c r="AA212" s="13">
        <v>15000000125</v>
      </c>
      <c r="AB212" s="6">
        <f>IF(OR(E212 = "NULL", G212 = "NULL"), "NULL", (E212+G212)/2)</f>
        <v>1.2000000000000002</v>
      </c>
      <c r="AC212" s="6">
        <f>IF(OR(F212 = "NULL", H212 = "NULL"), "NULL", (F212+H212)/2)</f>
        <v>34.020000000000003</v>
      </c>
      <c r="AD212" s="13">
        <v>17000000125</v>
      </c>
      <c r="AE212" s="6">
        <f>IF(H212 = "NULL", "NULL", AF212/28.35)</f>
        <v>4.0000000000000009</v>
      </c>
      <c r="AF212" s="6">
        <f>IF(H212 = "NULL", "NULL", J212*2)</f>
        <v>113.40000000000002</v>
      </c>
      <c r="AG212" s="13">
        <v>19000000125</v>
      </c>
      <c r="AH212" s="6">
        <f>IF(AB212 = "NULL", "NULL", AB212*2)</f>
        <v>2.4000000000000004</v>
      </c>
      <c r="AI212" s="6">
        <f>IF(AC212 = "NULL", "NULL", AC212*2)</f>
        <v>68.040000000000006</v>
      </c>
      <c r="AJ212" s="13">
        <v>21000000125</v>
      </c>
      <c r="AK212" s="11"/>
      <c r="AL212" s="10" t="str">
        <f>SUBSTITUTE(D212,CHAR(10)&amp;"• Packed in a facility and/or equipment that produces products containing peanuts, tree nuts, soybean, milk, dairy, eggs, fish, shellfish, wheat, sesame. •","")</f>
        <v>Fruit Tea Ingredients:
rose hips, lemongrass, hibiscus, peppermint, orange peel</v>
      </c>
      <c r="AM212" s="9" t="s">
        <v>44</v>
      </c>
      <c r="AN212" s="42"/>
    </row>
    <row r="213" spans="1:40" ht="180" x14ac:dyDescent="0.3">
      <c r="A213" s="33" t="s">
        <v>762</v>
      </c>
      <c r="B213" s="8" t="s">
        <v>763</v>
      </c>
      <c r="C213" s="8" t="s">
        <v>764</v>
      </c>
      <c r="D213" s="9" t="s">
        <v>765</v>
      </c>
      <c r="E213" s="6">
        <f>IF(F213 = "NULL", "NULL", F213/28.35)</f>
        <v>0.91710758377425039</v>
      </c>
      <c r="F213" s="6">
        <v>26</v>
      </c>
      <c r="G213" s="6">
        <f>IF(H213 = "NULL", "NULL", H213/28.35)</f>
        <v>1.9753086419753085</v>
      </c>
      <c r="H213" s="6">
        <v>56</v>
      </c>
      <c r="I213" s="6">
        <f>IF(G213 = "NULL", "NULL", G213*1.25)</f>
        <v>2.4691358024691357</v>
      </c>
      <c r="J213" s="6">
        <f>IF(G213 = "NULL", "NULL", H213*1.25)</f>
        <v>70</v>
      </c>
      <c r="K213" s="6">
        <f>IF(G213 = "NULL", "NULL", G213*2)</f>
        <v>3.9506172839506171</v>
      </c>
      <c r="L213" s="6">
        <f>IF(G213 = "NULL", "NULL", H213*2)</f>
        <v>112</v>
      </c>
      <c r="M213" s="9" t="str">
        <f>CONCATENATE(SUBSTITUTE(D213,"• Packed in a facility and/or equipment that produces products containing peanuts, tree nuts, soybean, milk, dairy, eggs, fish, shellfish, wheat, sesame. •",""), " - NET WT. ", TEXT(E213, "0.00"), " oz (", F213, " grams)")</f>
        <v>Full Moon Tempting Tuscan Bread Dip Ingredients:
salt, garlic, black pepper, onion, red pepper flakes, rosemary, basil, mediterranean oregano, and parsley
 - NET WT. 0.92 oz (26 grams)</v>
      </c>
      <c r="N213" s="10">
        <v>10000000591</v>
      </c>
      <c r="O213" s="10">
        <v>30000000591</v>
      </c>
      <c r="P213" s="10">
        <v>50000000591</v>
      </c>
      <c r="Q213" s="10">
        <v>70000000591</v>
      </c>
      <c r="R213" s="10">
        <v>90000000591</v>
      </c>
      <c r="S213" s="10">
        <v>11000000591</v>
      </c>
      <c r="T213" s="10">
        <v>13000000591</v>
      </c>
      <c r="U213" s="8" t="s">
        <v>49</v>
      </c>
      <c r="V213" s="9" t="s">
        <v>92</v>
      </c>
      <c r="W213" s="6">
        <f>IF(G213 = "NULL", "NULL", G213/4)</f>
        <v>0.49382716049382713</v>
      </c>
      <c r="X213" s="6">
        <f>IF(W213 = "NULL", "NULL", W213*28.35)</f>
        <v>14</v>
      </c>
      <c r="Y213" s="6">
        <f>IF(G213 = "NULL", "NULL", G213*4)</f>
        <v>7.9012345679012341</v>
      </c>
      <c r="Z213" s="6">
        <f>IF(G213 = "NULL", "NULL", H213*4)</f>
        <v>224</v>
      </c>
      <c r="AA213" s="13">
        <v>15000000591</v>
      </c>
      <c r="AB213" s="6">
        <f>IF(OR(E213 = "NULL", G213 = "NULL"), "NULL", (E213+G213)/2)</f>
        <v>1.4462081128747795</v>
      </c>
      <c r="AC213" s="6">
        <f>IF(OR(F213 = "NULL", H213 = "NULL"), "NULL", (F213+H213)/2)</f>
        <v>41</v>
      </c>
      <c r="AD213" s="13">
        <v>17000000591</v>
      </c>
      <c r="AE213" s="6">
        <f>IF(H213 = "NULL", "NULL", AF213/28.35)</f>
        <v>4.9382716049382713</v>
      </c>
      <c r="AF213" s="6">
        <f>IF(H213 = "NULL", "NULL", J213*2)</f>
        <v>140</v>
      </c>
      <c r="AG213" s="13">
        <v>19000000591</v>
      </c>
      <c r="AH213" s="6">
        <f>IF(AB213 = "NULL", "NULL", AB213*2)</f>
        <v>2.8924162257495589</v>
      </c>
      <c r="AI213" s="6">
        <f>IF(AC213 = "NULL", "NULL", AC213*2)</f>
        <v>82</v>
      </c>
      <c r="AJ213" s="13">
        <v>21000000591</v>
      </c>
      <c r="AK213" s="11" t="s">
        <v>766</v>
      </c>
      <c r="AL213" s="10" t="str">
        <f>SUBSTITUTE(D213,CHAR(10)&amp;"• Packed in a facility and/or equipment that produces products containing peanuts, tree nuts, soybean, milk, dairy, eggs, fish, shellfish, wheat, sesame. •","")</f>
        <v>Full Moon Tempting Tuscan Bread Dip Ingredients:
salt, garlic, black pepper, onion, red pepper flakes, rosemary, basil, mediterranean oregano, and parsley</v>
      </c>
      <c r="AM213" s="9" t="s">
        <v>44</v>
      </c>
      <c r="AN213" s="42"/>
    </row>
    <row r="214" spans="1:40" ht="180" x14ac:dyDescent="0.3">
      <c r="A214" s="33" t="s">
        <v>2969</v>
      </c>
      <c r="B214" s="8" t="s">
        <v>2965</v>
      </c>
      <c r="C214" s="8" t="s">
        <v>2966</v>
      </c>
      <c r="D214" s="9" t="s">
        <v>2967</v>
      </c>
      <c r="E214" s="6">
        <f>IF(F214 = "NULL", "NULL", F214/28.35)</f>
        <v>1.85</v>
      </c>
      <c r="F214" s="6">
        <v>52.447500000000005</v>
      </c>
      <c r="G214" s="6">
        <f>IF(H214 = "NULL", "NULL", H214/28.35)</f>
        <v>3.7</v>
      </c>
      <c r="H214" s="6">
        <v>104.89500000000001</v>
      </c>
      <c r="I214" s="6">
        <f>IF(G214 = "NULL", "NULL", G214*1.25)</f>
        <v>4.625</v>
      </c>
      <c r="J214" s="6">
        <f>IF(G214 = "NULL", "NULL", H214*1.25)</f>
        <v>131.11875000000001</v>
      </c>
      <c r="K214" s="6">
        <f>IF(G214 = "NULL", "NULL", G214*2)</f>
        <v>7.4</v>
      </c>
      <c r="L214" s="6">
        <f>IF(G214 = "NULL", "NULL", H214*2)</f>
        <v>209.79000000000002</v>
      </c>
      <c r="M214" s="9" t="str">
        <f>CONCATENATE(SUBSTITUTE(D214,"• Packed in a facility and/or equipment that produces products containing peanuts, tree nuts, soybean, milk, dairy, eggs, fish, shellfish, wheat, sesame. •",""), " - NET WT. ", TEXT(E214, "0.00"), " oz (", F214, " grams)")</f>
        <v>Funnel Cake Popcorn Seasoning Ingredients:
sugar, cinnamon, salt, spices
 - NET WT. 1.85 oz (52.4475 grams)</v>
      </c>
      <c r="N214" s="10">
        <v>10000000658</v>
      </c>
      <c r="O214" s="10">
        <v>30000000658</v>
      </c>
      <c r="P214" s="10">
        <v>50000000658</v>
      </c>
      <c r="Q214" s="10">
        <v>70000000658</v>
      </c>
      <c r="R214" s="10">
        <v>90000000658</v>
      </c>
      <c r="S214" s="10">
        <v>11000000658</v>
      </c>
      <c r="T214" s="10">
        <v>13000000658</v>
      </c>
      <c r="U214" s="8" t="s">
        <v>49</v>
      </c>
      <c r="V214" s="9"/>
      <c r="W214" s="6">
        <f>IF(G214 = "NULL", "NULL", G214/4)</f>
        <v>0.92500000000000004</v>
      </c>
      <c r="X214" s="6">
        <f>IF(W214 = "NULL", "NULL", W214*28.35)</f>
        <v>26.223750000000003</v>
      </c>
      <c r="Y214" s="6">
        <f>IF(G214 = "NULL", "NULL", G214*4)</f>
        <v>14.8</v>
      </c>
      <c r="Z214" s="6">
        <f>IF(G214 = "NULL", "NULL", H214*4)</f>
        <v>419.58000000000004</v>
      </c>
      <c r="AA214" s="13">
        <v>15000000658</v>
      </c>
      <c r="AB214" s="6">
        <f>IF(OR(E214 = "NULL", G214 = "NULL"), "NULL", (E214+G214)/2)</f>
        <v>2.7750000000000004</v>
      </c>
      <c r="AC214" s="6">
        <f>IF(OR(F214 = "NULL", H214 = "NULL"), "NULL", (F214+H214)/2)</f>
        <v>78.671250000000015</v>
      </c>
      <c r="AD214" s="13">
        <v>17000000658</v>
      </c>
      <c r="AE214" s="6">
        <f>IF(H214 = "NULL", "NULL", AF214/28.35)</f>
        <v>9.25</v>
      </c>
      <c r="AF214" s="6">
        <f>IF(H214 = "NULL", "NULL", J214*2)</f>
        <v>262.23750000000001</v>
      </c>
      <c r="AG214" s="13">
        <v>19000000658</v>
      </c>
      <c r="AH214" s="6">
        <f>IF(AB214 = "NULL", "NULL", AB214*2)</f>
        <v>5.5500000000000007</v>
      </c>
      <c r="AI214" s="6">
        <f>IF(AC214 = "NULL", "NULL", AC214*2)</f>
        <v>157.34250000000003</v>
      </c>
      <c r="AJ214" s="13">
        <v>21000000658</v>
      </c>
      <c r="AK214" s="11" t="s">
        <v>2968</v>
      </c>
      <c r="AL214" s="10" t="str">
        <f>SUBSTITUTE(D214,CHAR(10)&amp;"• Packed in a facility and/or equipment that produces products containing peanuts, tree nuts, soybean, milk, dairy, eggs, fish, shellfish, wheat, sesame. •","")</f>
        <v>Funnel Cake Popcorn Seasoning Ingredients:
sugar, cinnamon, salt, spices</v>
      </c>
      <c r="AM214" s="9" t="s">
        <v>44</v>
      </c>
      <c r="AN214" s="42"/>
    </row>
    <row r="215" spans="1:40" ht="240" x14ac:dyDescent="0.3">
      <c r="A215" s="8" t="s">
        <v>2126</v>
      </c>
      <c r="B215" s="8" t="s">
        <v>2127</v>
      </c>
      <c r="C215" s="8" t="s">
        <v>2127</v>
      </c>
      <c r="D215" s="9" t="s">
        <v>2128</v>
      </c>
      <c r="E215" s="6">
        <f>IF(F215 = "NULL", "NULL", F215/28.35)</f>
        <v>0.95238095238095233</v>
      </c>
      <c r="F215" s="6">
        <v>27</v>
      </c>
      <c r="G215" s="6">
        <f>IF(H215 = "NULL", "NULL", H215/28.35)</f>
        <v>1.9047619047619047</v>
      </c>
      <c r="H215" s="6">
        <v>54</v>
      </c>
      <c r="I215" s="6">
        <f>IF(G215 = "NULL", "NULL", G215*1.25)</f>
        <v>2.3809523809523809</v>
      </c>
      <c r="J215" s="6">
        <f>IF(G215 = "NULL", "NULL", H215*1.25)</f>
        <v>67.5</v>
      </c>
      <c r="K215" s="6">
        <f>IF(G215 = "NULL", "NULL", G215*2)</f>
        <v>3.8095238095238093</v>
      </c>
      <c r="L215" s="6">
        <f>IF(G215 = "NULL", "NULL", H215*2)</f>
        <v>108</v>
      </c>
      <c r="M215" s="9" t="str">
        <f>CONCATENATE(SUBSTITUTE(D215,"• Packed in a facility and/or equipment that produces products containing peanuts, tree nuts, soybean, milk, dairy, eggs, fish, shellfish, wheat, sesame. •",""), " - NET WT. ", TEXT(E215, "0.00"), " oz (", F215, " grams)")</f>
        <v>Furikake Seasoning Ingredients:
sesame seed, gochugaru, black garlic salt (salt, black garlic), mushroom, sugar, soy sauce powder (soy sauce [water, wheat, soybeans, salt] maltodextrin and salt), nori, kelp
• ALLERGY ALERT: contains wheat, sesame, soy •
 - NET WT. 0.95 oz (27 grams)</v>
      </c>
      <c r="N215" s="10">
        <v>10000000645</v>
      </c>
      <c r="O215" s="10">
        <v>30000000645</v>
      </c>
      <c r="P215" s="10">
        <v>50000000645</v>
      </c>
      <c r="Q215" s="10">
        <v>70000000645</v>
      </c>
      <c r="R215" s="10">
        <v>90000000645</v>
      </c>
      <c r="S215" s="10">
        <v>11000000645</v>
      </c>
      <c r="T215" s="10">
        <v>13000000645</v>
      </c>
      <c r="U215" s="22"/>
      <c r="W215" s="6">
        <f>IF(G215 = "NULL", "NULL", G215/4)</f>
        <v>0.47619047619047616</v>
      </c>
      <c r="X215" s="6">
        <f>IF(W215 = "NULL", "NULL", W215*28.35)</f>
        <v>13.5</v>
      </c>
      <c r="Y215" s="6">
        <f>IF(G215 = "NULL", "NULL", G215*4)</f>
        <v>7.6190476190476186</v>
      </c>
      <c r="Z215" s="6">
        <f>IF(G215 = "NULL", "NULL", H215*4)</f>
        <v>216</v>
      </c>
      <c r="AA215" s="13">
        <v>15000000645</v>
      </c>
      <c r="AB215" s="6">
        <f>IF(OR(E215 = "NULL", G215 = "NULL"), "NULL", (E215+G215)/2)</f>
        <v>1.4285714285714284</v>
      </c>
      <c r="AC215" s="6">
        <f>IF(OR(F215 = "NULL", H215 = "NULL"), "NULL", (F215+H215)/2)</f>
        <v>40.5</v>
      </c>
      <c r="AD215" s="13">
        <v>17000000645</v>
      </c>
      <c r="AE215" s="6">
        <f>IF(H215 = "NULL", "NULL", AF215/28.35)</f>
        <v>4.7619047619047619</v>
      </c>
      <c r="AF215" s="6">
        <f>IF(H215 = "NULL", "NULL", J215*2)</f>
        <v>135</v>
      </c>
      <c r="AG215" s="13">
        <v>19000000645</v>
      </c>
      <c r="AH215" s="6">
        <f>IF(AB215 = "NULL", "NULL", AB215*2)</f>
        <v>2.8571428571428568</v>
      </c>
      <c r="AI215" s="6">
        <f>IF(AC215 = "NULL", "NULL", AC215*2)</f>
        <v>81</v>
      </c>
      <c r="AJ215" s="13">
        <v>21000000645</v>
      </c>
      <c r="AK215" s="11"/>
      <c r="AL215" s="10" t="str">
        <f>SUBSTITUTE(D215,CHAR(10)&amp;"• Packed in a facility and/or equipment that produces products containing peanuts, tree nuts, soybean, milk, dairy, eggs, fish, shellfish, wheat, sesame. •","")</f>
        <v>Furikake Seasoning Ingredients:
sesame seed, gochugaru, black garlic salt (salt, black garlic), mushroom, sugar, soy sauce powder (soy sauce [water, wheat, soybeans, salt] maltodextrin and salt), nori, kelp
• ALLERGY ALERT: contains wheat, sesame, soy •</v>
      </c>
      <c r="AM215" s="9" t="s">
        <v>44</v>
      </c>
      <c r="AN215" s="42"/>
    </row>
    <row r="216" spans="1:40" ht="180" x14ac:dyDescent="0.3">
      <c r="A216" s="8" t="s">
        <v>1965</v>
      </c>
      <c r="B216" s="8" t="s">
        <v>1966</v>
      </c>
      <c r="C216" s="8" t="s">
        <v>1966</v>
      </c>
      <c r="D216" s="9" t="s">
        <v>1967</v>
      </c>
      <c r="E216" s="6">
        <f>IF(F216 = "NULL", "NULL", F216/28.35)</f>
        <v>1.3</v>
      </c>
      <c r="F216" s="6">
        <v>36.855000000000004</v>
      </c>
      <c r="G216" s="6">
        <f>IF(H216 = "NULL", "NULL", H216/28.35)</f>
        <v>2.6</v>
      </c>
      <c r="H216" s="6">
        <v>73.710000000000008</v>
      </c>
      <c r="I216" s="6">
        <f>IF(G216 = "NULL", "NULL", G216*1.25)</f>
        <v>3.25</v>
      </c>
      <c r="J216" s="6">
        <f>IF(G216 = "NULL", "NULL", H216*1.25)</f>
        <v>92.137500000000017</v>
      </c>
      <c r="K216" s="6">
        <f>IF(G216 = "NULL", "NULL", G216*2)</f>
        <v>5.2</v>
      </c>
      <c r="L216" s="6">
        <f>IF(G216 = "NULL", "NULL", H216*2)</f>
        <v>147.42000000000002</v>
      </c>
      <c r="M216" s="9" t="str">
        <f>CONCATENATE(SUBSTITUTE(D216,"• Packed in a facility and/or equipment that produces products containing peanuts, tree nuts, soybean, milk, dairy, eggs, fish, shellfish, wheat, sesame. •",""), " - NET WT. ", TEXT(E216, "0.00"), " oz (", F216, " grams)")</f>
        <v>Garam Masala Ingredients:
coriander, cumin, chilies, cloves, bay leaves, cassia, ginger
 - NET WT. 1.30 oz (36.855 grams)</v>
      </c>
      <c r="N216" s="10">
        <v>10000000126</v>
      </c>
      <c r="O216" s="10">
        <v>30000000126</v>
      </c>
      <c r="P216" s="10">
        <v>50000000126</v>
      </c>
      <c r="Q216" s="10">
        <v>70000000126</v>
      </c>
      <c r="R216" s="10">
        <v>90000000126</v>
      </c>
      <c r="S216" s="10">
        <v>11000000126</v>
      </c>
      <c r="T216" s="10">
        <v>13000000126</v>
      </c>
      <c r="U216" s="8" t="s">
        <v>49</v>
      </c>
      <c r="V216" s="9"/>
      <c r="W216" s="6">
        <f>IF(G216 = "NULL", "NULL", G216/4)</f>
        <v>0.65</v>
      </c>
      <c r="X216" s="6">
        <f>IF(W216 = "NULL", "NULL", W216*28.35)</f>
        <v>18.427500000000002</v>
      </c>
      <c r="Y216" s="6">
        <f>IF(G216 = "NULL", "NULL", G216*4)</f>
        <v>10.4</v>
      </c>
      <c r="Z216" s="6">
        <f>IF(G216 = "NULL", "NULL", H216*4)</f>
        <v>294.84000000000003</v>
      </c>
      <c r="AA216" s="13">
        <v>15000000126</v>
      </c>
      <c r="AB216" s="6">
        <f>IF(OR(E216 = "NULL", G216 = "NULL"), "NULL", (E216+G216)/2)</f>
        <v>1.9500000000000002</v>
      </c>
      <c r="AC216" s="6">
        <f>IF(OR(F216 = "NULL", H216 = "NULL"), "NULL", (F216+H216)/2)</f>
        <v>55.282500000000006</v>
      </c>
      <c r="AD216" s="13">
        <v>17000000126</v>
      </c>
      <c r="AE216" s="6">
        <f>IF(H216 = "NULL", "NULL", AF216/28.35)</f>
        <v>6.5000000000000009</v>
      </c>
      <c r="AF216" s="6">
        <f>IF(H216 = "NULL", "NULL", J216*2)</f>
        <v>184.27500000000003</v>
      </c>
      <c r="AG216" s="13">
        <v>19000000126</v>
      </c>
      <c r="AH216" s="6">
        <f>IF(AB216 = "NULL", "NULL", AB216*2)</f>
        <v>3.9000000000000004</v>
      </c>
      <c r="AI216" s="6">
        <f>IF(AC216 = "NULL", "NULL", AC216*2)</f>
        <v>110.56500000000001</v>
      </c>
      <c r="AJ216" s="13">
        <v>21000000126</v>
      </c>
      <c r="AK216" s="11"/>
      <c r="AL216" s="10" t="str">
        <f>SUBSTITUTE(D216,CHAR(10)&amp;"• Packed in a facility and/or equipment that produces products containing peanuts, tree nuts, soybean, milk, dairy, eggs, fish, shellfish, wheat, sesame. •","")</f>
        <v>Garam Masala Ingredients:
coriander, cumin, chilies, cloves, bay leaves, cassia, ginger</v>
      </c>
      <c r="AM216" s="9" t="s">
        <v>44</v>
      </c>
      <c r="AN216" s="42"/>
    </row>
    <row r="217" spans="1:40" ht="180" x14ac:dyDescent="0.3">
      <c r="A217" s="31" t="s">
        <v>129</v>
      </c>
      <c r="B217" s="8" t="s">
        <v>130</v>
      </c>
      <c r="C217" s="8" t="s">
        <v>131</v>
      </c>
      <c r="D217" s="9" t="s">
        <v>132</v>
      </c>
      <c r="E217" s="6">
        <f>IF(F217 = "NULL", "NULL", F217/28.35)</f>
        <v>1.6</v>
      </c>
      <c r="F217" s="6">
        <v>45.360000000000007</v>
      </c>
      <c r="G217" s="6">
        <f>IF(H217 = "NULL", "NULL", H217/28.35)</f>
        <v>3.2</v>
      </c>
      <c r="H217" s="6">
        <v>90.720000000000013</v>
      </c>
      <c r="I217" s="6">
        <f>IF(G217 = "NULL", "NULL", G217*1.25)</f>
        <v>4</v>
      </c>
      <c r="J217" s="6">
        <f>IF(G217 = "NULL", "NULL", H217*1.25)</f>
        <v>113.40000000000002</v>
      </c>
      <c r="K217" s="6">
        <f>IF(G217 = "NULL", "NULL", G217*2)</f>
        <v>6.4</v>
      </c>
      <c r="L217" s="6">
        <f>IF(G217 = "NULL", "NULL", H217*2)</f>
        <v>181.44000000000003</v>
      </c>
      <c r="M217" s="9" t="str">
        <f>CONCATENATE(SUBSTITUTE(D217,"• Packed in a facility and/or equipment that produces products containing peanuts, tree nuts, soybean, milk, dairy, eggs, fish, shellfish, wheat, sesame. •",""), " - NET WT. ", TEXT(E217, "0.00"), " oz (", F217, " grams)")</f>
        <v>Garden Delight Bread Dip Ingredients:
vegetable seasoning, onion, sea salt, garlic, tomato powder, and herbs
 - NET WT. 1.60 oz (45.36 grams)</v>
      </c>
      <c r="N217" s="10">
        <v>10000000127</v>
      </c>
      <c r="O217" s="10">
        <v>30000000127</v>
      </c>
      <c r="P217" s="10">
        <v>50000000127</v>
      </c>
      <c r="Q217" s="10">
        <v>70000000127</v>
      </c>
      <c r="R217" s="10">
        <v>90000000127</v>
      </c>
      <c r="S217" s="10">
        <v>11000000127</v>
      </c>
      <c r="T217" s="10">
        <v>13000000127</v>
      </c>
      <c r="U217" s="8" t="s">
        <v>49</v>
      </c>
      <c r="V217" s="9" t="s">
        <v>133</v>
      </c>
      <c r="W217" s="6">
        <f>IF(G217 = "NULL", "NULL", G217/4)</f>
        <v>0.8</v>
      </c>
      <c r="X217" s="6">
        <f>IF(W217 = "NULL", "NULL", W217*28.35)</f>
        <v>22.680000000000003</v>
      </c>
      <c r="Y217" s="6">
        <f>IF(G217 = "NULL", "NULL", G217*4)</f>
        <v>12.8</v>
      </c>
      <c r="Z217" s="6">
        <f>IF(G217 = "NULL", "NULL", H217*4)</f>
        <v>362.88000000000005</v>
      </c>
      <c r="AA217" s="13">
        <v>15000000127</v>
      </c>
      <c r="AB217" s="6">
        <f>IF(OR(E217 = "NULL", G217 = "NULL"), "NULL", (E217+G217)/2)</f>
        <v>2.4000000000000004</v>
      </c>
      <c r="AC217" s="6">
        <f>IF(OR(F217 = "NULL", H217 = "NULL"), "NULL", (F217+H217)/2)</f>
        <v>68.040000000000006</v>
      </c>
      <c r="AD217" s="13">
        <v>17000000127</v>
      </c>
      <c r="AE217" s="6">
        <f>IF(H217 = "NULL", "NULL", AF217/28.35)</f>
        <v>8.0000000000000018</v>
      </c>
      <c r="AF217" s="6">
        <f>IF(H217 = "NULL", "NULL", J217*2)</f>
        <v>226.80000000000004</v>
      </c>
      <c r="AG217" s="13">
        <v>19000000127</v>
      </c>
      <c r="AH217" s="6">
        <f>IF(AB217 = "NULL", "NULL", AB217*2)</f>
        <v>4.8000000000000007</v>
      </c>
      <c r="AI217" s="6">
        <f>IF(AC217 = "NULL", "NULL", AC217*2)</f>
        <v>136.08000000000001</v>
      </c>
      <c r="AJ217" s="13">
        <v>21000000127</v>
      </c>
      <c r="AK217" s="11" t="s">
        <v>134</v>
      </c>
      <c r="AL217" s="10" t="str">
        <f>SUBSTITUTE(D217,CHAR(10)&amp;"• Packed in a facility and/or equipment that produces products containing peanuts, tree nuts, soybean, milk, dairy, eggs, fish, shellfish, wheat, sesame. •","")</f>
        <v>Garden Delight Bread Dip Ingredients:
vegetable seasoning, onion, sea salt, garlic, tomato powder, and herbs</v>
      </c>
      <c r="AM217" s="9" t="s">
        <v>44</v>
      </c>
      <c r="AN217" s="42"/>
    </row>
    <row r="218" spans="1:40" ht="409.6" x14ac:dyDescent="0.3">
      <c r="A218" s="8" t="s">
        <v>1508</v>
      </c>
      <c r="B218" s="8" t="s">
        <v>1509</v>
      </c>
      <c r="C218" s="8" t="s">
        <v>1510</v>
      </c>
      <c r="D218" s="9" t="s">
        <v>1511</v>
      </c>
      <c r="E218" s="6">
        <f>IF(F218 = "NULL", "NULL", F218/28.35)</f>
        <v>1.8899470899470898</v>
      </c>
      <c r="F218" s="6">
        <v>53.58</v>
      </c>
      <c r="G218" s="6">
        <f>IF(H218 = "NULL", "NULL", H218/28.35)</f>
        <v>3.7798941798941796</v>
      </c>
      <c r="H218" s="6">
        <v>107.16</v>
      </c>
      <c r="I218" s="6">
        <f>IF(G218 = "NULL", "NULL", G218*1.25)</f>
        <v>4.7248677248677247</v>
      </c>
      <c r="J218" s="6">
        <f>IF(G218 = "NULL", "NULL", H218*1.25)</f>
        <v>133.94999999999999</v>
      </c>
      <c r="K218" s="6">
        <f>IF(G218 = "NULL", "NULL", G218*2)</f>
        <v>7.5597883597883593</v>
      </c>
      <c r="L218" s="6">
        <f>IF(G218 = "NULL", "NULL", H218*2)</f>
        <v>214.32</v>
      </c>
      <c r="M218" s="9" t="str">
        <f>CONCATENATE(SUBSTITUTE(D218,"• Packed in a facility and/or equipment that produces products containing peanuts, tree nuts, soybean, milk, dairy, eggs, fish, shellfish, wheat, sesame. •",""), " - NET WT. ", TEXT(E218, "0.00"), " oz (", F218, " grams)")</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NET WT. 1.89 oz (53.58 grams)</v>
      </c>
      <c r="N218" s="10">
        <v>10000000340</v>
      </c>
      <c r="O218" s="10">
        <v>30000000340</v>
      </c>
      <c r="P218" s="10">
        <v>50000000340</v>
      </c>
      <c r="Q218" s="10">
        <v>70000000340</v>
      </c>
      <c r="R218" s="10">
        <v>90000000340</v>
      </c>
      <c r="S218" s="10">
        <v>11000000340</v>
      </c>
      <c r="T218" s="10">
        <v>13000000340</v>
      </c>
      <c r="U218" s="8"/>
      <c r="V218" s="9" t="s">
        <v>1502</v>
      </c>
      <c r="W218" s="6">
        <f>IF(G218 = "NULL", "NULL", G218/4)</f>
        <v>0.94497354497354491</v>
      </c>
      <c r="X218" s="6">
        <f>IF(W218 = "NULL", "NULL", W218*28.35)</f>
        <v>26.79</v>
      </c>
      <c r="Y218" s="6">
        <f>IF(G218 = "NULL", "NULL", G218*4)</f>
        <v>15.119576719576719</v>
      </c>
      <c r="Z218" s="6">
        <f>IF(G218 = "NULL", "NULL", H218*4)</f>
        <v>428.64</v>
      </c>
      <c r="AA218" s="13">
        <v>15000000340</v>
      </c>
      <c r="AB218" s="6">
        <f>IF(OR(E218 = "NULL", G218 = "NULL"), "NULL", (E218+G218)/2)</f>
        <v>2.8349206349206346</v>
      </c>
      <c r="AC218" s="6">
        <f>IF(OR(F218 = "NULL", H218 = "NULL"), "NULL", (F218+H218)/2)</f>
        <v>80.37</v>
      </c>
      <c r="AD218" s="13">
        <v>17000000340</v>
      </c>
      <c r="AE218" s="6">
        <f>IF(H218 = "NULL", "NULL", AF218/28.35)</f>
        <v>9.4497354497354493</v>
      </c>
      <c r="AF218" s="6">
        <f>IF(H218 = "NULL", "NULL", J218*2)</f>
        <v>267.89999999999998</v>
      </c>
      <c r="AG218" s="13">
        <v>19000000340</v>
      </c>
      <c r="AH218" s="6">
        <f>IF(AB218 = "NULL", "NULL", AB218*2)</f>
        <v>5.6698412698412692</v>
      </c>
      <c r="AI218" s="6">
        <f>IF(AC218 = "NULL", "NULL", AC218*2)</f>
        <v>160.74</v>
      </c>
      <c r="AJ218" s="13">
        <v>21000000340</v>
      </c>
      <c r="AK218" s="11" t="s">
        <v>1512</v>
      </c>
      <c r="AL218" s="10" t="str">
        <f>SUBSTITUTE(D218,CHAR(10)&amp;"• Packed in a facility and/or equipment that produces products containing peanuts, tree nuts, soybean, milk, dairy, eggs, fish, shellfish, wheat, sesame. •","")</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c r="AM218" s="9" t="s">
        <v>44</v>
      </c>
      <c r="AN218" s="42"/>
    </row>
    <row r="219" spans="1:40" ht="180" x14ac:dyDescent="0.3">
      <c r="A219" s="33" t="s">
        <v>371</v>
      </c>
      <c r="B219" s="8" t="s">
        <v>372</v>
      </c>
      <c r="C219" s="8" t="s">
        <v>373</v>
      </c>
      <c r="D219" s="9" t="s">
        <v>374</v>
      </c>
      <c r="E219" s="6">
        <f>IF(F219 = "NULL", "NULL", F219/28.35)</f>
        <v>0.84656084656084651</v>
      </c>
      <c r="F219" s="6">
        <v>24</v>
      </c>
      <c r="G219" s="6">
        <f>IF(H219 = "NULL", "NULL", H219/28.35)</f>
        <v>1.9047619047619047</v>
      </c>
      <c r="H219" s="6">
        <v>54</v>
      </c>
      <c r="I219" s="6">
        <f>IF(G219 = "NULL", "NULL", G219*1.25)</f>
        <v>2.3809523809523809</v>
      </c>
      <c r="J219" s="6">
        <f>IF(G219 = "NULL", "NULL", H219*1.25)</f>
        <v>67.5</v>
      </c>
      <c r="K219" s="6">
        <f>IF(G219 = "NULL", "NULL", G219*2)</f>
        <v>3.8095238095238093</v>
      </c>
      <c r="L219" s="6">
        <f>IF(G219 = "NULL", "NULL", H219*2)</f>
        <v>108</v>
      </c>
      <c r="M219" s="9" t="str">
        <f>CONCATENATE(SUBSTITUTE(D219,"• Packed in a facility and/or equipment that produces products containing peanuts, tree nuts, soybean, milk, dairy, eggs, fish, shellfish, wheat, sesame. •",""), " - NET WT. ", TEXT(E219, "0.00"), " oz (", F219, " grams)")</f>
        <v>Garlic &amp; Herb Bread Dip &amp; Seasoning Ingredients:
garlic, onion, pepper, spices
 - NET WT. 0.85 oz (24 grams)</v>
      </c>
      <c r="N219" s="10">
        <v>10000000394</v>
      </c>
      <c r="O219" s="10">
        <v>30000000394</v>
      </c>
      <c r="P219" s="10">
        <v>50000000394</v>
      </c>
      <c r="Q219" s="10">
        <v>70000000394</v>
      </c>
      <c r="R219" s="10">
        <v>90000000394</v>
      </c>
      <c r="S219" s="10">
        <v>11000000394</v>
      </c>
      <c r="T219" s="10">
        <v>13000000394</v>
      </c>
      <c r="U219" s="9"/>
      <c r="V219" s="9"/>
      <c r="W219" s="6">
        <f>IF(G219 = "NULL", "NULL", G219/4)</f>
        <v>0.47619047619047616</v>
      </c>
      <c r="X219" s="6">
        <f>IF(W219 = "NULL", "NULL", W219*28.35)</f>
        <v>13.5</v>
      </c>
      <c r="Y219" s="6">
        <f>IF(G219 = "NULL", "NULL", G219*4)</f>
        <v>7.6190476190476186</v>
      </c>
      <c r="Z219" s="6">
        <f>IF(G219 = "NULL", "NULL", H219*4)</f>
        <v>216</v>
      </c>
      <c r="AA219" s="13">
        <v>15000000394</v>
      </c>
      <c r="AB219" s="6">
        <f>IF(OR(E219 = "NULL", G219 = "NULL"), "NULL", (E219+G219)/2)</f>
        <v>1.3756613756613756</v>
      </c>
      <c r="AC219" s="6">
        <f>IF(OR(F219 = "NULL", H219 = "NULL"), "NULL", (F219+H219)/2)</f>
        <v>39</v>
      </c>
      <c r="AD219" s="13">
        <v>17000000394</v>
      </c>
      <c r="AE219" s="6">
        <f>IF(H219 = "NULL", "NULL", AF219/28.35)</f>
        <v>4.7619047619047619</v>
      </c>
      <c r="AF219" s="6">
        <f>IF(H219 = "NULL", "NULL", J219*2)</f>
        <v>135</v>
      </c>
      <c r="AG219" s="13">
        <v>19000000394</v>
      </c>
      <c r="AH219" s="6">
        <f>IF(AB219 = "NULL", "NULL", AB219*2)</f>
        <v>2.7513227513227512</v>
      </c>
      <c r="AI219" s="6">
        <f>IF(AC219 = "NULL", "NULL", AC219*2)</f>
        <v>78</v>
      </c>
      <c r="AJ219" s="13">
        <v>21000000394</v>
      </c>
      <c r="AK219" s="11" t="s">
        <v>375</v>
      </c>
      <c r="AL219" s="10" t="str">
        <f>SUBSTITUTE(D219,CHAR(10)&amp;"• Packed in a facility and/or equipment that produces products containing peanuts, tree nuts, soybean, milk, dairy, eggs, fish, shellfish, wheat, sesame. •","")</f>
        <v>Garlic &amp; Herb Bread Dip &amp; Seasoning Ingredients:
garlic, onion, pepper, spices</v>
      </c>
      <c r="AM219" s="9" t="s">
        <v>44</v>
      </c>
      <c r="AN219" s="42"/>
    </row>
    <row r="220" spans="1:40" ht="409.6" x14ac:dyDescent="0.3">
      <c r="A220" s="8" t="s">
        <v>1540</v>
      </c>
      <c r="B220" s="8" t="s">
        <v>1541</v>
      </c>
      <c r="C220" s="8" t="s">
        <v>1542</v>
      </c>
      <c r="D220" s="9" t="s">
        <v>1543</v>
      </c>
      <c r="E220" s="6">
        <f>IF(F220 = "NULL", "NULL", F220/28.35)</f>
        <v>1.1696649029982362</v>
      </c>
      <c r="F220" s="6">
        <v>33.159999999999997</v>
      </c>
      <c r="G220" s="6">
        <f>IF(H220 = "NULL", "NULL", H220/28.35)</f>
        <v>2.3396825396825394</v>
      </c>
      <c r="H220" s="6">
        <v>66.33</v>
      </c>
      <c r="I220" s="6">
        <f>IF(G220 = "NULL", "NULL", G220*1.25)</f>
        <v>2.924603174603174</v>
      </c>
      <c r="J220" s="6">
        <f>IF(G220 = "NULL", "NULL", H220*1.25)</f>
        <v>82.912499999999994</v>
      </c>
      <c r="K220" s="6">
        <f>IF(G220 = "NULL", "NULL", G220*2)</f>
        <v>4.6793650793650787</v>
      </c>
      <c r="L220" s="6">
        <f>IF(G220 = "NULL", "NULL", H220*2)</f>
        <v>132.66</v>
      </c>
      <c r="M220" s="9" t="str">
        <f>CONCATENATE(SUBSTITUTE(D220,"• Packed in a facility and/or equipment that produces products containing peanuts, tree nuts, soybean, milk, dairy, eggs, fish, shellfish, wheat, sesame. •",""), " - NET WT. ", TEXT(E220, "0.00"), " oz (", F220, " grams)")</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NET WT. 1.17 oz (33.16 grams)</v>
      </c>
      <c r="N220" s="10">
        <v>10000000555</v>
      </c>
      <c r="O220" s="10">
        <v>30000000555</v>
      </c>
      <c r="P220" s="10">
        <v>50000000555</v>
      </c>
      <c r="Q220" s="10">
        <v>70000000555</v>
      </c>
      <c r="R220" s="10">
        <v>90000000555</v>
      </c>
      <c r="S220" s="10">
        <v>11000000555</v>
      </c>
      <c r="T220" s="10">
        <v>13000000555</v>
      </c>
      <c r="U220" s="22"/>
      <c r="V220" s="6" t="s">
        <v>1502</v>
      </c>
      <c r="W220" s="6">
        <f>IF(G220 = "NULL", "NULL", G220/4)</f>
        <v>0.58492063492063484</v>
      </c>
      <c r="X220" s="6">
        <f>IF(W220 = "NULL", "NULL", W220*28.35)</f>
        <v>16.5825</v>
      </c>
      <c r="Y220" s="6">
        <f>IF(G220 = "NULL", "NULL", G220*4)</f>
        <v>9.3587301587301575</v>
      </c>
      <c r="Z220" s="6">
        <f>IF(G220 = "NULL", "NULL", H220*4)</f>
        <v>265.32</v>
      </c>
      <c r="AA220" s="13">
        <v>15000000555</v>
      </c>
      <c r="AB220" s="6">
        <f>IF(OR(E220 = "NULL", G220 = "NULL"), "NULL", (E220+G220)/2)</f>
        <v>1.7546737213403878</v>
      </c>
      <c r="AC220" s="6">
        <f>IF(OR(F220 = "NULL", H220 = "NULL"), "NULL", (F220+H220)/2)</f>
        <v>49.744999999999997</v>
      </c>
      <c r="AD220" s="13">
        <v>17000000555</v>
      </c>
      <c r="AE220" s="6">
        <f>IF(H220 = "NULL", "NULL", AF220/28.35)</f>
        <v>5.8492063492063489</v>
      </c>
      <c r="AF220" s="6">
        <f>IF(H220 = "NULL", "NULL", J220*2)</f>
        <v>165.82499999999999</v>
      </c>
      <c r="AG220" s="13">
        <v>19000000555</v>
      </c>
      <c r="AH220" s="6">
        <f>IF(AB220 = "NULL", "NULL", AB220*2)</f>
        <v>3.5093474426807756</v>
      </c>
      <c r="AI220" s="6">
        <f>IF(AC220 = "NULL", "NULL", AC220*2)</f>
        <v>99.49</v>
      </c>
      <c r="AJ220" s="13">
        <v>21000000555</v>
      </c>
      <c r="AK220" s="11" t="s">
        <v>1544</v>
      </c>
      <c r="AL220" s="10" t="str">
        <f>SUBSTITUTE(D220,CHAR(10)&amp;"• Packed in a facility and/or equipment that produces products containing peanuts, tree nuts, soybean, milk, dairy, eggs, fish, shellfish, wheat, sesame. •","")</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c r="AM220" s="9" t="s">
        <v>44</v>
      </c>
      <c r="AN220" s="42"/>
    </row>
    <row r="221" spans="1:40" ht="180" x14ac:dyDescent="0.3">
      <c r="A221" s="31" t="s">
        <v>145</v>
      </c>
      <c r="B221" s="8" t="s">
        <v>146</v>
      </c>
      <c r="C221" s="8" t="s">
        <v>147</v>
      </c>
      <c r="D221" s="9" t="s">
        <v>2955</v>
      </c>
      <c r="E221" s="6">
        <f>IF(F221 = "NULL", "NULL", F221/28.35)</f>
        <v>1.1000000000000001</v>
      </c>
      <c r="F221" s="6">
        <v>31.185000000000006</v>
      </c>
      <c r="G221" s="6">
        <f>IF(H221 = "NULL", "NULL", H221/28.35)</f>
        <v>2.2000000000000002</v>
      </c>
      <c r="H221" s="6">
        <v>62.370000000000012</v>
      </c>
      <c r="I221" s="6">
        <f>IF(G221 = "NULL", "NULL", G221*1.25)</f>
        <v>2.75</v>
      </c>
      <c r="J221" s="6">
        <f>IF(G221 = "NULL", "NULL", H221*1.25)</f>
        <v>77.96250000000002</v>
      </c>
      <c r="K221" s="6">
        <f>IF(G221 = "NULL", "NULL", G221*2)</f>
        <v>4.4000000000000004</v>
      </c>
      <c r="L221" s="6">
        <f>IF(G221 = "NULL", "NULL", H221*2)</f>
        <v>124.74000000000002</v>
      </c>
      <c r="M221" s="9" t="str">
        <f>CONCATENATE(SUBSTITUTE(D221,"• Packed in a facility and/or equipment that produces products containing peanuts, tree nuts, soybean, milk, dairy, eggs, fish, shellfish, wheat, sesame. •",""), " - NET WT. ", TEXT(E221, "0.00"), " oz (", F221, " grams)")</f>
        <v>Garlic &amp; Parmesan Bread Dip Ingredients:
dehydrated vegetables (garlic, red bell pepper, onion, parsley), salt, parmesan cheese, spices
• ALLERGY ALERT: contains milk •
 - NET WT. 1.10 oz (31.185 grams)</v>
      </c>
      <c r="N221" s="10">
        <v>10000000128</v>
      </c>
      <c r="O221" s="10">
        <v>30000000128</v>
      </c>
      <c r="P221" s="10">
        <v>50000000128</v>
      </c>
      <c r="Q221" s="10">
        <v>70000000128</v>
      </c>
      <c r="R221" s="10">
        <v>90000000128</v>
      </c>
      <c r="S221" s="10">
        <v>11000000128</v>
      </c>
      <c r="T221" s="10">
        <v>13000000128</v>
      </c>
      <c r="U221" s="8" t="s">
        <v>49</v>
      </c>
      <c r="V221" s="9" t="s">
        <v>127</v>
      </c>
      <c r="W221" s="6">
        <f>IF(G221 = "NULL", "NULL", G221/4)</f>
        <v>0.55000000000000004</v>
      </c>
      <c r="X221" s="6">
        <f>IF(W221 = "NULL", "NULL", W221*28.35)</f>
        <v>15.592500000000003</v>
      </c>
      <c r="Y221" s="6">
        <f>IF(G221 = "NULL", "NULL", G221*4)</f>
        <v>8.8000000000000007</v>
      </c>
      <c r="Z221" s="6">
        <f>IF(G221 = "NULL", "NULL", H221*4)</f>
        <v>249.48000000000005</v>
      </c>
      <c r="AA221" s="13">
        <v>15000000128</v>
      </c>
      <c r="AB221" s="6">
        <f>IF(OR(E221 = "NULL", G221 = "NULL"), "NULL", (E221+G221)/2)</f>
        <v>1.6500000000000001</v>
      </c>
      <c r="AC221" s="6">
        <f>IF(OR(F221 = "NULL", H221 = "NULL"), "NULL", (F221+H221)/2)</f>
        <v>46.777500000000011</v>
      </c>
      <c r="AD221" s="13">
        <v>17000000128</v>
      </c>
      <c r="AE221" s="6">
        <f>IF(H221 = "NULL", "NULL", AF221/28.35)</f>
        <v>5.5000000000000009</v>
      </c>
      <c r="AF221" s="6">
        <f>IF(H221 = "NULL", "NULL", J221*2)</f>
        <v>155.92500000000004</v>
      </c>
      <c r="AG221" s="13">
        <v>19000000128</v>
      </c>
      <c r="AH221" s="6">
        <f>IF(AB221 = "NULL", "NULL", AB221*2)</f>
        <v>3.3000000000000003</v>
      </c>
      <c r="AI221" s="6">
        <f>IF(AC221 = "NULL", "NULL", AC221*2)</f>
        <v>93.555000000000021</v>
      </c>
      <c r="AJ221" s="13">
        <v>21000000128</v>
      </c>
      <c r="AK221" s="11" t="s">
        <v>148</v>
      </c>
      <c r="AL221" s="10" t="str">
        <f>SUBSTITUTE(D221,CHAR(10)&amp;"• Packed in a facility and/or equipment that produces products containing peanuts, tree nuts, soybean, milk, dairy, eggs, fish, shellfish, wheat, sesame. •","")</f>
        <v>Garlic &amp; Parmesan Bread Dip Ingredients:
dehydrated vegetables (garlic, red bell pepper, onion, parsley), salt, parmesan cheese, spices
• ALLERGY ALERT: contains milk •</v>
      </c>
      <c r="AM221" s="9" t="s">
        <v>44</v>
      </c>
      <c r="AN221" s="42"/>
    </row>
    <row r="222" spans="1:40" ht="180" x14ac:dyDescent="0.3">
      <c r="A222" s="8" t="s">
        <v>155</v>
      </c>
      <c r="B222" s="8" t="s">
        <v>156</v>
      </c>
      <c r="C222" s="8" t="s">
        <v>157</v>
      </c>
      <c r="D222" s="9" t="s">
        <v>158</v>
      </c>
      <c r="E222" s="6">
        <f>IF(F222 = "NULL", "NULL", F222/28.35)</f>
        <v>1.1000000000000001</v>
      </c>
      <c r="F222" s="6">
        <v>31.185000000000006</v>
      </c>
      <c r="G222" s="6">
        <f>IF(H222 = "NULL", "NULL", H222/28.35)</f>
        <v>2.2000000000000002</v>
      </c>
      <c r="H222" s="6">
        <v>62.370000000000012</v>
      </c>
      <c r="I222" s="6">
        <f>IF(G222 = "NULL", "NULL", G222*1.25)</f>
        <v>2.75</v>
      </c>
      <c r="J222" s="6">
        <f>IF(G222 = "NULL", "NULL", H222*1.25)</f>
        <v>77.96250000000002</v>
      </c>
      <c r="K222" s="6">
        <f>IF(G222 = "NULL", "NULL", G222*2)</f>
        <v>4.4000000000000004</v>
      </c>
      <c r="L222" s="6">
        <f>IF(G222 = "NULL", "NULL", H222*2)</f>
        <v>124.74000000000002</v>
      </c>
      <c r="M222" s="9" t="str">
        <f>CONCATENATE(SUBSTITUTE(D222,"• Packed in a facility and/or equipment that produces products containing peanuts, tree nuts, soybean, milk, dairy, eggs, fish, shellfish, wheat, sesame. •",""), " - NET WT. ", TEXT(E222, "0.00"), " oz (", F222, " grams)")</f>
        <v>Garlic &amp; Thyme Bread Dip Ingredients:
sea salt, spices, herbs, red and green bell peppers, oleoresin of paprika
 - NET WT. 1.10 oz (31.185 grams)</v>
      </c>
      <c r="N222" s="10">
        <v>10000000130</v>
      </c>
      <c r="O222" s="10">
        <v>30000000130</v>
      </c>
      <c r="P222" s="10">
        <v>50000000130</v>
      </c>
      <c r="Q222" s="10">
        <v>70000000130</v>
      </c>
      <c r="R222" s="10">
        <v>90000000130</v>
      </c>
      <c r="S222" s="10">
        <v>11000000130</v>
      </c>
      <c r="T222" s="10">
        <v>13000000130</v>
      </c>
      <c r="U222" s="8"/>
      <c r="V222" s="9"/>
      <c r="W222" s="6">
        <f>IF(G222 = "NULL", "NULL", G222/4)</f>
        <v>0.55000000000000004</v>
      </c>
      <c r="X222" s="6">
        <f>IF(W222 = "NULL", "NULL", W222*28.35)</f>
        <v>15.592500000000003</v>
      </c>
      <c r="Y222" s="6">
        <f>IF(G222 = "NULL", "NULL", G222*4)</f>
        <v>8.8000000000000007</v>
      </c>
      <c r="Z222" s="6">
        <f>IF(G222 = "NULL", "NULL", H222*4)</f>
        <v>249.48000000000005</v>
      </c>
      <c r="AA222" s="13">
        <v>15000000130</v>
      </c>
      <c r="AB222" s="6">
        <f>IF(OR(E222 = "NULL", G222 = "NULL"), "NULL", (E222+G222)/2)</f>
        <v>1.6500000000000001</v>
      </c>
      <c r="AC222" s="6">
        <f>IF(OR(F222 = "NULL", H222 = "NULL"), "NULL", (F222+H222)/2)</f>
        <v>46.777500000000011</v>
      </c>
      <c r="AD222" s="13">
        <v>17000000130</v>
      </c>
      <c r="AE222" s="6">
        <f>IF(H222 = "NULL", "NULL", AF222/28.35)</f>
        <v>5.5000000000000009</v>
      </c>
      <c r="AF222" s="6">
        <f>IF(H222 = "NULL", "NULL", J222*2)</f>
        <v>155.92500000000004</v>
      </c>
      <c r="AG222" s="13">
        <v>19000000130</v>
      </c>
      <c r="AH222" s="6">
        <f>IF(AB222 = "NULL", "NULL", AB222*2)</f>
        <v>3.3000000000000003</v>
      </c>
      <c r="AI222" s="6">
        <f>IF(AC222 = "NULL", "NULL", AC222*2)</f>
        <v>93.555000000000021</v>
      </c>
      <c r="AJ222" s="13">
        <v>21000000130</v>
      </c>
      <c r="AK222" s="11"/>
      <c r="AL222" s="10" t="str">
        <f>SUBSTITUTE(D222,CHAR(10)&amp;"• Packed in a facility and/or equipment that produces products containing peanuts, tree nuts, soybean, milk, dairy, eggs, fish, shellfish, wheat, sesame. •","")</f>
        <v>Garlic &amp; Thyme Bread Dip Ingredients:
sea salt, spices, herbs, red and green bell peppers, oleoresin of paprika</v>
      </c>
      <c r="AM222" s="9" t="s">
        <v>44</v>
      </c>
      <c r="AN222" s="42"/>
    </row>
    <row r="223" spans="1:40" ht="180" x14ac:dyDescent="0.3">
      <c r="A223" s="31" t="s">
        <v>99</v>
      </c>
      <c r="B223" s="8" t="s">
        <v>100</v>
      </c>
      <c r="C223" s="8" t="s">
        <v>101</v>
      </c>
      <c r="D223" s="9" t="s">
        <v>102</v>
      </c>
      <c r="E223" s="6">
        <f>IF(F223 = "NULL", "NULL", F223/28.35)</f>
        <v>1.1000000000000001</v>
      </c>
      <c r="F223" s="6">
        <v>31.185000000000006</v>
      </c>
      <c r="G223" s="6">
        <f>IF(H223 = "NULL", "NULL", H223/28.35)</f>
        <v>2.2000000000000002</v>
      </c>
      <c r="H223" s="6">
        <v>62.370000000000012</v>
      </c>
      <c r="I223" s="6">
        <f>IF(G223 = "NULL", "NULL", G223*1.25)</f>
        <v>2.75</v>
      </c>
      <c r="J223" s="6">
        <f>IF(G223 = "NULL", "NULL", H223*1.25)</f>
        <v>77.96250000000002</v>
      </c>
      <c r="K223" s="6">
        <f>IF(G223 = "NULL", "NULL", G223*2)</f>
        <v>4.4000000000000004</v>
      </c>
      <c r="L223" s="6">
        <f>IF(G223 = "NULL", "NULL", H223*2)</f>
        <v>124.74000000000002</v>
      </c>
      <c r="M223" s="9" t="str">
        <f>CONCATENATE(SUBSTITUTE(D223,"• Packed in a facility and/or equipment that produces products containing peanuts, tree nuts, soybean, milk, dairy, eggs, fish, shellfish, wheat, sesame. •",""), " - NET WT. ", TEXT(E223, "0.00"), " oz (", F223, " grams)")</f>
        <v>Garlic &amp; Tomato Bread Dip Ingredients:
salt, spices, dehydrated garlic, onion powder, red bell pepper, tomato, canola, silicon dioxide (anti-caking) 
 - NET WT. 1.10 oz (31.185 grams)</v>
      </c>
      <c r="N223" s="10">
        <v>10000000131</v>
      </c>
      <c r="O223" s="10">
        <v>30000000131</v>
      </c>
      <c r="P223" s="10">
        <v>50000000131</v>
      </c>
      <c r="Q223" s="10">
        <v>70000000131</v>
      </c>
      <c r="R223" s="10">
        <v>90000000131</v>
      </c>
      <c r="S223" s="10">
        <v>11000000131</v>
      </c>
      <c r="T223" s="10">
        <v>13000000131</v>
      </c>
      <c r="U223" s="8"/>
      <c r="V223" s="9" t="s">
        <v>97</v>
      </c>
      <c r="W223" s="6">
        <f>IF(G223 = "NULL", "NULL", G223/4)</f>
        <v>0.55000000000000004</v>
      </c>
      <c r="X223" s="6">
        <f>IF(W223 = "NULL", "NULL", W223*28.35)</f>
        <v>15.592500000000003</v>
      </c>
      <c r="Y223" s="6">
        <f>IF(G223 = "NULL", "NULL", G223*4)</f>
        <v>8.8000000000000007</v>
      </c>
      <c r="Z223" s="6">
        <f>IF(G223 = "NULL", "NULL", H223*4)</f>
        <v>249.48000000000005</v>
      </c>
      <c r="AA223" s="13">
        <v>15000000131</v>
      </c>
      <c r="AB223" s="6">
        <f>IF(OR(E223 = "NULL", G223 = "NULL"), "NULL", (E223+G223)/2)</f>
        <v>1.6500000000000001</v>
      </c>
      <c r="AC223" s="6">
        <f>IF(OR(F223 = "NULL", H223 = "NULL"), "NULL", (F223+H223)/2)</f>
        <v>46.777500000000011</v>
      </c>
      <c r="AD223" s="13">
        <v>17000000131</v>
      </c>
      <c r="AE223" s="6">
        <f>IF(H223 = "NULL", "NULL", AF223/28.35)</f>
        <v>5.5000000000000009</v>
      </c>
      <c r="AF223" s="6">
        <f>IF(H223 = "NULL", "NULL", J223*2)</f>
        <v>155.92500000000004</v>
      </c>
      <c r="AG223" s="13">
        <v>19000000131</v>
      </c>
      <c r="AH223" s="6">
        <f>IF(AB223 = "NULL", "NULL", AB223*2)</f>
        <v>3.3000000000000003</v>
      </c>
      <c r="AI223" s="6">
        <f>IF(AC223 = "NULL", "NULL", AC223*2)</f>
        <v>93.555000000000021</v>
      </c>
      <c r="AJ223" s="13">
        <v>21000000131</v>
      </c>
      <c r="AK223" s="11"/>
      <c r="AL223" s="10" t="str">
        <f>SUBSTITUTE(D223,CHAR(10)&amp;"•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c r="AM223" s="9" t="s">
        <v>44</v>
      </c>
      <c r="AN223" s="42"/>
    </row>
    <row r="224" spans="1:40" ht="180" x14ac:dyDescent="0.3">
      <c r="A224" s="33" t="s">
        <v>443</v>
      </c>
      <c r="B224" s="8" t="s">
        <v>444</v>
      </c>
      <c r="C224" s="8" t="s">
        <v>444</v>
      </c>
      <c r="D224" s="9" t="s">
        <v>445</v>
      </c>
      <c r="E224" s="6">
        <f>IF(F224 = "NULL", "NULL", F224/28.35)</f>
        <v>1.1000000000000001</v>
      </c>
      <c r="F224" s="6">
        <v>31.185000000000006</v>
      </c>
      <c r="G224" s="6">
        <f>IF(H224 = "NULL", "NULL", H224/28.35)</f>
        <v>2.2000000000000002</v>
      </c>
      <c r="H224" s="6">
        <v>62.370000000000012</v>
      </c>
      <c r="I224" s="6">
        <f>IF(G224 = "NULL", "NULL", G224*1.25)</f>
        <v>2.75</v>
      </c>
      <c r="J224" s="6">
        <f>IF(G224 = "NULL", "NULL", H224*1.25)</f>
        <v>77.96250000000002</v>
      </c>
      <c r="K224" s="6">
        <f>IF(G224 = "NULL", "NULL", G224*2)</f>
        <v>4.4000000000000004</v>
      </c>
      <c r="L224" s="6">
        <f>IF(G224 = "NULL", "NULL", H224*2)</f>
        <v>124.74000000000002</v>
      </c>
      <c r="M224" s="9" t="str">
        <f>CONCATENATE(SUBSTITUTE(D224,"• Packed in a facility and/or equipment that produces products containing peanuts, tree nuts, soybean, milk, dairy, eggs, fish, shellfish, wheat, sesame. •",""), " - NET WT. ", TEXT(E224, "0.00"), " oz (", F224, " grams)")</f>
        <v>Garlic &amp; Tomato Seasoning Ingredients:
salt, spices, dehydrated garlic, onion powder, red bell pepper, tomato, canola, silicon dioxide (anti-caking)
 - NET WT. 1.10 oz (31.185 grams)</v>
      </c>
      <c r="N224" s="10">
        <v>10000000440</v>
      </c>
      <c r="O224" s="10">
        <v>30000000440</v>
      </c>
      <c r="P224" s="10">
        <v>50000000440</v>
      </c>
      <c r="Q224" s="10">
        <v>70000000440</v>
      </c>
      <c r="R224" s="10">
        <v>90000000440</v>
      </c>
      <c r="S224" s="10">
        <v>11000000440</v>
      </c>
      <c r="T224" s="10">
        <v>13000000440</v>
      </c>
      <c r="U224" s="9"/>
      <c r="V224" s="9"/>
      <c r="W224" s="6">
        <f>IF(G224 = "NULL", "NULL", G224/4)</f>
        <v>0.55000000000000004</v>
      </c>
      <c r="X224" s="6">
        <f>IF(W224 = "NULL", "NULL", W224*28.35)</f>
        <v>15.592500000000003</v>
      </c>
      <c r="Y224" s="6">
        <f>IF(G224 = "NULL", "NULL", G224*4)</f>
        <v>8.8000000000000007</v>
      </c>
      <c r="Z224" s="6">
        <f>IF(G224 = "NULL", "NULL", H224*4)</f>
        <v>249.48000000000005</v>
      </c>
      <c r="AA224" s="13">
        <v>15000000440</v>
      </c>
      <c r="AB224" s="6">
        <f>IF(OR(E224 = "NULL", G224 = "NULL"), "NULL", (E224+G224)/2)</f>
        <v>1.6500000000000001</v>
      </c>
      <c r="AC224" s="6">
        <f>IF(OR(F224 = "NULL", H224 = "NULL"), "NULL", (F224+H224)/2)</f>
        <v>46.777500000000011</v>
      </c>
      <c r="AD224" s="13">
        <v>17000000440</v>
      </c>
      <c r="AE224" s="6">
        <f>IF(H224 = "NULL", "NULL", AF224/28.35)</f>
        <v>5.5000000000000009</v>
      </c>
      <c r="AF224" s="6">
        <f>IF(H224 = "NULL", "NULL", J224*2)</f>
        <v>155.92500000000004</v>
      </c>
      <c r="AG224" s="13">
        <v>19000000440</v>
      </c>
      <c r="AH224" s="6">
        <f>IF(AB224 = "NULL", "NULL", AB224*2)</f>
        <v>3.3000000000000003</v>
      </c>
      <c r="AI224" s="6">
        <f>IF(AC224 = "NULL", "NULL", AC224*2)</f>
        <v>93.555000000000021</v>
      </c>
      <c r="AJ224" s="13">
        <v>21000000440</v>
      </c>
      <c r="AK224" s="11" t="s">
        <v>446</v>
      </c>
      <c r="AL224" s="10" t="str">
        <f>SUBSTITUTE(D224,CHAR(10)&amp;"•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c r="AM224" s="9" t="s">
        <v>44</v>
      </c>
      <c r="AN224" s="42"/>
    </row>
    <row r="225" spans="1:40" ht="180" x14ac:dyDescent="0.3">
      <c r="A225" s="8" t="s">
        <v>93</v>
      </c>
      <c r="B225" s="8" t="s">
        <v>94</v>
      </c>
      <c r="C225" s="8" t="s">
        <v>95</v>
      </c>
      <c r="D225" s="9" t="s">
        <v>96</v>
      </c>
      <c r="E225" s="6">
        <f>IF(F225 = "NULL", "NULL", F225/28.35)</f>
        <v>1.1000000000000001</v>
      </c>
      <c r="F225" s="6">
        <v>31.185000000000006</v>
      </c>
      <c r="G225" s="6">
        <f>IF(H225 = "NULL", "NULL", H225/28.35)</f>
        <v>2.2000000000000002</v>
      </c>
      <c r="H225" s="6">
        <v>62.370000000000012</v>
      </c>
      <c r="I225" s="6">
        <f>IF(G225 = "NULL", "NULL", G225*1.25)</f>
        <v>2.75</v>
      </c>
      <c r="J225" s="6">
        <f>IF(G225 = "NULL", "NULL", H225*1.25)</f>
        <v>77.96250000000002</v>
      </c>
      <c r="K225" s="6">
        <f>IF(G225 = "NULL", "NULL", G225*2)</f>
        <v>4.4000000000000004</v>
      </c>
      <c r="L225" s="6">
        <f>IF(G225 = "NULL", "NULL", H225*2)</f>
        <v>124.74000000000002</v>
      </c>
      <c r="M225" s="9" t="str">
        <f>CONCATENATE(SUBSTITUTE(D225,"• Packed in a facility and/or equipment that produces products containing peanuts, tree nuts, soybean, milk, dairy, eggs, fish, shellfish, wheat, sesame. •",""), " - NET WT. ", TEXT(E225, "0.00"), " oz (", F225, " grams)")</f>
        <v>Garlic Bread Dip Ingredients:
garlic, salt, parsley, oregano, spices
 - NET WT. 1.10 oz (31.185 grams)</v>
      </c>
      <c r="N225" s="10">
        <v>10000000134</v>
      </c>
      <c r="O225" s="10">
        <v>30000000134</v>
      </c>
      <c r="P225" s="10">
        <v>50000000134</v>
      </c>
      <c r="Q225" s="10">
        <v>70000000134</v>
      </c>
      <c r="R225" s="10">
        <v>90000000134</v>
      </c>
      <c r="S225" s="10">
        <v>11000000134</v>
      </c>
      <c r="T225" s="10">
        <v>13000000134</v>
      </c>
      <c r="U225" s="8" t="s">
        <v>49</v>
      </c>
      <c r="V225" s="9" t="s">
        <v>97</v>
      </c>
      <c r="W225" s="6">
        <f>IF(G225 = "NULL", "NULL", G225/4)</f>
        <v>0.55000000000000004</v>
      </c>
      <c r="X225" s="6">
        <f>IF(W225 = "NULL", "NULL", W225*28.35)</f>
        <v>15.592500000000003</v>
      </c>
      <c r="Y225" s="6">
        <f>IF(G225 = "NULL", "NULL", G225*4)</f>
        <v>8.8000000000000007</v>
      </c>
      <c r="Z225" s="6">
        <f>IF(G225 = "NULL", "NULL", H225*4)</f>
        <v>249.48000000000005</v>
      </c>
      <c r="AA225" s="13">
        <v>15000000134</v>
      </c>
      <c r="AB225" s="6">
        <f>IF(OR(E225 = "NULL", G225 = "NULL"), "NULL", (E225+G225)/2)</f>
        <v>1.6500000000000001</v>
      </c>
      <c r="AC225" s="6">
        <f>IF(OR(F225 = "NULL", H225 = "NULL"), "NULL", (F225+H225)/2)</f>
        <v>46.777500000000011</v>
      </c>
      <c r="AD225" s="13">
        <v>17000000134</v>
      </c>
      <c r="AE225" s="6">
        <f>IF(H225 = "NULL", "NULL", AF225/28.35)</f>
        <v>5.5000000000000009</v>
      </c>
      <c r="AF225" s="6">
        <f>IF(H225 = "NULL", "NULL", J225*2)</f>
        <v>155.92500000000004</v>
      </c>
      <c r="AG225" s="13">
        <v>19000000134</v>
      </c>
      <c r="AH225" s="6">
        <f>IF(AB225 = "NULL", "NULL", AB225*2)</f>
        <v>3.3000000000000003</v>
      </c>
      <c r="AI225" s="6">
        <f>IF(AC225 = "NULL", "NULL", AC225*2)</f>
        <v>93.555000000000021</v>
      </c>
      <c r="AJ225" s="13">
        <v>21000000134</v>
      </c>
      <c r="AK225" s="11" t="s">
        <v>98</v>
      </c>
      <c r="AL225" s="10" t="str">
        <f>SUBSTITUTE(D225,CHAR(10)&amp;"• Packed in a facility and/or equipment that produces products containing peanuts, tree nuts, soybean, milk, dairy, eggs, fish, shellfish, wheat, sesame. •","")</f>
        <v>Garlic Bread Dip Ingredients:
garlic, salt, parsley, oregano, spices</v>
      </c>
      <c r="AM225" s="9" t="s">
        <v>44</v>
      </c>
      <c r="AN225" s="42"/>
    </row>
    <row r="226" spans="1:40" ht="270" x14ac:dyDescent="0.3">
      <c r="A226" s="8" t="s">
        <v>174</v>
      </c>
      <c r="B226" s="8" t="s">
        <v>175</v>
      </c>
      <c r="C226" s="8" t="s">
        <v>176</v>
      </c>
      <c r="D226" s="9" t="s">
        <v>177</v>
      </c>
      <c r="E226" s="6">
        <f>IF(F226 = "NULL", "NULL", F226/28.35)</f>
        <v>1.4</v>
      </c>
      <c r="F226" s="6">
        <v>39.69</v>
      </c>
      <c r="G226" s="6">
        <f>IF(H226 = "NULL", "NULL", H226/28.35)</f>
        <v>2.8</v>
      </c>
      <c r="H226" s="6">
        <v>79.38</v>
      </c>
      <c r="I226" s="6">
        <f>IF(G226 = "NULL", "NULL", G226*1.25)</f>
        <v>3.5</v>
      </c>
      <c r="J226" s="6">
        <f>IF(G226 = "NULL", "NULL", H226*1.25)</f>
        <v>99.224999999999994</v>
      </c>
      <c r="K226" s="6">
        <f>IF(G226 = "NULL", "NULL", G226*2)</f>
        <v>5.6</v>
      </c>
      <c r="L226" s="6">
        <f>IF(G226 = "NULL", "NULL", H226*2)</f>
        <v>158.76</v>
      </c>
      <c r="M226" s="9" t="str">
        <f>CONCATENATE(SUBSTITUTE(D226,"• Packed in a facility and/or equipment that produces products containing peanuts, tree nuts, soybean, milk, dairy, eggs, fish, shellfish, wheat, sesame. •",""), " - NET WT. ", TEXT(E226, "0.00"), " oz (", F226,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 oz (39.69 grams)</v>
      </c>
      <c r="N226" s="10">
        <v>10000000132</v>
      </c>
      <c r="O226" s="10">
        <v>30000000132</v>
      </c>
      <c r="P226" s="10">
        <v>50000000132</v>
      </c>
      <c r="Q226" s="10">
        <v>70000000132</v>
      </c>
      <c r="R226" s="10">
        <v>90000000132</v>
      </c>
      <c r="S226" s="10">
        <v>11000000132</v>
      </c>
      <c r="T226" s="10">
        <v>13000000132</v>
      </c>
      <c r="U226" s="8"/>
      <c r="V226" s="9"/>
      <c r="W226" s="6">
        <f>IF(G226 = "NULL", "NULL", G226/4)</f>
        <v>0.7</v>
      </c>
      <c r="X226" s="6">
        <f>IF(W226 = "NULL", "NULL", W226*28.35)</f>
        <v>19.844999999999999</v>
      </c>
      <c r="Y226" s="6">
        <f>IF(G226 = "NULL", "NULL", G226*4)</f>
        <v>11.2</v>
      </c>
      <c r="Z226" s="6">
        <f>IF(G226 = "NULL", "NULL", H226*4)</f>
        <v>317.52</v>
      </c>
      <c r="AA226" s="13">
        <v>15000000132</v>
      </c>
      <c r="AB226" s="6">
        <f>IF(OR(E226 = "NULL", G226 = "NULL"), "NULL", (E226+G226)/2)</f>
        <v>2.0999999999999996</v>
      </c>
      <c r="AC226" s="6">
        <f>IF(OR(F226 = "NULL", H226 = "NULL"), "NULL", (F226+H226)/2)</f>
        <v>59.534999999999997</v>
      </c>
      <c r="AD226" s="13">
        <v>17000000132</v>
      </c>
      <c r="AE226" s="6">
        <f>IF(H226 = "NULL", "NULL", AF226/28.35)</f>
        <v>6.9999999999999991</v>
      </c>
      <c r="AF226" s="6">
        <f>IF(H226 = "NULL", "NULL", J226*2)</f>
        <v>198.45</v>
      </c>
      <c r="AG226" s="13">
        <v>19000000132</v>
      </c>
      <c r="AH226" s="6">
        <f>IF(AB226 = "NULL", "NULL", AB226*2)</f>
        <v>4.1999999999999993</v>
      </c>
      <c r="AI226" s="6">
        <f>IF(AC226 = "NULL", "NULL", AC226*2)</f>
        <v>119.07</v>
      </c>
      <c r="AJ226" s="13">
        <v>21000000132</v>
      </c>
      <c r="AK226" s="11"/>
      <c r="AL226" s="10" t="str">
        <f>SUBSTITUTE(D226,CHAR(10)&amp;"•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c r="AM226" s="9" t="s">
        <v>44</v>
      </c>
      <c r="AN226" s="42"/>
    </row>
    <row r="227" spans="1:40" ht="180" x14ac:dyDescent="0.3">
      <c r="A227" s="33" t="s">
        <v>652</v>
      </c>
      <c r="B227" s="8" t="s">
        <v>653</v>
      </c>
      <c r="C227" s="8" t="s">
        <v>654</v>
      </c>
      <c r="D227" s="9" t="s">
        <v>2956</v>
      </c>
      <c r="E227" s="6">
        <f>IF(F227 = "NULL", "NULL", F227/28.35)</f>
        <v>1.1000000000000001</v>
      </c>
      <c r="F227" s="6">
        <v>31.185000000000006</v>
      </c>
      <c r="G227" s="6">
        <f>IF(H227 = "NULL", "NULL", H227/28.35)</f>
        <v>2.2000000000000002</v>
      </c>
      <c r="H227" s="6">
        <v>62.370000000000012</v>
      </c>
      <c r="I227" s="6">
        <f>IF(G227 = "NULL", "NULL", G227*1.25)</f>
        <v>2.75</v>
      </c>
      <c r="J227" s="6">
        <f>IF(G227 = "NULL", "NULL", H227*1.25)</f>
        <v>77.96250000000002</v>
      </c>
      <c r="K227" s="6">
        <f>IF(G227 = "NULL", "NULL", G227*2)</f>
        <v>4.4000000000000004</v>
      </c>
      <c r="L227" s="6">
        <f>IF(G227 = "NULL", "NULL", H227*2)</f>
        <v>124.74000000000002</v>
      </c>
      <c r="M227" s="9" t="str">
        <f>CONCATENATE(SUBSTITUTE(D227,"• Packed in a facility and/or equipment that produces products containing peanuts, tree nuts, soybean, milk, dairy, eggs, fish, shellfish, wheat, sesame. •",""), " - NET WT. ", TEXT(E227, "0.00"), " oz (", F227, " grams)")</f>
        <v>Garlic Parmesan Dipping Herbs Ingredients:
dehydrated vegetables (garlic, red bell pepper, onion, parsley), salt, parmesan cheese, spices
• ALLERGY ALERT: contains milk •
 - NET WT. 1.10 oz (31.185 grams)</v>
      </c>
      <c r="N227" s="10">
        <v>10000000538</v>
      </c>
      <c r="O227" s="10">
        <v>30000000538</v>
      </c>
      <c r="P227" s="10">
        <v>50000000538</v>
      </c>
      <c r="Q227" s="10">
        <v>70000000538</v>
      </c>
      <c r="R227" s="10">
        <v>90000000538</v>
      </c>
      <c r="S227" s="10">
        <v>11000000538</v>
      </c>
      <c r="T227" s="10">
        <v>13000000538</v>
      </c>
      <c r="U227" s="8" t="s">
        <v>49</v>
      </c>
      <c r="V227" s="9" t="s">
        <v>127</v>
      </c>
      <c r="W227" s="6">
        <f>IF(G227 = "NULL", "NULL", G227/4)</f>
        <v>0.55000000000000004</v>
      </c>
      <c r="X227" s="6">
        <f>IF(W227 = "NULL", "NULL", W227*28.35)</f>
        <v>15.592500000000003</v>
      </c>
      <c r="Y227" s="6">
        <f>IF(G227 = "NULL", "NULL", G227*4)</f>
        <v>8.8000000000000007</v>
      </c>
      <c r="Z227" s="6">
        <f>IF(G227 = "NULL", "NULL", H227*4)</f>
        <v>249.48000000000005</v>
      </c>
      <c r="AA227" s="13">
        <v>15000000538</v>
      </c>
      <c r="AB227" s="6">
        <f>IF(OR(E227 = "NULL", G227 = "NULL"), "NULL", (E227+G227)/2)</f>
        <v>1.6500000000000001</v>
      </c>
      <c r="AC227" s="6">
        <f>IF(OR(F227 = "NULL", H227 = "NULL"), "NULL", (F227+H227)/2)</f>
        <v>46.777500000000011</v>
      </c>
      <c r="AD227" s="13">
        <v>17000000538</v>
      </c>
      <c r="AE227" s="6">
        <f>IF(H227 = "NULL", "NULL", AF227/28.35)</f>
        <v>5.5000000000000009</v>
      </c>
      <c r="AF227" s="6">
        <f>IF(H227 = "NULL", "NULL", J227*2)</f>
        <v>155.92500000000004</v>
      </c>
      <c r="AG227" s="13">
        <v>19000000538</v>
      </c>
      <c r="AH227" s="6">
        <f>IF(AB227 = "NULL", "NULL", AB227*2)</f>
        <v>3.3000000000000003</v>
      </c>
      <c r="AI227" s="6">
        <f>IF(AC227 = "NULL", "NULL", AC227*2)</f>
        <v>93.555000000000021</v>
      </c>
      <c r="AJ227" s="13">
        <v>21000000538</v>
      </c>
      <c r="AK227" s="11" t="s">
        <v>655</v>
      </c>
      <c r="AL227" s="10" t="str">
        <f>SUBSTITUTE(D227,CHAR(10)&amp;"• Packed in a facility and/or equipment that produces products containing peanuts, tree nuts, soybean, milk, dairy, eggs, fish, shellfish, wheat, sesame. •","")</f>
        <v>Garlic Parmesan Dipping Herbs Ingredients:
dehydrated vegetables (garlic, red bell pepper, onion, parsley), salt, parmesan cheese, spices
• ALLERGY ALERT: contains milk •</v>
      </c>
      <c r="AM227" s="9" t="s">
        <v>44</v>
      </c>
      <c r="AN227" s="42"/>
    </row>
    <row r="228" spans="1:40" ht="195" x14ac:dyDescent="0.3">
      <c r="A228" s="31" t="s">
        <v>1131</v>
      </c>
      <c r="B228" s="8" t="s">
        <v>1132</v>
      </c>
      <c r="C228" s="8" t="s">
        <v>1133</v>
      </c>
      <c r="D228" s="9" t="s">
        <v>1134</v>
      </c>
      <c r="E228" s="6">
        <f>IF(F228 = "NULL", "NULL", F228/28.35)</f>
        <v>1.4109347442680775</v>
      </c>
      <c r="F228" s="6">
        <v>40</v>
      </c>
      <c r="G228" s="6">
        <f>IF(H228 = "NULL", "NULL", H228/28.35)</f>
        <v>2.821869488536155</v>
      </c>
      <c r="H228" s="6">
        <v>80</v>
      </c>
      <c r="I228" s="6">
        <f>IF(G228 = "NULL", "NULL", G228*1.25)</f>
        <v>3.5273368606701938</v>
      </c>
      <c r="J228" s="6">
        <f>IF(G228 = "NULL", "NULL", H228*1.25)</f>
        <v>100</v>
      </c>
      <c r="K228" s="6">
        <f>IF(G228 = "NULL", "NULL", G228*2)</f>
        <v>5.6437389770723101</v>
      </c>
      <c r="L228" s="6">
        <f>IF(G228 = "NULL", "NULL", H228*2)</f>
        <v>160</v>
      </c>
      <c r="M228" s="9" t="str">
        <f>CONCATENATE(SUBSTITUTE(D228,"• Packed in a facility and/or equipment that produces products containing peanuts, tree nuts, soybean, milk, dairy, eggs, fish, shellfish, wheat, sesame. •",""), " - NET WT. ", TEXT(E228, "0.00"), " oz (", F228, " grams)")</f>
        <v>Garlic Pepper Steak Grill Seasoning Ingredients:
salt, spices (including black peppercorn, dill, ginger), garlic, red pepper, contains 2% or less of oleoresin paprika, natural flavors and canola oil
 - NET WT. 1.41 oz (40 grams)</v>
      </c>
      <c r="N228" s="10">
        <v>10000000129</v>
      </c>
      <c r="O228" s="10">
        <v>30000000129</v>
      </c>
      <c r="P228" s="10">
        <v>50000000129</v>
      </c>
      <c r="Q228" s="10">
        <v>70000000129</v>
      </c>
      <c r="R228" s="10">
        <v>90000000129</v>
      </c>
      <c r="S228" s="10">
        <v>11000000129</v>
      </c>
      <c r="T228" s="10">
        <v>13000000129</v>
      </c>
      <c r="U228" s="8" t="s">
        <v>49</v>
      </c>
      <c r="V228" s="9" t="s">
        <v>740</v>
      </c>
      <c r="W228" s="6">
        <f>IF(G228 = "NULL", "NULL", G228/4)</f>
        <v>0.70546737213403876</v>
      </c>
      <c r="X228" s="6">
        <f>IF(W228 = "NULL", "NULL", W228*28.35)</f>
        <v>20</v>
      </c>
      <c r="Y228" s="6">
        <f>IF(G228 = "NULL", "NULL", G228*4)</f>
        <v>11.28747795414462</v>
      </c>
      <c r="Z228" s="6">
        <f>IF(G228 = "NULL", "NULL", H228*4)</f>
        <v>320</v>
      </c>
      <c r="AA228" s="13">
        <v>15000000129</v>
      </c>
      <c r="AB228" s="6">
        <f>IF(OR(E228 = "NULL", G228 = "NULL"), "NULL", (E228+G228)/2)</f>
        <v>2.1164021164021163</v>
      </c>
      <c r="AC228" s="6">
        <f>IF(OR(F228 = "NULL", H228 = "NULL"), "NULL", (F228+H228)/2)</f>
        <v>60</v>
      </c>
      <c r="AD228" s="13">
        <v>17000000129</v>
      </c>
      <c r="AE228" s="6">
        <f>IF(H228 = "NULL", "NULL", AF228/28.35)</f>
        <v>7.0546737213403876</v>
      </c>
      <c r="AF228" s="6">
        <f>IF(H228 = "NULL", "NULL", J228*2)</f>
        <v>200</v>
      </c>
      <c r="AG228" s="13">
        <v>19000000129</v>
      </c>
      <c r="AH228" s="6">
        <f>IF(AB228 = "NULL", "NULL", AB228*2)</f>
        <v>4.2328042328042326</v>
      </c>
      <c r="AI228" s="6">
        <f>IF(AC228 = "NULL", "NULL", AC228*2)</f>
        <v>120</v>
      </c>
      <c r="AJ228" s="13">
        <v>21000000129</v>
      </c>
      <c r="AK228" s="11" t="s">
        <v>1135</v>
      </c>
      <c r="AL228" s="10" t="str">
        <f>SUBSTITUTE(D228,CHAR(10)&amp;"•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c r="AM228" s="9" t="s">
        <v>44</v>
      </c>
      <c r="AN228" s="42"/>
    </row>
    <row r="229" spans="1:40" ht="180" x14ac:dyDescent="0.3">
      <c r="A229" s="8" t="s">
        <v>2218</v>
      </c>
      <c r="B229" s="8" t="s">
        <v>2219</v>
      </c>
      <c r="C229" s="8" t="s">
        <v>2219</v>
      </c>
      <c r="D229" s="9" t="s">
        <v>2220</v>
      </c>
      <c r="E229" s="6">
        <f>IF(F229 = "NULL", "NULL", F229/28.35)</f>
        <v>2.5499999999999998</v>
      </c>
      <c r="F229" s="6">
        <v>72.292500000000004</v>
      </c>
      <c r="G229" s="6">
        <f>IF(H229 = "NULL", "NULL", H229/28.35)</f>
        <v>5.0999999999999996</v>
      </c>
      <c r="H229" s="6">
        <v>144.58500000000001</v>
      </c>
      <c r="I229" s="6">
        <f>IF(G229 = "NULL", "NULL", G229*1.25)</f>
        <v>6.375</v>
      </c>
      <c r="J229" s="6">
        <f>IF(G229 = "NULL", "NULL", H229*1.25)</f>
        <v>180.73125000000002</v>
      </c>
      <c r="K229" s="6">
        <f>IF(G229 = "NULL", "NULL", G229*2)</f>
        <v>10.199999999999999</v>
      </c>
      <c r="L229" s="6">
        <f>IF(G229 = "NULL", "NULL", H229*2)</f>
        <v>289.17</v>
      </c>
      <c r="M229" s="9" t="str">
        <f>CONCATENATE(SUBSTITUTE(D229,"• Packed in a facility and/or equipment that produces products containing peanuts, tree nuts, soybean, milk, dairy, eggs, fish, shellfish, wheat, sesame. •",""), " - NET WT. ", TEXT(E229, "0.00"), " oz (", F229, " grams)")</f>
        <v>Garlic Salt Ingredients:
garlic, salt, parsley, carrot for color, modified corn starch, sugar, natural flavor
 - NET WT. 2.55 oz (72.2925 grams)</v>
      </c>
      <c r="N229" s="10">
        <v>10000000133</v>
      </c>
      <c r="O229" s="10">
        <v>30000000133</v>
      </c>
      <c r="P229" s="10">
        <v>50000000133</v>
      </c>
      <c r="Q229" s="10">
        <v>70000000133</v>
      </c>
      <c r="R229" s="10">
        <v>90000000133</v>
      </c>
      <c r="S229" s="10">
        <v>11000000133</v>
      </c>
      <c r="T229" s="10">
        <v>13000000133</v>
      </c>
      <c r="U229" s="8"/>
      <c r="V229" s="9"/>
      <c r="W229" s="6">
        <f>IF(G229 = "NULL", "NULL", G229/4)</f>
        <v>1.2749999999999999</v>
      </c>
      <c r="X229" s="6">
        <f>IF(W229 = "NULL", "NULL", W229*28.35)</f>
        <v>36.146250000000002</v>
      </c>
      <c r="Y229" s="6">
        <f>IF(G229 = "NULL", "NULL", G229*4)</f>
        <v>20.399999999999999</v>
      </c>
      <c r="Z229" s="6">
        <f>IF(G229 = "NULL", "NULL", H229*4)</f>
        <v>578.34</v>
      </c>
      <c r="AA229" s="13">
        <v>15000000133</v>
      </c>
      <c r="AB229" s="6">
        <f>IF(OR(E229 = "NULL", G229 = "NULL"), "NULL", (E229+G229)/2)</f>
        <v>3.8249999999999997</v>
      </c>
      <c r="AC229" s="6">
        <f>IF(OR(F229 = "NULL", H229 = "NULL"), "NULL", (F229+H229)/2)</f>
        <v>108.43875</v>
      </c>
      <c r="AD229" s="13">
        <v>17000000133</v>
      </c>
      <c r="AE229" s="6">
        <f>IF(H229 = "NULL", "NULL", AF229/28.35)</f>
        <v>12.75</v>
      </c>
      <c r="AF229" s="6">
        <f>IF(H229 = "NULL", "NULL", J229*2)</f>
        <v>361.46250000000003</v>
      </c>
      <c r="AG229" s="13">
        <v>19000000133</v>
      </c>
      <c r="AH229" s="6">
        <f>IF(AB229 = "NULL", "NULL", AB229*2)</f>
        <v>7.6499999999999995</v>
      </c>
      <c r="AI229" s="6">
        <f>IF(AC229 = "NULL", "NULL", AC229*2)</f>
        <v>216.8775</v>
      </c>
      <c r="AJ229" s="13">
        <v>21000000133</v>
      </c>
      <c r="AK229" s="11"/>
      <c r="AL229" s="10" t="str">
        <f>SUBSTITUTE(D229,CHAR(10)&amp;"• Packed in a facility and/or equipment that produces products containing peanuts, tree nuts, soybean, milk, dairy, eggs, fish, shellfish, wheat, sesame. •","")</f>
        <v>Garlic Salt Ingredients:
garlic, salt, parsley, carrot for color, modified corn starch, sugar, natural flavor</v>
      </c>
      <c r="AM229" s="9" t="s">
        <v>44</v>
      </c>
      <c r="AN229" s="42"/>
    </row>
    <row r="230" spans="1:40" ht="180" x14ac:dyDescent="0.3">
      <c r="A230" s="31" t="s">
        <v>2133</v>
      </c>
      <c r="B230" s="8" t="s">
        <v>2134</v>
      </c>
      <c r="C230" s="8" t="s">
        <v>2135</v>
      </c>
      <c r="D230" s="9" t="s">
        <v>2136</v>
      </c>
      <c r="E230" s="6">
        <f>IF(F230 = "NULL", "NULL", F230/28.35)</f>
        <v>2.1164021164021163</v>
      </c>
      <c r="F230" s="6">
        <v>60</v>
      </c>
      <c r="G230" s="6">
        <f>IF(H230 = "NULL", "NULL", H230/28.35)</f>
        <v>4.1904761904761898</v>
      </c>
      <c r="H230" s="6">
        <v>118.8</v>
      </c>
      <c r="I230" s="6">
        <f>IF(G230 = "NULL", "NULL", G230*1.25)</f>
        <v>5.2380952380952372</v>
      </c>
      <c r="J230" s="6">
        <f>IF(G230 = "NULL", "NULL", H230*1.25)</f>
        <v>148.5</v>
      </c>
      <c r="K230" s="6">
        <f>IF(G230 = "NULL", "NULL", G230*2)</f>
        <v>8.3809523809523796</v>
      </c>
      <c r="L230" s="6">
        <f>IF(G230 = "NULL", "NULL", H230*2)</f>
        <v>237.6</v>
      </c>
      <c r="M230" s="9" t="str">
        <f>CONCATENATE(SUBSTITUTE(D230,"• Packed in a facility and/or equipment that produces products containing peanuts, tree nuts, soybean, milk, dairy, eggs, fish, shellfish, wheat, sesame. •",""), " - NET WT. ", TEXT(E230, "0.00"), " oz (", F230, " grams)")</f>
        <v>Garlic Vinegar Chili Pepper Salt Ingredients:
alaea salt, rock salt, vinegar, garlic flakes, red pepper, silicon dioxide, onion, black pepper, citric acid
 - NET WT. 2.12 oz (60 grams)</v>
      </c>
      <c r="N230" s="10">
        <v>10000000647</v>
      </c>
      <c r="O230" s="10">
        <v>30000000647</v>
      </c>
      <c r="P230" s="10">
        <v>50000000647</v>
      </c>
      <c r="Q230" s="10">
        <v>70000000647</v>
      </c>
      <c r="R230" s="10">
        <v>90000000647</v>
      </c>
      <c r="S230" s="10">
        <v>11000000647</v>
      </c>
      <c r="T230" s="10">
        <v>13000000647</v>
      </c>
      <c r="U230" s="22"/>
      <c r="W230" s="6">
        <f>IF(G230 = "NULL", "NULL", G230/4)</f>
        <v>1.0476190476190474</v>
      </c>
      <c r="X230" s="6">
        <f>IF(W230 = "NULL", "NULL", W230*28.35)</f>
        <v>29.699999999999996</v>
      </c>
      <c r="Y230" s="6">
        <f>IF(G230 = "NULL", "NULL", G230*4)</f>
        <v>16.761904761904759</v>
      </c>
      <c r="Z230" s="6">
        <f>IF(G230 = "NULL", "NULL", H230*4)</f>
        <v>475.2</v>
      </c>
      <c r="AA230" s="13">
        <v>15000000647</v>
      </c>
      <c r="AB230" s="6">
        <f>IF(OR(E230 = "NULL", G230 = "NULL"), "NULL", (E230+G230)/2)</f>
        <v>3.153439153439153</v>
      </c>
      <c r="AC230" s="6">
        <f>IF(OR(F230 = "NULL", H230 = "NULL"), "NULL", (F230+H230)/2)</f>
        <v>89.4</v>
      </c>
      <c r="AD230" s="13">
        <v>17000000647</v>
      </c>
      <c r="AE230" s="6">
        <f>IF(H230 = "NULL", "NULL", AF230/28.35)</f>
        <v>10.476190476190476</v>
      </c>
      <c r="AF230" s="6">
        <f>IF(H230 = "NULL", "NULL", J230*2)</f>
        <v>297</v>
      </c>
      <c r="AG230" s="13">
        <v>19000000647</v>
      </c>
      <c r="AH230" s="6">
        <f>IF(AB230 = "NULL", "NULL", AB230*2)</f>
        <v>6.3068783068783061</v>
      </c>
      <c r="AI230" s="6">
        <f>IF(AC230 = "NULL", "NULL", AC230*2)</f>
        <v>178.8</v>
      </c>
      <c r="AJ230" s="13">
        <v>21000000647</v>
      </c>
      <c r="AK230" s="11" t="s">
        <v>2137</v>
      </c>
      <c r="AL230" s="10" t="str">
        <f>SUBSTITUTE(D230,CHAR(10)&amp;"• Packed in a facility and/or equipment that produces products containing peanuts, tree nuts, soybean, milk, dairy, eggs, fish, shellfish, wheat, sesame. •","")</f>
        <v>Garlic Vinegar Chili Pepper Salt Ingredients:
alaea salt, rock salt, vinegar, garlic flakes, red pepper, silicon dioxide, onion, black pepper, citric acid</v>
      </c>
      <c r="AM230" s="9" t="s">
        <v>44</v>
      </c>
      <c r="AN230" s="42"/>
    </row>
    <row r="231" spans="1:40" ht="180" x14ac:dyDescent="0.3">
      <c r="A231" s="8" t="s">
        <v>1347</v>
      </c>
      <c r="B231" s="8" t="s">
        <v>1348</v>
      </c>
      <c r="C231" s="8" t="s">
        <v>1348</v>
      </c>
      <c r="D231" s="9" t="s">
        <v>1349</v>
      </c>
      <c r="E231" s="6">
        <f>IF(F231 = "NULL", "NULL", F231/28.35)</f>
        <v>0.8</v>
      </c>
      <c r="F231" s="6">
        <v>22.680000000000003</v>
      </c>
      <c r="G231" s="6">
        <f>IF(H231 = "NULL", "NULL", H231/28.35)</f>
        <v>1.6</v>
      </c>
      <c r="H231" s="6">
        <v>45.360000000000007</v>
      </c>
      <c r="I231" s="6">
        <f>IF(G231 = "NULL", "NULL", G231*1.25)</f>
        <v>2</v>
      </c>
      <c r="J231" s="6">
        <f>IF(G231 = "NULL", "NULL", H231*1.25)</f>
        <v>56.70000000000001</v>
      </c>
      <c r="K231" s="6">
        <f>IF(G231 = "NULL", "NULL", G231*2)</f>
        <v>3.2</v>
      </c>
      <c r="L231" s="6">
        <f>IF(G231 = "NULL", "NULL", H231*2)</f>
        <v>90.720000000000013</v>
      </c>
      <c r="M231" s="9" t="str">
        <f>CONCATENATE(SUBSTITUTE(D231,"• Packed in a facility and/or equipment that produces products containing peanuts, tree nuts, soybean, milk, dairy, eggs, fish, shellfish, wheat, sesame. •",""), " - NET WT. ", TEXT(E231, "0.00"), " oz (", F231, " grams)")</f>
        <v>Genmai Tea Ingredients:
green tea, toasted / puffed rice
 - NET WT. 0.80 oz (22.68 grams)</v>
      </c>
      <c r="N231" s="10">
        <v>10000000135</v>
      </c>
      <c r="O231" s="10">
        <v>30000000135</v>
      </c>
      <c r="P231" s="10">
        <v>50000000135</v>
      </c>
      <c r="Q231" s="10">
        <v>70000000135</v>
      </c>
      <c r="R231" s="10">
        <v>90000000135</v>
      </c>
      <c r="S231" s="10">
        <v>11000000135</v>
      </c>
      <c r="T231" s="10">
        <v>13000000135</v>
      </c>
      <c r="U231" s="8" t="s">
        <v>49</v>
      </c>
      <c r="V231" s="9" t="s">
        <v>153</v>
      </c>
      <c r="W231" s="6">
        <f>IF(G231 = "NULL", "NULL", G231/4)</f>
        <v>0.4</v>
      </c>
      <c r="X231" s="6">
        <f>IF(W231 = "NULL", "NULL", W231*28.35)</f>
        <v>11.340000000000002</v>
      </c>
      <c r="Y231" s="6">
        <f>IF(G231 = "NULL", "NULL", G231*4)</f>
        <v>6.4</v>
      </c>
      <c r="Z231" s="6">
        <f>IF(G231 = "NULL", "NULL", H231*4)</f>
        <v>181.44000000000003</v>
      </c>
      <c r="AA231" s="13">
        <v>15000000135</v>
      </c>
      <c r="AB231" s="6">
        <f>IF(OR(E231 = "NULL", G231 = "NULL"), "NULL", (E231+G231)/2)</f>
        <v>1.2000000000000002</v>
      </c>
      <c r="AC231" s="6">
        <f>IF(OR(F231 = "NULL", H231 = "NULL"), "NULL", (F231+H231)/2)</f>
        <v>34.020000000000003</v>
      </c>
      <c r="AD231" s="13">
        <v>17000000135</v>
      </c>
      <c r="AE231" s="6">
        <f>IF(H231 = "NULL", "NULL", AF231/28.35)</f>
        <v>4.0000000000000009</v>
      </c>
      <c r="AF231" s="6">
        <f>IF(H231 = "NULL", "NULL", J231*2)</f>
        <v>113.40000000000002</v>
      </c>
      <c r="AG231" s="13">
        <v>19000000135</v>
      </c>
      <c r="AH231" s="6">
        <f>IF(AB231 = "NULL", "NULL", AB231*2)</f>
        <v>2.4000000000000004</v>
      </c>
      <c r="AI231" s="6">
        <f>IF(AC231 = "NULL", "NULL", AC231*2)</f>
        <v>68.040000000000006</v>
      </c>
      <c r="AJ231" s="13">
        <v>21000000135</v>
      </c>
      <c r="AK231" s="11" t="s">
        <v>1350</v>
      </c>
      <c r="AL231" s="10" t="str">
        <f>SUBSTITUTE(D231,CHAR(10)&amp;"• Packed in a facility and/or equipment that produces products containing peanuts, tree nuts, soybean, milk, dairy, eggs, fish, shellfish, wheat, sesame. •","")</f>
        <v>Genmai Tea Ingredients:
green tea, toasted / puffed rice</v>
      </c>
      <c r="AM231" s="9" t="s">
        <v>44</v>
      </c>
      <c r="AN231" s="42"/>
    </row>
    <row r="232" spans="1:40" ht="300" x14ac:dyDescent="0.3">
      <c r="A232" s="8" t="s">
        <v>283</v>
      </c>
      <c r="B232" s="8" t="s">
        <v>284</v>
      </c>
      <c r="C232" s="8" t="s">
        <v>285</v>
      </c>
      <c r="D232" s="9" t="s">
        <v>286</v>
      </c>
      <c r="E232" s="6">
        <f>IF(F232 = "NULL", "NULL", F232/28.35)</f>
        <v>1.5999999999999999</v>
      </c>
      <c r="F232" s="6">
        <v>45.36</v>
      </c>
      <c r="G232" s="6">
        <f>IF(H232 = "NULL", "NULL", H232/28.35)</f>
        <v>3.1999999999999997</v>
      </c>
      <c r="H232" s="6">
        <v>90.72</v>
      </c>
      <c r="I232" s="6">
        <f>IF(G232 = "NULL", "NULL", G232*1.25)</f>
        <v>3.9999999999999996</v>
      </c>
      <c r="J232" s="6">
        <f>IF(G232 = "NULL", "NULL", H232*1.25)</f>
        <v>113.4</v>
      </c>
      <c r="K232" s="6">
        <f>IF(G232 = "NULL", "NULL", G232*2)</f>
        <v>6.3999999999999995</v>
      </c>
      <c r="L232" s="6">
        <f>IF(G232 = "NULL", "NULL", H232*2)</f>
        <v>181.44</v>
      </c>
      <c r="M232" s="9" t="str">
        <f>CONCATENATE(SUBSTITUTE(D232,"• Packed in a facility and/or equipment that produces products containing peanuts, tree nuts, soybean, milk, dairy, eggs, fish, shellfish, wheat, sesame. •",""), " - NET WT. ", TEXT(E232, "0.00"), " oz (", F232,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NET WT. 1.60 oz (45.36 grams)</v>
      </c>
      <c r="N232" s="10">
        <v>10000000549</v>
      </c>
      <c r="O232" s="10">
        <v>30000000549</v>
      </c>
      <c r="P232" s="10">
        <v>50000000549</v>
      </c>
      <c r="Q232" s="10">
        <v>70000000549</v>
      </c>
      <c r="R232" s="10">
        <v>90000000549</v>
      </c>
      <c r="S232" s="10">
        <v>11000000549</v>
      </c>
      <c r="T232" s="10">
        <v>13000000549</v>
      </c>
      <c r="U232" s="22"/>
      <c r="V232" s="6" t="s">
        <v>207</v>
      </c>
      <c r="W232" s="6">
        <f>IF(G232 = "NULL", "NULL", G232/4)</f>
        <v>0.79999999999999993</v>
      </c>
      <c r="X232" s="6">
        <f>IF(W232 = "NULL", "NULL", W232*28.35)</f>
        <v>22.68</v>
      </c>
      <c r="Y232" s="6">
        <f>IF(G232 = "NULL", "NULL", G232*4)</f>
        <v>12.799999999999999</v>
      </c>
      <c r="Z232" s="6">
        <f>IF(G232 = "NULL", "NULL", H232*4)</f>
        <v>362.88</v>
      </c>
      <c r="AA232" s="13">
        <v>15000000549</v>
      </c>
      <c r="AB232" s="6">
        <f>IF(OR(E232 = "NULL", G232 = "NULL"), "NULL", (E232+G232)/2)</f>
        <v>2.4</v>
      </c>
      <c r="AC232" s="6">
        <f>IF(OR(F232 = "NULL", H232 = "NULL"), "NULL", (F232+H232)/2)</f>
        <v>68.039999999999992</v>
      </c>
      <c r="AD232" s="13">
        <v>17000000549</v>
      </c>
      <c r="AE232" s="6">
        <f>IF(H232 = "NULL", "NULL", AF232/28.35)</f>
        <v>8</v>
      </c>
      <c r="AF232" s="6">
        <f>IF(H232 = "NULL", "NULL", J232*2)</f>
        <v>226.8</v>
      </c>
      <c r="AG232" s="13">
        <v>19000000549</v>
      </c>
      <c r="AH232" s="6">
        <f>IF(AB232 = "NULL", "NULL", AB232*2)</f>
        <v>4.8</v>
      </c>
      <c r="AI232" s="6">
        <f>IF(AC232 = "NULL", "NULL", AC232*2)</f>
        <v>136.07999999999998</v>
      </c>
      <c r="AJ232" s="13">
        <v>21000000549</v>
      </c>
      <c r="AK232" s="11" t="s">
        <v>287</v>
      </c>
      <c r="AL232" s="10" t="str">
        <f>SUBSTITUTE(D232,CHAR(10)&amp;"•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c r="AM232" s="9" t="s">
        <v>44</v>
      </c>
      <c r="AN232" s="42"/>
    </row>
    <row r="233" spans="1:40" ht="180" x14ac:dyDescent="0.3">
      <c r="A233" s="8" t="s">
        <v>2389</v>
      </c>
      <c r="B233" s="8" t="s">
        <v>2390</v>
      </c>
      <c r="C233" s="8" t="s">
        <v>2391</v>
      </c>
      <c r="D233" s="9" t="s">
        <v>2392</v>
      </c>
      <c r="E233" s="6">
        <f>IF(F233 = "NULL", "NULL", F233/28.35)</f>
        <v>3.2</v>
      </c>
      <c r="F233" s="6">
        <v>90.720000000000013</v>
      </c>
      <c r="G233" s="6">
        <f>IF(H233 = "NULL", "NULL", H233/28.35)</f>
        <v>6.4</v>
      </c>
      <c r="H233" s="6">
        <v>181.44000000000003</v>
      </c>
      <c r="I233" s="6">
        <f>IF(G233 = "NULL", "NULL", G233*1.25)</f>
        <v>8</v>
      </c>
      <c r="J233" s="6">
        <f>IF(G233 = "NULL", "NULL", H233*1.25)</f>
        <v>226.80000000000004</v>
      </c>
      <c r="K233" s="6">
        <f>IF(G233 = "NULL", "NULL", G233*2)</f>
        <v>12.8</v>
      </c>
      <c r="L233" s="6">
        <f>IF(G233 = "NULL", "NULL", H233*2)</f>
        <v>362.88000000000005</v>
      </c>
      <c r="M233" s="9" t="str">
        <f>CONCATENATE(SUBSTITUTE(D233,"• Packed in a facility and/or equipment that produces products containing peanuts, tree nuts, soybean, milk, dairy, eggs, fish, shellfish, wheat, sesame. •",""), " - NET WT. ", TEXT(E233, "0.00"), " oz (", F233, " grams)")</f>
        <v>Ghost Pepper Sea Salt Ingredients:
sea salt, ground ghost peppers (naga jolikia)
 - NET WT. 3.20 oz (90.72 grams)</v>
      </c>
      <c r="N233" s="10">
        <v>10000000404</v>
      </c>
      <c r="O233" s="10">
        <v>30000000404</v>
      </c>
      <c r="P233" s="10">
        <v>50000000404</v>
      </c>
      <c r="Q233" s="10">
        <v>70000000404</v>
      </c>
      <c r="R233" s="10">
        <v>90000000404</v>
      </c>
      <c r="S233" s="10">
        <v>11000000404</v>
      </c>
      <c r="T233" s="10">
        <v>13000000404</v>
      </c>
      <c r="U233" s="8"/>
      <c r="V233" s="9"/>
      <c r="W233" s="6">
        <f>IF(G233 = "NULL", "NULL", G233/4)</f>
        <v>1.6</v>
      </c>
      <c r="X233" s="6">
        <f>IF(W233 = "NULL", "NULL", W233*28.35)</f>
        <v>45.360000000000007</v>
      </c>
      <c r="Y233" s="6">
        <f>IF(G233 = "NULL", "NULL", G233*4)</f>
        <v>25.6</v>
      </c>
      <c r="Z233" s="6">
        <f>IF(G233 = "NULL", "NULL", H233*4)</f>
        <v>725.7600000000001</v>
      </c>
      <c r="AA233" s="13">
        <v>15000000404</v>
      </c>
      <c r="AB233" s="6">
        <f>IF(OR(E233 = "NULL", G233 = "NULL"), "NULL", (E233+G233)/2)</f>
        <v>4.8000000000000007</v>
      </c>
      <c r="AC233" s="6">
        <f>IF(OR(F233 = "NULL", H233 = "NULL"), "NULL", (F233+H233)/2)</f>
        <v>136.08000000000001</v>
      </c>
      <c r="AD233" s="13">
        <v>17000000404</v>
      </c>
      <c r="AE233" s="6">
        <f>IF(H233 = "NULL", "NULL", AF233/28.35)</f>
        <v>16.000000000000004</v>
      </c>
      <c r="AF233" s="6">
        <f>IF(H233 = "NULL", "NULL", J233*2)</f>
        <v>453.60000000000008</v>
      </c>
      <c r="AG233" s="13">
        <v>19000000404</v>
      </c>
      <c r="AH233" s="6">
        <f>IF(AB233 = "NULL", "NULL", AB233*2)</f>
        <v>9.6000000000000014</v>
      </c>
      <c r="AI233" s="6">
        <f>IF(AC233 = "NULL", "NULL", AC233*2)</f>
        <v>272.16000000000003</v>
      </c>
      <c r="AJ233" s="13">
        <v>21000000404</v>
      </c>
      <c r="AK233" s="11"/>
      <c r="AL233" s="10" t="str">
        <f>SUBSTITUTE(D233,CHAR(10)&amp;"• Packed in a facility and/or equipment that produces products containing peanuts, tree nuts, soybean, milk, dairy, eggs, fish, shellfish, wheat, sesame. •","")</f>
        <v>Ghost Pepper Sea Salt Ingredients:
sea salt, ground ghost peppers (naga jolikia)</v>
      </c>
      <c r="AM233" s="9" t="s">
        <v>44</v>
      </c>
      <c r="AN233" s="42"/>
    </row>
    <row r="234" spans="1:40" ht="180" x14ac:dyDescent="0.3">
      <c r="A234" s="33" t="s">
        <v>858</v>
      </c>
      <c r="B234" s="8" t="s">
        <v>859</v>
      </c>
      <c r="C234" s="8" t="s">
        <v>860</v>
      </c>
      <c r="D234" s="9" t="s">
        <v>861</v>
      </c>
      <c r="E234" s="6">
        <f>IF(F234 = "NULL", "NULL", F234/28.35)</f>
        <v>2.1869488536155202</v>
      </c>
      <c r="F234" s="6">
        <v>62</v>
      </c>
      <c r="G234" s="6">
        <f>IF(H234 = "NULL", "NULL", H234/28.35)</f>
        <v>4.5149911816578481</v>
      </c>
      <c r="H234" s="6">
        <v>128</v>
      </c>
      <c r="I234" s="6">
        <f>IF(G234 = "NULL", "NULL", G234*1.25)</f>
        <v>5.6437389770723101</v>
      </c>
      <c r="J234" s="6">
        <f>IF(G234 = "NULL", "NULL", H234*1.25)</f>
        <v>160</v>
      </c>
      <c r="K234" s="6">
        <f>IF(G234 = "NULL", "NULL", G234*2)</f>
        <v>9.0299823633156961</v>
      </c>
      <c r="L234" s="6">
        <f>IF(G234 = "NULL", "NULL", H234*2)</f>
        <v>256</v>
      </c>
      <c r="M234" s="9" t="str">
        <f>CONCATENATE(SUBSTITUTE(D234,"• Packed in a facility and/or equipment that produces products containing peanuts, tree nuts, soybean, milk, dairy, eggs, fish, shellfish, wheat, sesame. •",""), " - NET WT. ", TEXT(E234, "0.00"), " oz (", F234, " grams)")</f>
        <v>Ghostly Pleasure Himalayan &amp; Ghost Chili Sea Salt Ingredients:
pink Himalayan salt w/ smoked ghost chili peppers
 - NET WT. 2.19 oz (62 grams)</v>
      </c>
      <c r="N234" s="10">
        <v>10000000608</v>
      </c>
      <c r="O234" s="10">
        <v>30000000608</v>
      </c>
      <c r="P234" s="10">
        <v>50000000608</v>
      </c>
      <c r="Q234" s="10">
        <v>70000000608</v>
      </c>
      <c r="R234" s="10">
        <v>90000000608</v>
      </c>
      <c r="S234" s="10">
        <v>11000000608</v>
      </c>
      <c r="T234" s="10">
        <v>13000000608</v>
      </c>
      <c r="U234" s="8" t="s">
        <v>49</v>
      </c>
      <c r="V234" s="9"/>
      <c r="W234" s="6">
        <f>IF(G234 = "NULL", "NULL", G234/4)</f>
        <v>1.128747795414462</v>
      </c>
      <c r="X234" s="6">
        <f>IF(W234 = "NULL", "NULL", W234*28.35)</f>
        <v>32</v>
      </c>
      <c r="Y234" s="6">
        <f>IF(G234 = "NULL", "NULL", G234*4)</f>
        <v>18.059964726631392</v>
      </c>
      <c r="Z234" s="6">
        <f>IF(G234 = "NULL", "NULL", H234*4)</f>
        <v>512</v>
      </c>
      <c r="AA234" s="13">
        <v>15000000608</v>
      </c>
      <c r="AB234" s="6">
        <f>IF(OR(E234 = "NULL", G234 = "NULL"), "NULL", (E234+G234)/2)</f>
        <v>3.3509700176366843</v>
      </c>
      <c r="AC234" s="6">
        <f>IF(OR(F234 = "NULL", H234 = "NULL"), "NULL", (F234+H234)/2)</f>
        <v>95</v>
      </c>
      <c r="AD234" s="13">
        <v>17000000608</v>
      </c>
      <c r="AE234" s="6">
        <f>IF(H234 = "NULL", "NULL", AF234/28.35)</f>
        <v>11.28747795414462</v>
      </c>
      <c r="AF234" s="6">
        <f>IF(H234 = "NULL", "NULL", J234*2)</f>
        <v>320</v>
      </c>
      <c r="AG234" s="13">
        <v>19000000608</v>
      </c>
      <c r="AH234" s="6">
        <f>IF(AB234 = "NULL", "NULL", AB234*2)</f>
        <v>6.7019400352733687</v>
      </c>
      <c r="AI234" s="6">
        <f>IF(AC234 = "NULL", "NULL", AC234*2)</f>
        <v>190</v>
      </c>
      <c r="AJ234" s="13">
        <v>21000000608</v>
      </c>
      <c r="AK234" s="11" t="s">
        <v>862</v>
      </c>
      <c r="AL234" s="10" t="str">
        <f>SUBSTITUTE(D234,CHAR(10)&amp;"• Packed in a facility and/or equipment that produces products containing peanuts, tree nuts, soybean, milk, dairy, eggs, fish, shellfish, wheat, sesame. •","")</f>
        <v>Ghostly Pleasure Himalayan &amp; Ghost Chili Sea Salt Ingredients:
pink Himalayan salt w/ smoked ghost chili peppers</v>
      </c>
      <c r="AM234" s="9" t="s">
        <v>44</v>
      </c>
      <c r="AN234" s="42"/>
    </row>
    <row r="235" spans="1:40" ht="225" x14ac:dyDescent="0.3">
      <c r="A235" s="33" t="s">
        <v>808</v>
      </c>
      <c r="B235" s="8" t="s">
        <v>809</v>
      </c>
      <c r="C235" s="8" t="s">
        <v>810</v>
      </c>
      <c r="D235" s="9" t="s">
        <v>811</v>
      </c>
      <c r="E235" s="6">
        <f>IF(F235 = "NULL", "NULL", F235/28.35)</f>
        <v>1.0934744268077601</v>
      </c>
      <c r="F235" s="6">
        <v>31</v>
      </c>
      <c r="G235" s="6">
        <f>IF(H235 = "NULL", "NULL", H235/28.35)</f>
        <v>2.2222222222222223</v>
      </c>
      <c r="H235" s="6">
        <v>63</v>
      </c>
      <c r="I235" s="6">
        <f>IF(G235 = "NULL", "NULL", G235*1.25)</f>
        <v>2.7777777777777777</v>
      </c>
      <c r="J235" s="6">
        <f>IF(G235 = "NULL", "NULL", H235*1.25)</f>
        <v>78.75</v>
      </c>
      <c r="K235" s="6">
        <f>IF(G235 = "NULL", "NULL", G235*2)</f>
        <v>4.4444444444444446</v>
      </c>
      <c r="L235" s="6">
        <f>IF(G235 = "NULL", "NULL", H235*2)</f>
        <v>126</v>
      </c>
      <c r="M235" s="9" t="str">
        <f>CONCATENATE(SUBSTITUTE(D235,"• Packed in a facility and/or equipment that produces products containing peanuts, tree nuts, soybean, milk, dairy, eggs, fish, shellfish, wheat, sesame. •",""), " - NET WT. ", TEXT(E235, "0.00"), " oz (", F235, " grams)")</f>
        <v>Ghostly Tale White Cheddar Popcorn Seasoning Ingredients:
buttermilk powder, cheddar cheese powder (cultured pasteurized milk, salt, enzymes) whey, salt, natural flavor, disodium phosphate
• ALLERGY ALERT: contains milk •
 - NET WT. 1.09 oz (31 grams)</v>
      </c>
      <c r="N235" s="10">
        <v>10000000597</v>
      </c>
      <c r="O235" s="10">
        <v>30000000597</v>
      </c>
      <c r="P235" s="10">
        <v>50000000597</v>
      </c>
      <c r="Q235" s="10">
        <v>70000000597</v>
      </c>
      <c r="R235" s="10">
        <v>90000000597</v>
      </c>
      <c r="S235" s="10">
        <v>11000000597</v>
      </c>
      <c r="T235" s="10">
        <v>13000000597</v>
      </c>
      <c r="U235" s="8" t="s">
        <v>49</v>
      </c>
      <c r="V235" s="9" t="s">
        <v>812</v>
      </c>
      <c r="W235" s="6">
        <f>IF(G235 = "NULL", "NULL", G235/4)</f>
        <v>0.55555555555555558</v>
      </c>
      <c r="X235" s="6">
        <f>IF(W235 = "NULL", "NULL", W235*28.35)</f>
        <v>15.750000000000002</v>
      </c>
      <c r="Y235" s="6">
        <f>IF(G235 = "NULL", "NULL", G235*4)</f>
        <v>8.8888888888888893</v>
      </c>
      <c r="Z235" s="6">
        <f>IF(G235 = "NULL", "NULL", H235*4)</f>
        <v>252</v>
      </c>
      <c r="AA235" s="13">
        <v>15000000597</v>
      </c>
      <c r="AB235" s="6">
        <f>IF(OR(E235 = "NULL", G235 = "NULL"), "NULL", (E235+G235)/2)</f>
        <v>1.6578483245149913</v>
      </c>
      <c r="AC235" s="6">
        <f>IF(OR(F235 = "NULL", H235 = "NULL"), "NULL", (F235+H235)/2)</f>
        <v>47</v>
      </c>
      <c r="AD235" s="13">
        <v>17000000597</v>
      </c>
      <c r="AE235" s="6">
        <f>IF(H235 = "NULL", "NULL", AF235/28.35)</f>
        <v>5.5555555555555554</v>
      </c>
      <c r="AF235" s="6">
        <f>IF(H235 = "NULL", "NULL", J235*2)</f>
        <v>157.5</v>
      </c>
      <c r="AG235" s="13">
        <v>19000000597</v>
      </c>
      <c r="AH235" s="6">
        <f>IF(AB235 = "NULL", "NULL", AB235*2)</f>
        <v>3.3156966490299826</v>
      </c>
      <c r="AI235" s="6">
        <f>IF(AC235 = "NULL", "NULL", AC235*2)</f>
        <v>94</v>
      </c>
      <c r="AJ235" s="13">
        <v>21000000597</v>
      </c>
      <c r="AK235" s="11" t="s">
        <v>813</v>
      </c>
      <c r="AL235" s="10" t="str">
        <f>SUBSTITUTE(D235,CHAR(10)&amp;"• Packed in a facility and/or equipment that produces products containing peanuts, tree nuts, soybean, milk, dairy, eggs, fish, shellfish, wheat, sesame. •","")</f>
        <v>Ghostly Tale White Cheddar Popcorn Seasoning Ingredients:
buttermilk powder, cheddar cheese powder (cultured pasteurized milk, salt, enzymes) whey, salt, natural flavor, disodium phosphate
• ALLERGY ALERT: contains milk •</v>
      </c>
      <c r="AM235" s="9" t="s">
        <v>44</v>
      </c>
      <c r="AN235" s="42"/>
    </row>
    <row r="236" spans="1:40" ht="270" x14ac:dyDescent="0.3">
      <c r="A236" s="8" t="s">
        <v>67</v>
      </c>
      <c r="B236" s="8" t="s">
        <v>68</v>
      </c>
      <c r="C236" s="8" t="s">
        <v>69</v>
      </c>
      <c r="D236" s="9" t="s">
        <v>70</v>
      </c>
      <c r="E236" s="6">
        <f>IF(F236 = "NULL", "NULL", F236/28.35)</f>
        <v>1.75</v>
      </c>
      <c r="F236" s="6">
        <v>49.612500000000004</v>
      </c>
      <c r="G236" s="6">
        <f>IF(H236 = "NULL", "NULL", H236/28.35)</f>
        <v>3.5</v>
      </c>
      <c r="H236" s="6">
        <v>99.225000000000009</v>
      </c>
      <c r="I236" s="6">
        <f>IF(G236 = "NULL", "NULL", G236*1.25)</f>
        <v>4.375</v>
      </c>
      <c r="J236" s="6">
        <f>IF(G236 = "NULL", "NULL", H236*1.25)</f>
        <v>124.03125000000001</v>
      </c>
      <c r="K236" s="6">
        <f>IF(G236 = "NULL", "NULL", G236*2)</f>
        <v>7</v>
      </c>
      <c r="L236" s="6">
        <f>IF(G236 = "NULL", "NULL", H236*2)</f>
        <v>198.45000000000002</v>
      </c>
      <c r="M236" s="9" t="str">
        <f>CONCATENATE(SUBSTITUTE(D236,"• Packed in a facility and/or equipment that produces products containing peanuts, tree nuts, soybean, milk, dairy, eggs, fish, shellfish, wheat, sesame. •",""), " - NET WT. ", TEXT(E236, "0.00"), " oz (", F236,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NET WT. 1.75 oz (49.6125 grams)</v>
      </c>
      <c r="N236" s="10">
        <v>10000000136</v>
      </c>
      <c r="O236" s="10">
        <v>30000000136</v>
      </c>
      <c r="P236" s="10">
        <v>50000000136</v>
      </c>
      <c r="Q236" s="10">
        <v>70000000136</v>
      </c>
      <c r="R236" s="10">
        <v>90000000136</v>
      </c>
      <c r="S236" s="10">
        <v>11000000136</v>
      </c>
      <c r="T236" s="10">
        <v>13000000136</v>
      </c>
      <c r="U236" s="8" t="s">
        <v>49</v>
      </c>
      <c r="V236" s="9" t="s">
        <v>50</v>
      </c>
      <c r="W236" s="6">
        <f>IF(G236 = "NULL", "NULL", G236/4)</f>
        <v>0.875</v>
      </c>
      <c r="X236" s="6">
        <f>IF(W236 = "NULL", "NULL", W236*28.35)</f>
        <v>24.806250000000002</v>
      </c>
      <c r="Y236" s="6">
        <f>IF(G236 = "NULL", "NULL", G236*4)</f>
        <v>14</v>
      </c>
      <c r="Z236" s="6">
        <f>IF(G236 = "NULL", "NULL", H236*4)</f>
        <v>396.90000000000003</v>
      </c>
      <c r="AA236" s="13">
        <v>15000000136</v>
      </c>
      <c r="AB236" s="6">
        <f>IF(OR(E236 = "NULL", G236 = "NULL"), "NULL", (E236+G236)/2)</f>
        <v>2.625</v>
      </c>
      <c r="AC236" s="6">
        <f>IF(OR(F236 = "NULL", H236 = "NULL"), "NULL", (F236+H236)/2)</f>
        <v>74.418750000000003</v>
      </c>
      <c r="AD236" s="13">
        <v>17000000136</v>
      </c>
      <c r="AE236" s="6">
        <f>IF(H236 = "NULL", "NULL", AF236/28.35)</f>
        <v>8.75</v>
      </c>
      <c r="AF236" s="6">
        <f>IF(H236 = "NULL", "NULL", J236*2)</f>
        <v>248.06250000000003</v>
      </c>
      <c r="AG236" s="13">
        <v>19000000136</v>
      </c>
      <c r="AH236" s="6">
        <f>IF(AB236 = "NULL", "NULL", AB236*2)</f>
        <v>5.25</v>
      </c>
      <c r="AI236" s="6">
        <f>IF(AC236 = "NULL", "NULL", AC236*2)</f>
        <v>148.83750000000001</v>
      </c>
      <c r="AJ236" s="13">
        <v>21000000136</v>
      </c>
      <c r="AK236" s="11"/>
      <c r="AL236" s="10" t="str">
        <f>SUBSTITUTE(D236,CHAR(10)&amp;"•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c r="AM236" s="9" t="s">
        <v>44</v>
      </c>
      <c r="AN236" s="42"/>
    </row>
    <row r="237" spans="1:40" ht="180" x14ac:dyDescent="0.3">
      <c r="A237" s="8" t="s">
        <v>1388</v>
      </c>
      <c r="B237" s="8" t="s">
        <v>1389</v>
      </c>
      <c r="C237" s="8" t="s">
        <v>1390</v>
      </c>
      <c r="D237" s="9" t="s">
        <v>1391</v>
      </c>
      <c r="E237" s="6">
        <f>IF(F237 = "NULL", "NULL", F237/28.35)</f>
        <v>0.8</v>
      </c>
      <c r="F237" s="6">
        <v>22.680000000000003</v>
      </c>
      <c r="G237" s="6">
        <f>IF(H237 = "NULL", "NULL", H237/28.35)</f>
        <v>1.6</v>
      </c>
      <c r="H237" s="6">
        <v>45.360000000000007</v>
      </c>
      <c r="I237" s="6">
        <f>IF(G237 = "NULL", "NULL", G237*1.25)</f>
        <v>2</v>
      </c>
      <c r="J237" s="6">
        <f>IF(G237 = "NULL", "NULL", H237*1.25)</f>
        <v>56.70000000000001</v>
      </c>
      <c r="K237" s="6">
        <f>IF(G237 = "NULL", "NULL", G237*2)</f>
        <v>3.2</v>
      </c>
      <c r="L237" s="6">
        <f>IF(G237 = "NULL", "NULL", H237*2)</f>
        <v>90.720000000000013</v>
      </c>
      <c r="M237" s="9" t="str">
        <f>CONCATENATE(SUBSTITUTE(D237,"• Packed in a facility and/or equipment that produces products containing peanuts, tree nuts, soybean, milk, dairy, eggs, fish, shellfish, wheat, sesame. •",""), " - NET WT. ", TEXT(E237, "0.00"), " oz (", F237, " grams)")</f>
        <v>Ginger Lemon Herbal Tea Ingredients:
ginger pieces, lemongrass, lemon peel, licorice, spearmint
 - NET WT. 0.80 oz (22.68 grams)</v>
      </c>
      <c r="N237" s="10">
        <v>10000000137</v>
      </c>
      <c r="O237" s="10">
        <v>30000000137</v>
      </c>
      <c r="P237" s="10">
        <v>50000000137</v>
      </c>
      <c r="Q237" s="10">
        <v>70000000137</v>
      </c>
      <c r="R237" s="10">
        <v>90000000137</v>
      </c>
      <c r="S237" s="10">
        <v>11000000137</v>
      </c>
      <c r="T237" s="10">
        <v>13000000137</v>
      </c>
      <c r="U237" s="8" t="s">
        <v>49</v>
      </c>
      <c r="V237" s="9" t="s">
        <v>153</v>
      </c>
      <c r="W237" s="6">
        <f>IF(G237 = "NULL", "NULL", G237/4)</f>
        <v>0.4</v>
      </c>
      <c r="X237" s="6">
        <f>IF(W237 = "NULL", "NULL", W237*28.35)</f>
        <v>11.340000000000002</v>
      </c>
      <c r="Y237" s="6">
        <f>IF(G237 = "NULL", "NULL", G237*4)</f>
        <v>6.4</v>
      </c>
      <c r="Z237" s="6">
        <f>IF(G237 = "NULL", "NULL", H237*4)</f>
        <v>181.44000000000003</v>
      </c>
      <c r="AA237" s="13">
        <v>15000000137</v>
      </c>
      <c r="AB237" s="6">
        <f>IF(OR(E237 = "NULL", G237 = "NULL"), "NULL", (E237+G237)/2)</f>
        <v>1.2000000000000002</v>
      </c>
      <c r="AC237" s="6">
        <f>IF(OR(F237 = "NULL", H237 = "NULL"), "NULL", (F237+H237)/2)</f>
        <v>34.020000000000003</v>
      </c>
      <c r="AD237" s="13">
        <v>17000000137</v>
      </c>
      <c r="AE237" s="6">
        <f>IF(H237 = "NULL", "NULL", AF237/28.35)</f>
        <v>4.0000000000000009</v>
      </c>
      <c r="AF237" s="6">
        <f>IF(H237 = "NULL", "NULL", J237*2)</f>
        <v>113.40000000000002</v>
      </c>
      <c r="AG237" s="13">
        <v>19000000137</v>
      </c>
      <c r="AH237" s="6">
        <f>IF(AB237 = "NULL", "NULL", AB237*2)</f>
        <v>2.4000000000000004</v>
      </c>
      <c r="AI237" s="6">
        <f>IF(AC237 = "NULL", "NULL", AC237*2)</f>
        <v>68.040000000000006</v>
      </c>
      <c r="AJ237" s="13">
        <v>21000000137</v>
      </c>
      <c r="AK237" s="11"/>
      <c r="AL237" s="10" t="str">
        <f>SUBSTITUTE(D237,CHAR(10)&amp;"• Packed in a facility and/or equipment that produces products containing peanuts, tree nuts, soybean, milk, dairy, eggs, fish, shellfish, wheat, sesame. •","")</f>
        <v>Ginger Lemon Herbal Tea Ingredients:
ginger pieces, lemongrass, lemon peel, licorice, spearmint</v>
      </c>
      <c r="AM237" s="9" t="s">
        <v>44</v>
      </c>
      <c r="AN237" s="42"/>
    </row>
    <row r="238" spans="1:40" ht="180" x14ac:dyDescent="0.3">
      <c r="A238" s="8" t="s">
        <v>2481</v>
      </c>
      <c r="B238" s="8" t="s">
        <v>2482</v>
      </c>
      <c r="C238" s="8" t="s">
        <v>2482</v>
      </c>
      <c r="D238" s="9" t="s">
        <v>2483</v>
      </c>
      <c r="E238" s="6">
        <f>IF(F238 = "NULL", "NULL", F238/28.35)</f>
        <v>1.6</v>
      </c>
      <c r="F238" s="6">
        <v>45.360000000000007</v>
      </c>
      <c r="G238" s="6">
        <f>IF(H238 = "NULL", "NULL", H238/28.35)</f>
        <v>3.2</v>
      </c>
      <c r="H238" s="6">
        <v>90.720000000000013</v>
      </c>
      <c r="I238" s="6">
        <f>IF(G238 = "NULL", "NULL", G238*1.25)</f>
        <v>4</v>
      </c>
      <c r="J238" s="6">
        <f>IF(G238 = "NULL", "NULL", H238*1.25)</f>
        <v>113.40000000000002</v>
      </c>
      <c r="K238" s="6">
        <f>IF(G238 = "NULL", "NULL", G238*2)</f>
        <v>6.4</v>
      </c>
      <c r="L238" s="6">
        <f>IF(G238 = "NULL", "NULL", H238*2)</f>
        <v>181.44000000000003</v>
      </c>
      <c r="M238" s="9" t="str">
        <f>CONCATENATE(SUBSTITUTE(D238,"• Packed in a facility and/or equipment that produces products containing peanuts, tree nuts, soybean, milk, dairy, eggs, fish, shellfish, wheat, sesame. •",""), " - NET WT. ", TEXT(E238, "0.00"), " oz (", F238, " grams)")</f>
        <v>Ginger Sugar Ingredients:
pure cane organic sugar, ginger powder
 - NET WT. 1.60 oz (45.36 grams)</v>
      </c>
      <c r="N238" s="10">
        <v>10000000507</v>
      </c>
      <c r="O238" s="10">
        <v>30000000507</v>
      </c>
      <c r="P238" s="10">
        <v>50000000507</v>
      </c>
      <c r="Q238" s="10">
        <v>70000000507</v>
      </c>
      <c r="R238" s="10">
        <v>90000000507</v>
      </c>
      <c r="S238" s="10">
        <v>11000000507</v>
      </c>
      <c r="T238" s="10">
        <v>13000000507</v>
      </c>
      <c r="U238" s="8" t="s">
        <v>49</v>
      </c>
      <c r="V238" s="9"/>
      <c r="W238" s="6">
        <f>IF(G238 = "NULL", "NULL", G238/4)</f>
        <v>0.8</v>
      </c>
      <c r="X238" s="6">
        <f>IF(W238 = "NULL", "NULL", W238*28.35)</f>
        <v>22.680000000000003</v>
      </c>
      <c r="Y238" s="6">
        <f>IF(G238 = "NULL", "NULL", G238*4)</f>
        <v>12.8</v>
      </c>
      <c r="Z238" s="6">
        <f>IF(G238 = "NULL", "NULL", H238*4)</f>
        <v>362.88000000000005</v>
      </c>
      <c r="AA238" s="13">
        <v>15000000507</v>
      </c>
      <c r="AB238" s="6">
        <f>IF(OR(E238 = "NULL", G238 = "NULL"), "NULL", (E238+G238)/2)</f>
        <v>2.4000000000000004</v>
      </c>
      <c r="AC238" s="6">
        <f>IF(OR(F238 = "NULL", H238 = "NULL"), "NULL", (F238+H238)/2)</f>
        <v>68.040000000000006</v>
      </c>
      <c r="AD238" s="13">
        <v>17000000507</v>
      </c>
      <c r="AE238" s="6">
        <f>IF(H238 = "NULL", "NULL", AF238/28.35)</f>
        <v>8.0000000000000018</v>
      </c>
      <c r="AF238" s="6">
        <f>IF(H238 = "NULL", "NULL", J238*2)</f>
        <v>226.80000000000004</v>
      </c>
      <c r="AG238" s="13">
        <v>19000000507</v>
      </c>
      <c r="AH238" s="6">
        <f>IF(AB238 = "NULL", "NULL", AB238*2)</f>
        <v>4.8000000000000007</v>
      </c>
      <c r="AI238" s="6">
        <f>IF(AC238 = "NULL", "NULL", AC238*2)</f>
        <v>136.08000000000001</v>
      </c>
      <c r="AJ238" s="13">
        <v>21000000507</v>
      </c>
      <c r="AK238" s="11"/>
      <c r="AL238" s="10" t="str">
        <f>SUBSTITUTE(D238,CHAR(10)&amp;"• Packed in a facility and/or equipment that produces products containing peanuts, tree nuts, soybean, milk, dairy, eggs, fish, shellfish, wheat, sesame. •","")</f>
        <v>Ginger Sugar Ingredients:
pure cane organic sugar, ginger powder</v>
      </c>
      <c r="AM238" s="9" t="s">
        <v>44</v>
      </c>
      <c r="AN238" s="42"/>
    </row>
    <row r="239" spans="1:40" ht="180" x14ac:dyDescent="0.3">
      <c r="A239" s="8" t="s">
        <v>1962</v>
      </c>
      <c r="B239" s="8" t="s">
        <v>1963</v>
      </c>
      <c r="C239" s="8" t="s">
        <v>1963</v>
      </c>
      <c r="D239" s="9" t="s">
        <v>1964</v>
      </c>
      <c r="E239" s="6">
        <f>IF(F239 = "NULL", "NULL", F239/28.35)</f>
        <v>1.4</v>
      </c>
      <c r="F239" s="6">
        <v>39.69</v>
      </c>
      <c r="G239" s="6">
        <f>IF(H239 = "NULL", "NULL", H239/28.35)</f>
        <v>2.8</v>
      </c>
      <c r="H239" s="6">
        <v>79.38</v>
      </c>
      <c r="I239" s="6">
        <f>IF(G239 = "NULL", "NULL", G239*1.25)</f>
        <v>3.5</v>
      </c>
      <c r="J239" s="6">
        <f>IF(G239 = "NULL", "NULL", H239*1.25)</f>
        <v>99.224999999999994</v>
      </c>
      <c r="K239" s="6">
        <f>IF(G239 = "NULL", "NULL", G239*2)</f>
        <v>5.6</v>
      </c>
      <c r="L239" s="6">
        <f>IF(G239 = "NULL", "NULL", H239*2)</f>
        <v>158.76</v>
      </c>
      <c r="M239" s="9" t="str">
        <f>CONCATENATE(SUBSTITUTE(D239,"• Packed in a facility and/or equipment that produces products containing peanuts, tree nuts, soybean, milk, dairy, eggs, fish, shellfish, wheat, sesame. •",""), " - NET WT. ", TEXT(E239, "0.00"), " oz (", F239, " grams)")</f>
        <v>Gingerbread Spice Ingredients:
ginger, cinnamon, cloves, nutmeg, black pepper, allspice
 - NET WT. 1.40 oz (39.69 grams)</v>
      </c>
      <c r="N239" s="10">
        <v>10000000138</v>
      </c>
      <c r="O239" s="10">
        <v>30000000138</v>
      </c>
      <c r="P239" s="10">
        <v>50000000138</v>
      </c>
      <c r="Q239" s="10">
        <v>70000000138</v>
      </c>
      <c r="R239" s="10">
        <v>90000000138</v>
      </c>
      <c r="S239" s="10">
        <v>11000000138</v>
      </c>
      <c r="T239" s="10">
        <v>13000000138</v>
      </c>
      <c r="U239" s="8"/>
      <c r="V239" s="9"/>
      <c r="W239" s="6">
        <f>IF(G239 = "NULL", "NULL", G239/4)</f>
        <v>0.7</v>
      </c>
      <c r="X239" s="6">
        <f>IF(W239 = "NULL", "NULL", W239*28.35)</f>
        <v>19.844999999999999</v>
      </c>
      <c r="Y239" s="6">
        <f>IF(G239 = "NULL", "NULL", G239*4)</f>
        <v>11.2</v>
      </c>
      <c r="Z239" s="6">
        <f>IF(G239 = "NULL", "NULL", H239*4)</f>
        <v>317.52</v>
      </c>
      <c r="AA239" s="13">
        <v>15000000138</v>
      </c>
      <c r="AB239" s="6">
        <f>IF(OR(E239 = "NULL", G239 = "NULL"), "NULL", (E239+G239)/2)</f>
        <v>2.0999999999999996</v>
      </c>
      <c r="AC239" s="6">
        <f>IF(OR(F239 = "NULL", H239 = "NULL"), "NULL", (F239+H239)/2)</f>
        <v>59.534999999999997</v>
      </c>
      <c r="AD239" s="13">
        <v>17000000138</v>
      </c>
      <c r="AE239" s="6">
        <f>IF(H239 = "NULL", "NULL", AF239/28.35)</f>
        <v>6.9999999999999991</v>
      </c>
      <c r="AF239" s="6">
        <f>IF(H239 = "NULL", "NULL", J239*2)</f>
        <v>198.45</v>
      </c>
      <c r="AG239" s="13">
        <v>19000000138</v>
      </c>
      <c r="AH239" s="6">
        <f>IF(AB239 = "NULL", "NULL", AB239*2)</f>
        <v>4.1999999999999993</v>
      </c>
      <c r="AI239" s="6">
        <f>IF(AC239 = "NULL", "NULL", AC239*2)</f>
        <v>119.07</v>
      </c>
      <c r="AJ239" s="13">
        <v>21000000138</v>
      </c>
      <c r="AK239" s="11"/>
      <c r="AL239" s="10" t="str">
        <f>SUBSTITUTE(D239,CHAR(10)&amp;"• Packed in a facility and/or equipment that produces products containing peanuts, tree nuts, soybean, milk, dairy, eggs, fish, shellfish, wheat, sesame. •","")</f>
        <v>Gingerbread Spice Ingredients:
ginger, cinnamon, cloves, nutmeg, black pepper, allspice</v>
      </c>
      <c r="AM239" s="9" t="s">
        <v>44</v>
      </c>
      <c r="AN239" s="42"/>
    </row>
    <row r="240" spans="1:40" ht="180" x14ac:dyDescent="0.3">
      <c r="A240" s="33" t="s">
        <v>362</v>
      </c>
      <c r="B240" s="8" t="s">
        <v>363</v>
      </c>
      <c r="C240" s="8" t="s">
        <v>364</v>
      </c>
      <c r="D240" s="9" t="s">
        <v>365</v>
      </c>
      <c r="E240" s="6">
        <f>IF(F240 = "NULL", "NULL", F240/28.35)</f>
        <v>1.5873015873015872</v>
      </c>
      <c r="F240" s="6">
        <v>45</v>
      </c>
      <c r="G240" s="6">
        <f>IF(H240 = "NULL", "NULL", H240/28.35)</f>
        <v>4.2328042328042326</v>
      </c>
      <c r="H240" s="6">
        <v>120</v>
      </c>
      <c r="I240" s="6">
        <f>IF(G240 = "NULL", "NULL", G240*1.25)</f>
        <v>5.2910052910052912</v>
      </c>
      <c r="J240" s="6">
        <f>IF(G240 = "NULL", "NULL", H240*1.25)</f>
        <v>150</v>
      </c>
      <c r="K240" s="6">
        <f>IF(G240 = "NULL", "NULL", G240*2)</f>
        <v>8.4656084656084651</v>
      </c>
      <c r="L240" s="6">
        <f>IF(G240 = "NULL", "NULL", H240*2)</f>
        <v>240</v>
      </c>
      <c r="M240" s="9" t="str">
        <f>CONCATENATE(SUBSTITUTE(D240,"• Packed in a facility and/or equipment that produces products containing peanuts, tree nuts, soybean, milk, dairy, eggs, fish, shellfish, wheat, sesame. •",""), " - NET WT. ", TEXT(E240, "0.00"), " oz (", F240, " grams)")</f>
        <v>Gloucester Citrus Sea Salt Ingredients:
sea salt, orange, lemon, black pepper, smoked hickory salt, lime, ginger
 - NET WT. 1.59 oz (45 grams)</v>
      </c>
      <c r="N240" s="10">
        <v>10000000374</v>
      </c>
      <c r="O240" s="10">
        <v>30000000374</v>
      </c>
      <c r="P240" s="10">
        <v>50000000374</v>
      </c>
      <c r="Q240" s="10">
        <v>70000000374</v>
      </c>
      <c r="R240" s="10">
        <v>90000000374</v>
      </c>
      <c r="S240" s="10">
        <v>11000000374</v>
      </c>
      <c r="T240" s="10">
        <v>13000000374</v>
      </c>
      <c r="U240" s="9"/>
      <c r="V240" s="9"/>
      <c r="W240" s="6">
        <f>IF(G240 = "NULL", "NULL", G240/4)</f>
        <v>1.0582010582010581</v>
      </c>
      <c r="X240" s="6">
        <f>IF(W240 = "NULL", "NULL", W240*28.35)</f>
        <v>30</v>
      </c>
      <c r="Y240" s="6">
        <f>IF(G240 = "NULL", "NULL", G240*4)</f>
        <v>16.93121693121693</v>
      </c>
      <c r="Z240" s="6">
        <f>IF(G240 = "NULL", "NULL", H240*4)</f>
        <v>480</v>
      </c>
      <c r="AA240" s="13">
        <v>15000000374</v>
      </c>
      <c r="AB240" s="6">
        <f>IF(OR(E240 = "NULL", G240 = "NULL"), "NULL", (E240+G240)/2)</f>
        <v>2.9100529100529098</v>
      </c>
      <c r="AC240" s="6">
        <f>IF(OR(F240 = "NULL", H240 = "NULL"), "NULL", (F240+H240)/2)</f>
        <v>82.5</v>
      </c>
      <c r="AD240" s="13">
        <v>17000000374</v>
      </c>
      <c r="AE240" s="6">
        <f>IF(H240 = "NULL", "NULL", AF240/28.35)</f>
        <v>10.582010582010582</v>
      </c>
      <c r="AF240" s="6">
        <f>IF(H240 = "NULL", "NULL", J240*2)</f>
        <v>300</v>
      </c>
      <c r="AG240" s="13">
        <v>19000000374</v>
      </c>
      <c r="AH240" s="6">
        <f>IF(AB240 = "NULL", "NULL", AB240*2)</f>
        <v>5.8201058201058196</v>
      </c>
      <c r="AI240" s="6">
        <f>IF(AC240 = "NULL", "NULL", AC240*2)</f>
        <v>165</v>
      </c>
      <c r="AJ240" s="13">
        <v>21000000374</v>
      </c>
      <c r="AK240" s="11" t="s">
        <v>366</v>
      </c>
      <c r="AL240" s="10" t="str">
        <f>SUBSTITUTE(D240,CHAR(10)&amp;"• Packed in a facility and/or equipment that produces products containing peanuts, tree nuts, soybean, milk, dairy, eggs, fish, shellfish, wheat, sesame. •","")</f>
        <v>Gloucester Citrus Sea Salt Ingredients:
sea salt, orange, lemon, black pepper, smoked hickory salt, lime, ginger</v>
      </c>
      <c r="AM240" s="9" t="s">
        <v>44</v>
      </c>
      <c r="AN240" s="42"/>
    </row>
    <row r="241" spans="1:40" ht="180" x14ac:dyDescent="0.3">
      <c r="A241" s="8" t="s">
        <v>950</v>
      </c>
      <c r="B241" s="8" t="s">
        <v>951</v>
      </c>
      <c r="C241" s="8" t="s">
        <v>952</v>
      </c>
      <c r="D241" s="9" t="s">
        <v>953</v>
      </c>
      <c r="E241" s="6">
        <f>IF(F241 = "NULL", "NULL", F241/28.35)</f>
        <v>2.2999999999999998</v>
      </c>
      <c r="F241" s="6">
        <v>65.204999999999998</v>
      </c>
      <c r="G241" s="6">
        <f>IF(H241 = "NULL", "NULL", H241/28.35)</f>
        <v>4.5999999999999996</v>
      </c>
      <c r="H241" s="6">
        <v>130.41</v>
      </c>
      <c r="I241" s="6">
        <f>IF(G241 = "NULL", "NULL", G241*1.25)</f>
        <v>5.75</v>
      </c>
      <c r="J241" s="6">
        <f>IF(G241 = "NULL", "NULL", H241*1.25)</f>
        <v>163.01249999999999</v>
      </c>
      <c r="K241" s="6">
        <f>IF(G241 = "NULL", "NULL", G241*2)</f>
        <v>9.1999999999999993</v>
      </c>
      <c r="L241" s="6">
        <f>IF(G241 = "NULL", "NULL", H241*2)</f>
        <v>260.82</v>
      </c>
      <c r="M241" s="9" t="str">
        <f>CONCATENATE(SUBSTITUTE(D241,"• Packed in a facility and/or equipment that produces products containing peanuts, tree nuts, soybean, milk, dairy, eggs, fish, shellfish, wheat, sesame. •",""), " - NET WT. ", TEXT(E241, "0.00"), " oz (", F241, " grams)")</f>
        <v>Gloucester Seasoning Ingredients:
sage, oregano, sea salt, rosemary, garlic, black pepper
  - NET WT. 2.30 oz (65.205 grams)</v>
      </c>
      <c r="N241" s="10">
        <v>10000000373</v>
      </c>
      <c r="O241" s="10">
        <v>30000000373</v>
      </c>
      <c r="P241" s="10">
        <v>50000000373</v>
      </c>
      <c r="Q241" s="10">
        <v>70000000373</v>
      </c>
      <c r="R241" s="10">
        <v>90000000373</v>
      </c>
      <c r="S241" s="10">
        <v>11000000373</v>
      </c>
      <c r="T241" s="10">
        <v>13000000373</v>
      </c>
      <c r="U241" s="8"/>
      <c r="V241" s="9"/>
      <c r="W241" s="6">
        <f>IF(G241 = "NULL", "NULL", G241/4)</f>
        <v>1.1499999999999999</v>
      </c>
      <c r="X241" s="6">
        <f>IF(W241 = "NULL", "NULL", W241*28.35)</f>
        <v>32.602499999999999</v>
      </c>
      <c r="Y241" s="6">
        <f>IF(G241 = "NULL", "NULL", G241*4)</f>
        <v>18.399999999999999</v>
      </c>
      <c r="Z241" s="6">
        <f>IF(G241 = "NULL", "NULL", H241*4)</f>
        <v>521.64</v>
      </c>
      <c r="AA241" s="13">
        <v>15000000373</v>
      </c>
      <c r="AB241" s="6">
        <f>IF(OR(E241 = "NULL", G241 = "NULL"), "NULL", (E241+G241)/2)</f>
        <v>3.4499999999999997</v>
      </c>
      <c r="AC241" s="6">
        <f>IF(OR(F241 = "NULL", H241 = "NULL"), "NULL", (F241+H241)/2)</f>
        <v>97.807500000000005</v>
      </c>
      <c r="AD241" s="13">
        <v>17000000373</v>
      </c>
      <c r="AE241" s="6">
        <f>IF(H241 = "NULL", "NULL", AF241/28.35)</f>
        <v>11.499999999999998</v>
      </c>
      <c r="AF241" s="6">
        <f>IF(H241 = "NULL", "NULL", J241*2)</f>
        <v>326.02499999999998</v>
      </c>
      <c r="AG241" s="13">
        <v>19000000373</v>
      </c>
      <c r="AH241" s="6">
        <f>IF(AB241 = "NULL", "NULL", AB241*2)</f>
        <v>6.8999999999999995</v>
      </c>
      <c r="AI241" s="6">
        <f>IF(AC241 = "NULL", "NULL", AC241*2)</f>
        <v>195.61500000000001</v>
      </c>
      <c r="AJ241" s="13">
        <v>21000000373</v>
      </c>
      <c r="AK241" s="11" t="s">
        <v>954</v>
      </c>
      <c r="AL241" s="10" t="str">
        <f>SUBSTITUTE(D241,CHAR(10)&amp;"• Packed in a facility and/or equipment that produces products containing peanuts, tree nuts, soybean, milk, dairy, eggs, fish, shellfish, wheat, sesame. •","")</f>
        <v xml:space="preserve">Gloucester Seasoning Ingredients:
sage, oregano, sea salt, rosemary, garlic, black pepper </v>
      </c>
      <c r="AM241" s="9" t="s">
        <v>44</v>
      </c>
      <c r="AN241" s="42"/>
    </row>
    <row r="242" spans="1:40" ht="180" x14ac:dyDescent="0.3">
      <c r="A242" s="8" t="s">
        <v>2215</v>
      </c>
      <c r="B242" s="8" t="s">
        <v>2216</v>
      </c>
      <c r="C242" s="8" t="s">
        <v>2217</v>
      </c>
      <c r="D242" s="9" t="s">
        <v>320</v>
      </c>
      <c r="E242" s="6" t="str">
        <f>IF(F242 = "NULL", "NULL", F242/28.35)</f>
        <v>NULL</v>
      </c>
      <c r="F242" s="6" t="s">
        <v>320</v>
      </c>
      <c r="G242" s="6" t="str">
        <f>IF(H242 = "NULL", "NULL", H242/28.35)</f>
        <v>NULL</v>
      </c>
      <c r="H242" s="6" t="s">
        <v>320</v>
      </c>
      <c r="I242" s="6" t="str">
        <f>IF(G242 = "NULL", "NULL", G242*1.25)</f>
        <v>NULL</v>
      </c>
      <c r="J242" s="6" t="str">
        <f>IF(G242 = "NULL", "NULL", H242*1.25)</f>
        <v>NULL</v>
      </c>
      <c r="K242" s="6" t="str">
        <f>IF(G242 = "NULL", "NULL", G242*2)</f>
        <v>NULL</v>
      </c>
      <c r="L242" s="6" t="str">
        <f>IF(G242 = "NULL", "NULL", H242*2)</f>
        <v>NULL</v>
      </c>
      <c r="M242" s="9" t="str">
        <f>CONCATENATE(SUBSTITUTE(D242,"• Packed in a facility and/or equipment that produces products containing peanuts, tree nuts, soybean, milk, dairy, eggs, fish, shellfish, wheat, sesame. •",""), " - NET WT. ", TEXT(E242, "0.00"), " oz (", F242, " grams)")</f>
        <v>NULL - NET WT. NULL oz (NULL grams)</v>
      </c>
      <c r="N242" s="10">
        <v>10000000139</v>
      </c>
      <c r="O242" s="10">
        <v>30000000139</v>
      </c>
      <c r="P242" s="10">
        <v>50000000139</v>
      </c>
      <c r="Q242" s="10">
        <v>70000000139</v>
      </c>
      <c r="R242" s="10">
        <v>90000000139</v>
      </c>
      <c r="S242" s="10">
        <v>11000000139</v>
      </c>
      <c r="T242" s="10">
        <v>13000000139</v>
      </c>
      <c r="U242" s="8"/>
      <c r="V242" s="9"/>
      <c r="W242" s="6" t="str">
        <f>IF(G242 = "NULL", "NULL", G242/4)</f>
        <v>NULL</v>
      </c>
      <c r="X242" s="6" t="str">
        <f>IF(W242 = "NULL", "NULL", W242*28.35)</f>
        <v>NULL</v>
      </c>
      <c r="Y242" s="6" t="str">
        <f>IF(G242 = "NULL", "NULL", G242*4)</f>
        <v>NULL</v>
      </c>
      <c r="Z242" s="6" t="str">
        <f>IF(G242 = "NULL", "NULL", H242*4)</f>
        <v>NULL</v>
      </c>
      <c r="AA242" s="13">
        <v>15000000139</v>
      </c>
      <c r="AB242" s="6" t="str">
        <f>IF(OR(E242 = "NULL", G242 = "NULL"), "NULL", (E242+G242)/2)</f>
        <v>NULL</v>
      </c>
      <c r="AC242" s="6" t="str">
        <f>IF(OR(F242 = "NULL", H242 = "NULL"), "NULL", (F242+H242)/2)</f>
        <v>NULL</v>
      </c>
      <c r="AD242" s="13">
        <v>17000000139</v>
      </c>
      <c r="AE242" s="6" t="str">
        <f>IF(H242 = "NULL", "NULL", AF242/28.35)</f>
        <v>NULL</v>
      </c>
      <c r="AF242" s="6" t="str">
        <f>IF(H242 = "NULL", "NULL", J242*2)</f>
        <v>NULL</v>
      </c>
      <c r="AG242" s="13">
        <v>19000000139</v>
      </c>
      <c r="AH242" s="6" t="str">
        <f>IF(AB242 = "NULL", "NULL", AB242*2)</f>
        <v>NULL</v>
      </c>
      <c r="AI242" s="6" t="str">
        <f>IF(AC242 = "NULL", "NULL", AC242*2)</f>
        <v>NULL</v>
      </c>
      <c r="AJ242" s="13">
        <v>21000000139</v>
      </c>
      <c r="AK242" s="11"/>
      <c r="AL242" s="10" t="str">
        <f>SUBSTITUTE(D242,CHAR(10)&amp;"• Packed in a facility and/or equipment that produces products containing peanuts, tree nuts, soybean, milk, dairy, eggs, fish, shellfish, wheat, sesame. •","")</f>
        <v>NULL</v>
      </c>
      <c r="AM242" s="9" t="s">
        <v>44</v>
      </c>
      <c r="AN242" s="42"/>
    </row>
    <row r="243" spans="1:40" ht="180" x14ac:dyDescent="0.3">
      <c r="A243" s="8" t="s">
        <v>178</v>
      </c>
      <c r="B243" s="8" t="s">
        <v>179</v>
      </c>
      <c r="C243" s="8" t="s">
        <v>180</v>
      </c>
      <c r="D243" s="9" t="s">
        <v>181</v>
      </c>
      <c r="E243" s="6">
        <f>IF(F243 = "NULL", "NULL", F243/28.35)</f>
        <v>1.7</v>
      </c>
      <c r="F243" s="6">
        <v>48.195</v>
      </c>
      <c r="G243" s="6">
        <f>IF(H243 = "NULL", "NULL", H243/28.35)</f>
        <v>3.4</v>
      </c>
      <c r="H243" s="6">
        <v>96.39</v>
      </c>
      <c r="I243" s="6">
        <f>IF(G243 = "NULL", "NULL", G243*1.25)</f>
        <v>4.25</v>
      </c>
      <c r="J243" s="6">
        <f>IF(G243 = "NULL", "NULL", H243*1.25)</f>
        <v>120.4875</v>
      </c>
      <c r="K243" s="6">
        <f>IF(G243 = "NULL", "NULL", G243*2)</f>
        <v>6.8</v>
      </c>
      <c r="L243" s="6">
        <f>IF(G243 = "NULL", "NULL", H243*2)</f>
        <v>192.78</v>
      </c>
      <c r="M243" s="9" t="str">
        <f>CONCATENATE(SUBSTITUTE(D243,"• Packed in a facility and/or equipment that produces products containing peanuts, tree nuts, soybean, milk, dairy, eggs, fish, shellfish, wheat, sesame. •",""), " - NET WT. ", TEXT(E243, "0.00"), " oz (", F243, " grams)")</f>
        <v>Golden Greek Bread Dip Ingredients:
dehydrated vegetables (garlic, tomato, bell pepper, green onion, parsley) spices, salt, orange peel, natural flavors
 - NET WT. 1.70 oz (48.195 grams)</v>
      </c>
      <c r="N243" s="10">
        <v>10000000140</v>
      </c>
      <c r="O243" s="10">
        <v>30000000140</v>
      </c>
      <c r="P243" s="10">
        <v>50000000140</v>
      </c>
      <c r="Q243" s="10">
        <v>70000000140</v>
      </c>
      <c r="R243" s="10">
        <v>90000000140</v>
      </c>
      <c r="S243" s="10">
        <v>11000000140</v>
      </c>
      <c r="T243" s="10">
        <v>13000000140</v>
      </c>
      <c r="U243" s="8"/>
      <c r="V243" s="9" t="s">
        <v>127</v>
      </c>
      <c r="W243" s="6">
        <f>IF(G243 = "NULL", "NULL", G243/4)</f>
        <v>0.85</v>
      </c>
      <c r="X243" s="6">
        <f>IF(W243 = "NULL", "NULL", W243*28.35)</f>
        <v>24.0975</v>
      </c>
      <c r="Y243" s="6">
        <f>IF(G243 = "NULL", "NULL", G243*4)</f>
        <v>13.6</v>
      </c>
      <c r="Z243" s="6">
        <f>IF(G243 = "NULL", "NULL", H243*4)</f>
        <v>385.56</v>
      </c>
      <c r="AA243" s="13">
        <v>15000000140</v>
      </c>
      <c r="AB243" s="6">
        <f>IF(OR(E243 = "NULL", G243 = "NULL"), "NULL", (E243+G243)/2)</f>
        <v>2.5499999999999998</v>
      </c>
      <c r="AC243" s="6">
        <f>IF(OR(F243 = "NULL", H243 = "NULL"), "NULL", (F243+H243)/2)</f>
        <v>72.292500000000004</v>
      </c>
      <c r="AD243" s="13">
        <v>17000000140</v>
      </c>
      <c r="AE243" s="6">
        <f>IF(H243 = "NULL", "NULL", AF243/28.35)</f>
        <v>8.5</v>
      </c>
      <c r="AF243" s="6">
        <f>IF(H243 = "NULL", "NULL", J243*2)</f>
        <v>240.97499999999999</v>
      </c>
      <c r="AG243" s="13">
        <v>19000000140</v>
      </c>
      <c r="AH243" s="6">
        <f>IF(AB243 = "NULL", "NULL", AB243*2)</f>
        <v>5.0999999999999996</v>
      </c>
      <c r="AI243" s="6">
        <f>IF(AC243 = "NULL", "NULL", AC243*2)</f>
        <v>144.58500000000001</v>
      </c>
      <c r="AJ243" s="13">
        <v>21000000140</v>
      </c>
      <c r="AK243" s="11" t="s">
        <v>182</v>
      </c>
      <c r="AL243" s="10" t="str">
        <f>SUBSTITUTE(D243,CHAR(10)&amp;"•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c r="AM243" s="9" t="s">
        <v>44</v>
      </c>
      <c r="AN243" s="42"/>
    </row>
    <row r="244" spans="1:40" ht="180" x14ac:dyDescent="0.3">
      <c r="A244" s="33" t="s">
        <v>557</v>
      </c>
      <c r="B244" s="8" t="s">
        <v>558</v>
      </c>
      <c r="C244" s="8" t="s">
        <v>558</v>
      </c>
      <c r="D244" s="9" t="s">
        <v>559</v>
      </c>
      <c r="E244" s="6">
        <f>IF(F244 = "NULL", "NULL", F244/28.35)</f>
        <v>1.7636684303350969</v>
      </c>
      <c r="F244" s="6">
        <v>50</v>
      </c>
      <c r="G244" s="6">
        <f>IF(H244 = "NULL", "NULL", H244/28.35)</f>
        <v>3.5273368606701938</v>
      </c>
      <c r="H244" s="6">
        <v>100</v>
      </c>
      <c r="I244" s="6">
        <f>IF(G244 = "NULL", "NULL", G244*1.25)</f>
        <v>4.409171075837742</v>
      </c>
      <c r="J244" s="6">
        <f>IF(G244 = "NULL", "NULL", H244*1.25)</f>
        <v>125</v>
      </c>
      <c r="K244" s="6">
        <f>IF(G244 = "NULL", "NULL", G244*2)</f>
        <v>7.0546737213403876</v>
      </c>
      <c r="L244" s="6">
        <f>IF(G244 = "NULL", "NULL", H244*2)</f>
        <v>200</v>
      </c>
      <c r="M244" s="9" t="str">
        <f>CONCATENATE(SUBSTITUTE(D244,"• Packed in a facility and/or equipment that produces products containing peanuts, tree nuts, soybean, milk, dairy, eggs, fish, shellfish, wheat, sesame. •",""), " - NET WT. ", TEXT(E244, "0.00"), " oz (", F244, " grams)")</f>
        <v>Gourmet Burger Seasoning Ingredients:
salt, maltodextrin, garlic, natural flavors, spices, less than 2% of sunflower oil
 - NET WT. 1.76 oz (50 grams)</v>
      </c>
      <c r="N244" s="10">
        <v>10000000492</v>
      </c>
      <c r="O244" s="10">
        <v>30000000492</v>
      </c>
      <c r="P244" s="10">
        <v>50000000492</v>
      </c>
      <c r="Q244" s="10">
        <v>70000000492</v>
      </c>
      <c r="R244" s="10">
        <v>90000000492</v>
      </c>
      <c r="S244" s="10">
        <v>11000000492</v>
      </c>
      <c r="T244" s="10">
        <v>13000000492</v>
      </c>
      <c r="U244" s="9" t="s">
        <v>49</v>
      </c>
      <c r="V244" s="9"/>
      <c r="W244" s="6">
        <f>IF(G244 = "NULL", "NULL", G244/4)</f>
        <v>0.88183421516754845</v>
      </c>
      <c r="X244" s="6">
        <f>IF(W244 = "NULL", "NULL", W244*28.35)</f>
        <v>25</v>
      </c>
      <c r="Y244" s="6">
        <f>IF(G244 = "NULL", "NULL", G244*4)</f>
        <v>14.109347442680775</v>
      </c>
      <c r="Z244" s="6">
        <f>IF(G244 = "NULL", "NULL", H244*4)</f>
        <v>400</v>
      </c>
      <c r="AA244" s="13">
        <v>15000000492</v>
      </c>
      <c r="AB244" s="6">
        <f>IF(OR(E244 = "NULL", G244 = "NULL"), "NULL", (E244+G244)/2)</f>
        <v>2.6455026455026456</v>
      </c>
      <c r="AC244" s="6">
        <f>IF(OR(F244 = "NULL", H244 = "NULL"), "NULL", (F244+H244)/2)</f>
        <v>75</v>
      </c>
      <c r="AD244" s="13">
        <v>17000000492</v>
      </c>
      <c r="AE244" s="6">
        <f>IF(H244 = "NULL", "NULL", AF244/28.35)</f>
        <v>8.8183421516754841</v>
      </c>
      <c r="AF244" s="6">
        <f>IF(H244 = "NULL", "NULL", J244*2)</f>
        <v>250</v>
      </c>
      <c r="AG244" s="13">
        <v>19000000492</v>
      </c>
      <c r="AH244" s="6">
        <f>IF(AB244 = "NULL", "NULL", AB244*2)</f>
        <v>5.2910052910052912</v>
      </c>
      <c r="AI244" s="6">
        <f>IF(AC244 = "NULL", "NULL", AC244*2)</f>
        <v>150</v>
      </c>
      <c r="AJ244" s="13">
        <v>21000000492</v>
      </c>
      <c r="AK244" s="11" t="s">
        <v>560</v>
      </c>
      <c r="AL244" s="10" t="str">
        <f>SUBSTITUTE(D244,CHAR(10)&amp;"• Packed in a facility and/or equipment that produces products containing peanuts, tree nuts, soybean, milk, dairy, eggs, fish, shellfish, wheat, sesame. •","")</f>
        <v>Gourmet Burger Seasoning Ingredients:
salt, maltodextrin, garlic, natural flavors, spices, less than 2% of sunflower oil</v>
      </c>
      <c r="AM244" s="9" t="s">
        <v>44</v>
      </c>
      <c r="AN244" s="42"/>
    </row>
    <row r="245" spans="1:40" ht="180" x14ac:dyDescent="0.3">
      <c r="A245" s="8" t="s">
        <v>891</v>
      </c>
      <c r="B245" s="8" t="s">
        <v>892</v>
      </c>
      <c r="C245" s="8" t="s">
        <v>892</v>
      </c>
      <c r="D245" s="9" t="s">
        <v>893</v>
      </c>
      <c r="E245" s="6">
        <f>IF(F245 = "NULL", "NULL", F245/28.35)</f>
        <v>1.4603174603174602</v>
      </c>
      <c r="F245" s="6">
        <v>41.4</v>
      </c>
      <c r="G245" s="6">
        <f>IF(H245 = "NULL", "NULL", H245/28.35)</f>
        <v>2.9206349206349205</v>
      </c>
      <c r="H245" s="6">
        <v>82.8</v>
      </c>
      <c r="I245" s="6">
        <f>IF(G245 = "NULL", "NULL", G245*1.25)</f>
        <v>3.6507936507936507</v>
      </c>
      <c r="J245" s="6">
        <f>IF(G245 = "NULL", "NULL", H245*1.25)</f>
        <v>103.5</v>
      </c>
      <c r="K245" s="6">
        <f>IF(G245 = "NULL", "NULL", G245*2)</f>
        <v>5.8412698412698409</v>
      </c>
      <c r="L245" s="6">
        <f>IF(G245 = "NULL", "NULL", H245*2)</f>
        <v>165.6</v>
      </c>
      <c r="M245" s="9" t="str">
        <f>CONCATENATE(SUBSTITUTE(D245,"• Packed in a facility and/or equipment that produces products containing peanuts, tree nuts, soybean, milk, dairy, eggs, fish, shellfish, wheat, sesame. •",""), " - NET WT. ", TEXT(E245, "0.00"), " oz (", F245, " grams)")</f>
        <v>Granulated Garlic Ingredients:
garlic
 - NET WT. 1.46 oz (41.4 grams)</v>
      </c>
      <c r="N245" s="10">
        <v>10000000620</v>
      </c>
      <c r="O245" s="10">
        <v>30000000620</v>
      </c>
      <c r="P245" s="10">
        <v>50000000620</v>
      </c>
      <c r="Q245" s="10">
        <v>70000000620</v>
      </c>
      <c r="R245" s="10">
        <v>90000000620</v>
      </c>
      <c r="S245" s="10">
        <v>11000000620</v>
      </c>
      <c r="T245" s="10">
        <v>13000000620</v>
      </c>
      <c r="U245" s="22"/>
      <c r="W245" s="6">
        <f>IF(G245 = "NULL", "NULL", G245/4)</f>
        <v>0.73015873015873012</v>
      </c>
      <c r="X245" s="6">
        <f>IF(W245 = "NULL", "NULL", W245*28.35)</f>
        <v>20.7</v>
      </c>
      <c r="Y245" s="6">
        <f>IF(G245 = "NULL", "NULL", G245*4)</f>
        <v>11.682539682539682</v>
      </c>
      <c r="Z245" s="6">
        <f>IF(G245 = "NULL", "NULL", H245*4)</f>
        <v>331.2</v>
      </c>
      <c r="AA245" s="13">
        <v>15000000620</v>
      </c>
      <c r="AB245" s="6">
        <f>IF(OR(E245 = "NULL", G245 = "NULL"), "NULL", (E245+G245)/2)</f>
        <v>2.1904761904761902</v>
      </c>
      <c r="AC245" s="6">
        <f>IF(OR(F245 = "NULL", H245 = "NULL"), "NULL", (F245+H245)/2)</f>
        <v>62.099999999999994</v>
      </c>
      <c r="AD245" s="13">
        <v>17000000620</v>
      </c>
      <c r="AE245" s="6">
        <f>IF(H245 = "NULL", "NULL", AF245/28.35)</f>
        <v>7.3015873015873014</v>
      </c>
      <c r="AF245" s="6">
        <f>IF(H245 = "NULL", "NULL", J245*2)</f>
        <v>207</v>
      </c>
      <c r="AG245" s="13">
        <v>19000000620</v>
      </c>
      <c r="AH245" s="6">
        <f>IF(AB245 = "NULL", "NULL", AB245*2)</f>
        <v>4.3809523809523805</v>
      </c>
      <c r="AI245" s="6">
        <f>IF(AC245 = "NULL", "NULL", AC245*2)</f>
        <v>124.19999999999999</v>
      </c>
      <c r="AJ245" s="13">
        <v>21000000620</v>
      </c>
      <c r="AK245" s="11"/>
      <c r="AL245" s="10" t="str">
        <f>SUBSTITUTE(D245,CHAR(10)&amp;"• Packed in a facility and/or equipment that produces products containing peanuts, tree nuts, soybean, milk, dairy, eggs, fish, shellfish, wheat, sesame. •","")</f>
        <v>Granulated Garlic Ingredients:
garlic</v>
      </c>
      <c r="AM245" s="9" t="s">
        <v>44</v>
      </c>
      <c r="AN245" s="42"/>
    </row>
    <row r="246" spans="1:40" ht="180" x14ac:dyDescent="0.3">
      <c r="A246" s="8" t="s">
        <v>1917</v>
      </c>
      <c r="B246" s="8" t="s">
        <v>1918</v>
      </c>
      <c r="C246" s="8" t="s">
        <v>1918</v>
      </c>
      <c r="D246" s="9" t="s">
        <v>1919</v>
      </c>
      <c r="E246" s="6">
        <f>IF(F246 = "NULL", "NULL", F246/28.35)</f>
        <v>1.9</v>
      </c>
      <c r="F246" s="6">
        <v>53.865000000000002</v>
      </c>
      <c r="G246" s="6">
        <f>IF(H246 = "NULL", "NULL", H246/28.35)</f>
        <v>3.8</v>
      </c>
      <c r="H246" s="6">
        <v>107.73</v>
      </c>
      <c r="I246" s="6">
        <f>IF(G246 = "NULL", "NULL", G246*1.25)</f>
        <v>4.75</v>
      </c>
      <c r="J246" s="6">
        <f>IF(G246 = "NULL", "NULL", H246*1.25)</f>
        <v>134.66249999999999</v>
      </c>
      <c r="K246" s="6">
        <f>IF(G246 = "NULL", "NULL", G246*2)</f>
        <v>7.6</v>
      </c>
      <c r="L246" s="6">
        <f>IF(G246 = "NULL", "NULL", H246*2)</f>
        <v>215.46</v>
      </c>
      <c r="M246" s="9" t="str">
        <f>CONCATENATE(SUBSTITUTE(D246,"• Packed in a facility and/or equipment that produces products containing peanuts, tree nuts, soybean, milk, dairy, eggs, fish, shellfish, wheat, sesame. •",""), " - NET WT. ", TEXT(E246, "0.00"), " oz (", F246, " grams)")</f>
        <v>Granulated Honey Ingredients:
sugar and honey
 - NET WT. 1.90 oz (53.865 grams)</v>
      </c>
      <c r="N246" s="10">
        <v>10000000141</v>
      </c>
      <c r="O246" s="10">
        <v>30000000141</v>
      </c>
      <c r="P246" s="10">
        <v>50000000141</v>
      </c>
      <c r="Q246" s="10">
        <v>70000000141</v>
      </c>
      <c r="R246" s="10">
        <v>90000000141</v>
      </c>
      <c r="S246" s="10">
        <v>11000000141</v>
      </c>
      <c r="T246" s="10">
        <v>13000000141</v>
      </c>
      <c r="U246" s="8" t="s">
        <v>49</v>
      </c>
      <c r="V246" s="9"/>
      <c r="W246" s="6">
        <f>IF(G246 = "NULL", "NULL", G246/4)</f>
        <v>0.95</v>
      </c>
      <c r="X246" s="6">
        <f>IF(W246 = "NULL", "NULL", W246*28.35)</f>
        <v>26.932500000000001</v>
      </c>
      <c r="Y246" s="6">
        <f>IF(G246 = "NULL", "NULL", G246*4)</f>
        <v>15.2</v>
      </c>
      <c r="Z246" s="6">
        <f>IF(G246 = "NULL", "NULL", H246*4)</f>
        <v>430.92</v>
      </c>
      <c r="AA246" s="13">
        <v>15000000141</v>
      </c>
      <c r="AB246" s="6">
        <f>IF(OR(E246 = "NULL", G246 = "NULL"), "NULL", (E246+G246)/2)</f>
        <v>2.8499999999999996</v>
      </c>
      <c r="AC246" s="6">
        <f>IF(OR(F246 = "NULL", H246 = "NULL"), "NULL", (F246+H246)/2)</f>
        <v>80.797499999999999</v>
      </c>
      <c r="AD246" s="13">
        <v>17000000141</v>
      </c>
      <c r="AE246" s="6">
        <f>IF(H246 = "NULL", "NULL", AF246/28.35)</f>
        <v>9.5</v>
      </c>
      <c r="AF246" s="6">
        <f>IF(H246 = "NULL", "NULL", J246*2)</f>
        <v>269.32499999999999</v>
      </c>
      <c r="AG246" s="13">
        <v>19000000141</v>
      </c>
      <c r="AH246" s="6">
        <f>IF(AB246 = "NULL", "NULL", AB246*2)</f>
        <v>5.6999999999999993</v>
      </c>
      <c r="AI246" s="6">
        <f>IF(AC246 = "NULL", "NULL", AC246*2)</f>
        <v>161.595</v>
      </c>
      <c r="AJ246" s="13">
        <v>21000000141</v>
      </c>
      <c r="AK246" s="11"/>
      <c r="AL246" s="10" t="str">
        <f>SUBSTITUTE(D246,CHAR(10)&amp;"• Packed in a facility and/or equipment that produces products containing peanuts, tree nuts, soybean, milk, dairy, eggs, fish, shellfish, wheat, sesame. •","")</f>
        <v>Granulated Honey Ingredients:
sugar and honey</v>
      </c>
      <c r="AM246" s="9" t="s">
        <v>44</v>
      </c>
      <c r="AN246" s="42"/>
    </row>
    <row r="247" spans="1:40" ht="180" x14ac:dyDescent="0.3">
      <c r="A247" s="8" t="s">
        <v>894</v>
      </c>
      <c r="B247" s="8" t="s">
        <v>895</v>
      </c>
      <c r="C247" s="8" t="s">
        <v>895</v>
      </c>
      <c r="D247" s="9" t="s">
        <v>896</v>
      </c>
      <c r="E247" s="6">
        <f>IF(F247 = "NULL", "NULL", F247/28.35)</f>
        <v>1.0793650793650793</v>
      </c>
      <c r="F247" s="6">
        <v>30.6</v>
      </c>
      <c r="G247" s="6">
        <f>IF(H247 = "NULL", "NULL", H247/28.35)</f>
        <v>2.1587301587301586</v>
      </c>
      <c r="H247" s="6">
        <v>61.2</v>
      </c>
      <c r="I247" s="6">
        <f>IF(G247 = "NULL", "NULL", G247*1.25)</f>
        <v>2.6984126984126982</v>
      </c>
      <c r="J247" s="6">
        <f>IF(G247 = "NULL", "NULL", H247*1.25)</f>
        <v>76.5</v>
      </c>
      <c r="K247" s="6">
        <f>IF(G247 = "NULL", "NULL", G247*2)</f>
        <v>4.3174603174603172</v>
      </c>
      <c r="L247" s="6">
        <f>IF(G247 = "NULL", "NULL", H247*2)</f>
        <v>122.4</v>
      </c>
      <c r="M247" s="9" t="str">
        <f>CONCATENATE(SUBSTITUTE(D247,"• Packed in a facility and/or equipment that produces products containing peanuts, tree nuts, soybean, milk, dairy, eggs, fish, shellfish, wheat, sesame. •",""), " - NET WT. ", TEXT(E247, "0.00"), " oz (", F247, " grams)")</f>
        <v>Granulated Onion Ingredients:
onion
 - NET WT. 1.08 oz (30.6 grams)</v>
      </c>
      <c r="N247" s="10">
        <v>10000000621</v>
      </c>
      <c r="O247" s="10">
        <v>30000000621</v>
      </c>
      <c r="P247" s="10">
        <v>50000000621</v>
      </c>
      <c r="Q247" s="10">
        <v>70000000621</v>
      </c>
      <c r="R247" s="10">
        <v>90000000621</v>
      </c>
      <c r="S247" s="10">
        <v>11000000621</v>
      </c>
      <c r="T247" s="10">
        <v>13000000621</v>
      </c>
      <c r="U247" s="22"/>
      <c r="W247" s="6">
        <f>IF(G247 = "NULL", "NULL", G247/4)</f>
        <v>0.53968253968253965</v>
      </c>
      <c r="X247" s="6">
        <f>IF(W247 = "NULL", "NULL", W247*28.35)</f>
        <v>15.3</v>
      </c>
      <c r="Y247" s="6">
        <f>IF(G247 = "NULL", "NULL", G247*4)</f>
        <v>8.6349206349206344</v>
      </c>
      <c r="Z247" s="6">
        <f>IF(G247 = "NULL", "NULL", H247*4)</f>
        <v>244.8</v>
      </c>
      <c r="AA247" s="13">
        <v>15000000621</v>
      </c>
      <c r="AB247" s="6">
        <f>IF(OR(E247 = "NULL", G247 = "NULL"), "NULL", (E247+G247)/2)</f>
        <v>1.6190476190476191</v>
      </c>
      <c r="AC247" s="6">
        <f>IF(OR(F247 = "NULL", H247 = "NULL"), "NULL", (F247+H247)/2)</f>
        <v>45.900000000000006</v>
      </c>
      <c r="AD247" s="13">
        <v>17000000621</v>
      </c>
      <c r="AE247" s="6">
        <f>IF(H247 = "NULL", "NULL", AF247/28.35)</f>
        <v>5.3968253968253963</v>
      </c>
      <c r="AF247" s="6">
        <f>IF(H247 = "NULL", "NULL", J247*2)</f>
        <v>153</v>
      </c>
      <c r="AG247" s="13">
        <v>19000000621</v>
      </c>
      <c r="AH247" s="6">
        <f>IF(AB247 = "NULL", "NULL", AB247*2)</f>
        <v>3.2380952380952381</v>
      </c>
      <c r="AI247" s="6">
        <f>IF(AC247 = "NULL", "NULL", AC247*2)</f>
        <v>91.800000000000011</v>
      </c>
      <c r="AJ247" s="13">
        <v>21000000621</v>
      </c>
      <c r="AK247" s="11"/>
      <c r="AL247" s="10" t="str">
        <f>SUBSTITUTE(D247,CHAR(10)&amp;"• Packed in a facility and/or equipment that produces products containing peanuts, tree nuts, soybean, milk, dairy, eggs, fish, shellfish, wheat, sesame. •","")</f>
        <v>Granulated Onion Ingredients:
onion</v>
      </c>
      <c r="AM247" s="9" t="s">
        <v>44</v>
      </c>
      <c r="AN247" s="42"/>
    </row>
    <row r="248" spans="1:40" ht="180" x14ac:dyDescent="0.3">
      <c r="A248" s="8" t="s">
        <v>1924</v>
      </c>
      <c r="B248" s="8" t="s">
        <v>1925</v>
      </c>
      <c r="C248" s="8" t="s">
        <v>1926</v>
      </c>
      <c r="D248" s="9" t="s">
        <v>1927</v>
      </c>
      <c r="E248" s="6">
        <f>IF(F248 = "NULL", "NULL", F248/28.35)</f>
        <v>1.3</v>
      </c>
      <c r="F248" s="6">
        <v>36.855000000000004</v>
      </c>
      <c r="G248" s="6">
        <f>IF(H248 = "NULL", "NULL", H248/28.35)</f>
        <v>2.6</v>
      </c>
      <c r="H248" s="6">
        <v>73.710000000000008</v>
      </c>
      <c r="I248" s="6">
        <f>IF(G248 = "NULL", "NULL", G248*1.25)</f>
        <v>3.25</v>
      </c>
      <c r="J248" s="6">
        <f>IF(G248 = "NULL", "NULL", H248*1.25)</f>
        <v>92.137500000000017</v>
      </c>
      <c r="K248" s="6">
        <f>IF(G248 = "NULL", "NULL", G248*2)</f>
        <v>5.2</v>
      </c>
      <c r="L248" s="6">
        <f>IF(G248 = "NULL", "NULL", H248*2)</f>
        <v>147.42000000000002</v>
      </c>
      <c r="M248" s="9" t="str">
        <f>CONCATENATE(SUBSTITUTE(D248,"• Packed in a facility and/or equipment that produces products containing peanuts, tree nuts, soybean, milk, dairy, eggs, fish, shellfish, wheat, sesame. •",""), " - NET WT. ", TEXT(E248, "0.00"), " oz (", F248, " grams)")</f>
        <v>Grated Lemon Peel Ingredients:
greated lemon peel
 - NET WT. 1.30 oz (36.855 grams)</v>
      </c>
      <c r="N248" s="10">
        <v>10000000142</v>
      </c>
      <c r="O248" s="10">
        <v>30000000142</v>
      </c>
      <c r="P248" s="10">
        <v>50000000142</v>
      </c>
      <c r="Q248" s="10">
        <v>70000000142</v>
      </c>
      <c r="R248" s="10">
        <v>90000000142</v>
      </c>
      <c r="S248" s="10">
        <v>11000000142</v>
      </c>
      <c r="T248" s="10">
        <v>13000000142</v>
      </c>
      <c r="U248" s="8" t="s">
        <v>49</v>
      </c>
      <c r="V248" s="9"/>
      <c r="W248" s="6">
        <f>IF(G248 = "NULL", "NULL", G248/4)</f>
        <v>0.65</v>
      </c>
      <c r="X248" s="6">
        <f>IF(W248 = "NULL", "NULL", W248*28.35)</f>
        <v>18.427500000000002</v>
      </c>
      <c r="Y248" s="6">
        <f>IF(G248 = "NULL", "NULL", G248*4)</f>
        <v>10.4</v>
      </c>
      <c r="Z248" s="6">
        <f>IF(G248 = "NULL", "NULL", H248*4)</f>
        <v>294.84000000000003</v>
      </c>
      <c r="AA248" s="13">
        <v>15000000142</v>
      </c>
      <c r="AB248" s="6">
        <f>IF(OR(E248 = "NULL", G248 = "NULL"), "NULL", (E248+G248)/2)</f>
        <v>1.9500000000000002</v>
      </c>
      <c r="AC248" s="6">
        <f>IF(OR(F248 = "NULL", H248 = "NULL"), "NULL", (F248+H248)/2)</f>
        <v>55.282500000000006</v>
      </c>
      <c r="AD248" s="13">
        <v>17000000142</v>
      </c>
      <c r="AE248" s="6">
        <f>IF(H248 = "NULL", "NULL", AF248/28.35)</f>
        <v>6.5000000000000009</v>
      </c>
      <c r="AF248" s="6">
        <f>IF(H248 = "NULL", "NULL", J248*2)</f>
        <v>184.27500000000003</v>
      </c>
      <c r="AG248" s="13">
        <v>19000000142</v>
      </c>
      <c r="AH248" s="6">
        <f>IF(AB248 = "NULL", "NULL", AB248*2)</f>
        <v>3.9000000000000004</v>
      </c>
      <c r="AI248" s="6">
        <f>IF(AC248 = "NULL", "NULL", AC248*2)</f>
        <v>110.56500000000001</v>
      </c>
      <c r="AJ248" s="13">
        <v>21000000142</v>
      </c>
      <c r="AK248" s="11"/>
      <c r="AL248" s="10" t="str">
        <f>SUBSTITUTE(D248,CHAR(10)&amp;"• Packed in a facility and/or equipment that produces products containing peanuts, tree nuts, soybean, milk, dairy, eggs, fish, shellfish, wheat, sesame. •","")</f>
        <v>Grated Lemon Peel Ingredients:
greated lemon peel</v>
      </c>
      <c r="AM248" s="9" t="s">
        <v>44</v>
      </c>
      <c r="AN248" s="42"/>
    </row>
    <row r="249" spans="1:40" ht="180" x14ac:dyDescent="0.3">
      <c r="A249" s="8" t="s">
        <v>1920</v>
      </c>
      <c r="B249" s="8" t="s">
        <v>1921</v>
      </c>
      <c r="C249" s="8" t="s">
        <v>1922</v>
      </c>
      <c r="D249" s="9" t="s">
        <v>1923</v>
      </c>
      <c r="E249" s="6">
        <f>IF(F249 = "NULL", "NULL", F249/28.35)</f>
        <v>1.3</v>
      </c>
      <c r="F249" s="6">
        <v>36.855000000000004</v>
      </c>
      <c r="G249" s="6">
        <f>IF(H249 = "NULL", "NULL", H249/28.35)</f>
        <v>2.6</v>
      </c>
      <c r="H249" s="6">
        <v>73.710000000000008</v>
      </c>
      <c r="I249" s="6">
        <f>IF(G249 = "NULL", "NULL", G249*1.25)</f>
        <v>3.25</v>
      </c>
      <c r="J249" s="6">
        <f>IF(G249 = "NULL", "NULL", H249*1.25)</f>
        <v>92.137500000000017</v>
      </c>
      <c r="K249" s="6">
        <f>IF(G249 = "NULL", "NULL", G249*2)</f>
        <v>5.2</v>
      </c>
      <c r="L249" s="6">
        <f>IF(G249 = "NULL", "NULL", H249*2)</f>
        <v>147.42000000000002</v>
      </c>
      <c r="M249" s="9" t="str">
        <f>CONCATENATE(SUBSTITUTE(D249,"• Packed in a facility and/or equipment that produces products containing peanuts, tree nuts, soybean, milk, dairy, eggs, fish, shellfish, wheat, sesame. •",""), " - NET WT. ", TEXT(E249, "0.00"), " oz (", F249, " grams)")</f>
        <v>Grated Orange Peel Ingredients:
orange peel
 - NET WT. 1.30 oz (36.855 grams)</v>
      </c>
      <c r="N249" s="10">
        <v>10000000143</v>
      </c>
      <c r="O249" s="10">
        <v>30000000143</v>
      </c>
      <c r="P249" s="10">
        <v>50000000143</v>
      </c>
      <c r="Q249" s="10">
        <v>70000000143</v>
      </c>
      <c r="R249" s="10">
        <v>90000000143</v>
      </c>
      <c r="S249" s="10">
        <v>11000000143</v>
      </c>
      <c r="T249" s="10">
        <v>13000000143</v>
      </c>
      <c r="U249" s="8"/>
      <c r="V249" s="9"/>
      <c r="W249" s="6">
        <f>IF(G249 = "NULL", "NULL", G249/4)</f>
        <v>0.65</v>
      </c>
      <c r="X249" s="6">
        <f>IF(W249 = "NULL", "NULL", W249*28.35)</f>
        <v>18.427500000000002</v>
      </c>
      <c r="Y249" s="6">
        <f>IF(G249 = "NULL", "NULL", G249*4)</f>
        <v>10.4</v>
      </c>
      <c r="Z249" s="6">
        <f>IF(G249 = "NULL", "NULL", H249*4)</f>
        <v>294.84000000000003</v>
      </c>
      <c r="AA249" s="13">
        <v>15000000143</v>
      </c>
      <c r="AB249" s="6">
        <f>IF(OR(E249 = "NULL", G249 = "NULL"), "NULL", (E249+G249)/2)</f>
        <v>1.9500000000000002</v>
      </c>
      <c r="AC249" s="6">
        <f>IF(OR(F249 = "NULL", H249 = "NULL"), "NULL", (F249+H249)/2)</f>
        <v>55.282500000000006</v>
      </c>
      <c r="AD249" s="13">
        <v>17000000143</v>
      </c>
      <c r="AE249" s="6">
        <f>IF(H249 = "NULL", "NULL", AF249/28.35)</f>
        <v>6.5000000000000009</v>
      </c>
      <c r="AF249" s="6">
        <f>IF(H249 = "NULL", "NULL", J249*2)</f>
        <v>184.27500000000003</v>
      </c>
      <c r="AG249" s="13">
        <v>19000000143</v>
      </c>
      <c r="AH249" s="6">
        <f>IF(AB249 = "NULL", "NULL", AB249*2)</f>
        <v>3.9000000000000004</v>
      </c>
      <c r="AI249" s="6">
        <f>IF(AC249 = "NULL", "NULL", AC249*2)</f>
        <v>110.56500000000001</v>
      </c>
      <c r="AJ249" s="13">
        <v>21000000143</v>
      </c>
      <c r="AK249" s="11"/>
      <c r="AL249" s="10" t="str">
        <f>SUBSTITUTE(D249,CHAR(10)&amp;"• Packed in a facility and/or equipment that produces products containing peanuts, tree nuts, soybean, milk, dairy, eggs, fish, shellfish, wheat, sesame. •","")</f>
        <v>Grated Orange Peel Ingredients:
orange peel</v>
      </c>
      <c r="AM249" s="9" t="s">
        <v>44</v>
      </c>
      <c r="AN249" s="42"/>
    </row>
    <row r="250" spans="1:40" ht="180" x14ac:dyDescent="0.3">
      <c r="A250" s="31" t="s">
        <v>140</v>
      </c>
      <c r="B250" s="8" t="s">
        <v>141</v>
      </c>
      <c r="C250" s="8" t="s">
        <v>142</v>
      </c>
      <c r="D250" s="9" t="s">
        <v>143</v>
      </c>
      <c r="E250" s="6">
        <f>IF(F250 = "NULL", "NULL", F250/28.35)</f>
        <v>1.8</v>
      </c>
      <c r="F250" s="6">
        <v>51.03</v>
      </c>
      <c r="G250" s="6">
        <f>IF(H250 = "NULL", "NULL", H250/28.35)</f>
        <v>3.6</v>
      </c>
      <c r="H250" s="6">
        <v>102.06</v>
      </c>
      <c r="I250" s="6">
        <f>IF(G250 = "NULL", "NULL", G250*1.25)</f>
        <v>4.5</v>
      </c>
      <c r="J250" s="6">
        <f>IF(G250 = "NULL", "NULL", H250*1.25)</f>
        <v>127.575</v>
      </c>
      <c r="K250" s="6">
        <f>IF(G250 = "NULL", "NULL", G250*2)</f>
        <v>7.2</v>
      </c>
      <c r="L250" s="6">
        <f>IF(G250 = "NULL", "NULL", H250*2)</f>
        <v>204.12</v>
      </c>
      <c r="M250" s="9" t="str">
        <f>CONCATENATE(SUBSTITUTE(D250,"• Packed in a facility and/or equipment that produces products containing peanuts, tree nuts, soybean, milk, dairy, eggs, fish, shellfish, wheat, sesame. •",""), " - NET WT. ", TEXT(E250, "0.00"), " oz (", F250, " grams)")</f>
        <v>Greek Bread Dip Ingredients:
dehydrated garlic, dehydrated onion, dehydrated bell pepper, spices, sesame seeds, lemon oil
 - NET WT. 1.80 oz (51.03 grams)</v>
      </c>
      <c r="N250" s="10">
        <v>10000000144</v>
      </c>
      <c r="O250" s="10">
        <v>30000000144</v>
      </c>
      <c r="P250" s="10">
        <v>50000000144</v>
      </c>
      <c r="Q250" s="10">
        <v>70000000144</v>
      </c>
      <c r="R250" s="10">
        <v>90000000144</v>
      </c>
      <c r="S250" s="10">
        <v>11000000144</v>
      </c>
      <c r="T250" s="10">
        <v>13000000144</v>
      </c>
      <c r="U250" s="8" t="s">
        <v>49</v>
      </c>
      <c r="V250" s="9" t="s">
        <v>127</v>
      </c>
      <c r="W250" s="6">
        <f>IF(G250 = "NULL", "NULL", G250/4)</f>
        <v>0.9</v>
      </c>
      <c r="X250" s="6">
        <f>IF(W250 = "NULL", "NULL", W250*28.35)</f>
        <v>25.515000000000001</v>
      </c>
      <c r="Y250" s="6">
        <f>IF(G250 = "NULL", "NULL", G250*4)</f>
        <v>14.4</v>
      </c>
      <c r="Z250" s="6">
        <f>IF(G250 = "NULL", "NULL", H250*4)</f>
        <v>408.24</v>
      </c>
      <c r="AA250" s="13">
        <v>15000000144</v>
      </c>
      <c r="AB250" s="6">
        <f>IF(OR(E250 = "NULL", G250 = "NULL"), "NULL", (E250+G250)/2)</f>
        <v>2.7</v>
      </c>
      <c r="AC250" s="6">
        <f>IF(OR(F250 = "NULL", H250 = "NULL"), "NULL", (F250+H250)/2)</f>
        <v>76.545000000000002</v>
      </c>
      <c r="AD250" s="13">
        <v>17000000144</v>
      </c>
      <c r="AE250" s="6">
        <f>IF(H250 = "NULL", "NULL", AF250/28.35)</f>
        <v>9</v>
      </c>
      <c r="AF250" s="6">
        <f>IF(H250 = "NULL", "NULL", J250*2)</f>
        <v>255.15</v>
      </c>
      <c r="AG250" s="13">
        <v>19000000144</v>
      </c>
      <c r="AH250" s="6">
        <f>IF(AB250 = "NULL", "NULL", AB250*2)</f>
        <v>5.4</v>
      </c>
      <c r="AI250" s="6">
        <f>IF(AC250 = "NULL", "NULL", AC250*2)</f>
        <v>153.09</v>
      </c>
      <c r="AJ250" s="13">
        <v>21000000144</v>
      </c>
      <c r="AK250" s="11" t="s">
        <v>144</v>
      </c>
      <c r="AL250" s="10" t="str">
        <f>SUBSTITUTE(D250,CHAR(10)&amp;"• Packed in a facility and/or equipment that produces products containing peanuts, tree nuts, soybean, milk, dairy, eggs, fish, shellfish, wheat, sesame. •","")</f>
        <v>Greek Bread Dip Ingredients:
dehydrated garlic, dehydrated onion, dehydrated bell pepper, spices, sesame seeds, lemon oil</v>
      </c>
      <c r="AM250" s="9" t="s">
        <v>44</v>
      </c>
      <c r="AN250" s="42"/>
    </row>
    <row r="251" spans="1:40" ht="180" x14ac:dyDescent="0.3">
      <c r="A251" s="33" t="s">
        <v>656</v>
      </c>
      <c r="B251" s="8" t="s">
        <v>657</v>
      </c>
      <c r="C251" s="8" t="s">
        <v>658</v>
      </c>
      <c r="D251" s="9" t="s">
        <v>659</v>
      </c>
      <c r="E251" s="6">
        <f>IF(F251 = "NULL", "NULL", F251/28.35)</f>
        <v>1.8</v>
      </c>
      <c r="F251" s="6">
        <v>51.03</v>
      </c>
      <c r="G251" s="6">
        <f>IF(H251 = "NULL", "NULL", H251/28.35)</f>
        <v>3.6</v>
      </c>
      <c r="H251" s="6">
        <v>102.06</v>
      </c>
      <c r="I251" s="6">
        <f>IF(G251 = "NULL", "NULL", G251*1.25)</f>
        <v>4.5</v>
      </c>
      <c r="J251" s="6">
        <f>IF(G251 = "NULL", "NULL", H251*1.25)</f>
        <v>127.575</v>
      </c>
      <c r="K251" s="6">
        <f>IF(G251 = "NULL", "NULL", G251*2)</f>
        <v>7.2</v>
      </c>
      <c r="L251" s="6">
        <f>IF(G251 = "NULL", "NULL", H251*2)</f>
        <v>204.12</v>
      </c>
      <c r="M251" s="9" t="str">
        <f>CONCATENATE(SUBSTITUTE(D251,"• Packed in a facility and/or equipment that produces products containing peanuts, tree nuts, soybean, milk, dairy, eggs, fish, shellfish, wheat, sesame. •",""), " - NET WT. ", TEXT(E251, "0.00"), " oz (", F251, " grams)")</f>
        <v>Greek Dipping Herbs Ingredients:
dehydrated garlic, dehydrated onion, dehydrated bell pepper, spices, sesame seeds, lemon oil
 - NET WT. 1.80 oz (51.03 grams)</v>
      </c>
      <c r="N251" s="10">
        <v>10000000539</v>
      </c>
      <c r="O251" s="10">
        <v>30000000539</v>
      </c>
      <c r="P251" s="10">
        <v>50000000539</v>
      </c>
      <c r="Q251" s="10">
        <v>70000000539</v>
      </c>
      <c r="R251" s="10">
        <v>90000000539</v>
      </c>
      <c r="S251" s="10">
        <v>11000000539</v>
      </c>
      <c r="T251" s="10">
        <v>13000000539</v>
      </c>
      <c r="U251" s="8" t="s">
        <v>49</v>
      </c>
      <c r="V251" s="9" t="s">
        <v>127</v>
      </c>
      <c r="W251" s="6">
        <f>IF(G251 = "NULL", "NULL", G251/4)</f>
        <v>0.9</v>
      </c>
      <c r="X251" s="6">
        <f>IF(W251 = "NULL", "NULL", W251*28.35)</f>
        <v>25.515000000000001</v>
      </c>
      <c r="Y251" s="6">
        <f>IF(G251 = "NULL", "NULL", G251*4)</f>
        <v>14.4</v>
      </c>
      <c r="Z251" s="6">
        <f>IF(G251 = "NULL", "NULL", H251*4)</f>
        <v>408.24</v>
      </c>
      <c r="AA251" s="13">
        <v>15000000539</v>
      </c>
      <c r="AB251" s="6">
        <f>IF(OR(E251 = "NULL", G251 = "NULL"), "NULL", (E251+G251)/2)</f>
        <v>2.7</v>
      </c>
      <c r="AC251" s="6">
        <f>IF(OR(F251 = "NULL", H251 = "NULL"), "NULL", (F251+H251)/2)</f>
        <v>76.545000000000002</v>
      </c>
      <c r="AD251" s="13">
        <v>17000000539</v>
      </c>
      <c r="AE251" s="6">
        <f>IF(H251 = "NULL", "NULL", AF251/28.35)</f>
        <v>9</v>
      </c>
      <c r="AF251" s="6">
        <f>IF(H251 = "NULL", "NULL", J251*2)</f>
        <v>255.15</v>
      </c>
      <c r="AG251" s="13">
        <v>19000000539</v>
      </c>
      <c r="AH251" s="6">
        <f>IF(AB251 = "NULL", "NULL", AB251*2)</f>
        <v>5.4</v>
      </c>
      <c r="AI251" s="6">
        <f>IF(AC251 = "NULL", "NULL", AC251*2)</f>
        <v>153.09</v>
      </c>
      <c r="AJ251" s="13">
        <v>21000000539</v>
      </c>
      <c r="AK251" s="11" t="s">
        <v>660</v>
      </c>
      <c r="AL251" s="10" t="str">
        <f>SUBSTITUTE(D251,CHAR(10)&amp;"• Packed in a facility and/or equipment that produces products containing peanuts, tree nuts, soybean, milk, dairy, eggs, fish, shellfish, wheat, sesame. •","")</f>
        <v>Greek Dipping Herbs Ingredients:
dehydrated garlic, dehydrated onion, dehydrated bell pepper, spices, sesame seeds, lemon oil</v>
      </c>
      <c r="AM251" s="9" t="s">
        <v>44</v>
      </c>
      <c r="AN251" s="42"/>
    </row>
    <row r="252" spans="1:40" ht="195" x14ac:dyDescent="0.3">
      <c r="A252" s="8" t="s">
        <v>2012</v>
      </c>
      <c r="B252" s="8" t="s">
        <v>2013</v>
      </c>
      <c r="C252" s="8" t="s">
        <v>2013</v>
      </c>
      <c r="D252" s="9" t="s">
        <v>2014</v>
      </c>
      <c r="E252" s="6">
        <f>IF(F252 = "NULL", "NULL", F252/28.35)</f>
        <v>2.8</v>
      </c>
      <c r="F252" s="6">
        <v>79.38</v>
      </c>
      <c r="G252" s="6">
        <f>IF(H252 = "NULL", "NULL", H252/28.35)</f>
        <v>5.6</v>
      </c>
      <c r="H252" s="6">
        <v>158.76</v>
      </c>
      <c r="I252" s="6">
        <f>IF(G252 = "NULL", "NULL", G252*1.25)</f>
        <v>7</v>
      </c>
      <c r="J252" s="6">
        <f>IF(G252 = "NULL", "NULL", H252*1.25)</f>
        <v>198.45</v>
      </c>
      <c r="K252" s="6">
        <f>IF(G252 = "NULL", "NULL", G252*2)</f>
        <v>11.2</v>
      </c>
      <c r="L252" s="6">
        <f>IF(G252 = "NULL", "NULL", H252*2)</f>
        <v>317.52</v>
      </c>
      <c r="M252" s="9" t="str">
        <f>CONCATENATE(SUBSTITUTE(D252,"• Packed in a facility and/or equipment that produces products containing peanuts, tree nuts, soybean, milk, dairy, eggs, fish, shellfish, wheat, sesame. •",""), " - NET WT. ", TEXT(E252, "0.00"), " oz (", F252, " grams)")</f>
        <v>Greek Marinade Seasoning Ingredients:
alt, spices, maltodextrin, sugar, dehydrated onion, soybean oil, silicon dioxide as anti-caking agent
• DIRECTIONS: Add 1/2 jar to 1 cup of water to make marinade. •
 - NET WT. 2.80 oz (79.38 grams)</v>
      </c>
      <c r="N252" s="10">
        <v>10000000399</v>
      </c>
      <c r="O252" s="10">
        <v>30000000399</v>
      </c>
      <c r="P252" s="10">
        <v>50000000399</v>
      </c>
      <c r="Q252" s="10">
        <v>70000000399</v>
      </c>
      <c r="R252" s="10">
        <v>90000000399</v>
      </c>
      <c r="S252" s="10">
        <v>11000000399</v>
      </c>
      <c r="T252" s="10">
        <v>13000000399</v>
      </c>
      <c r="U252" s="8" t="s">
        <v>49</v>
      </c>
      <c r="V252" s="9"/>
      <c r="W252" s="6">
        <f>IF(G252 = "NULL", "NULL", G252/4)</f>
        <v>1.4</v>
      </c>
      <c r="X252" s="6">
        <f>IF(W252 = "NULL", "NULL", W252*28.35)</f>
        <v>39.69</v>
      </c>
      <c r="Y252" s="6">
        <f>IF(G252 = "NULL", "NULL", G252*4)</f>
        <v>22.4</v>
      </c>
      <c r="Z252" s="6">
        <f>IF(G252 = "NULL", "NULL", H252*4)</f>
        <v>635.04</v>
      </c>
      <c r="AA252" s="13">
        <v>15000000399</v>
      </c>
      <c r="AB252" s="6">
        <f>IF(OR(E252 = "NULL", G252 = "NULL"), "NULL", (E252+G252)/2)</f>
        <v>4.1999999999999993</v>
      </c>
      <c r="AC252" s="6">
        <f>IF(OR(F252 = "NULL", H252 = "NULL"), "NULL", (F252+H252)/2)</f>
        <v>119.07</v>
      </c>
      <c r="AD252" s="13">
        <v>17000000399</v>
      </c>
      <c r="AE252" s="6">
        <f>IF(H252 = "NULL", "NULL", AF252/28.35)</f>
        <v>13.999999999999998</v>
      </c>
      <c r="AF252" s="6">
        <f>IF(H252 = "NULL", "NULL", J252*2)</f>
        <v>396.9</v>
      </c>
      <c r="AG252" s="13">
        <v>19000000399</v>
      </c>
      <c r="AH252" s="6">
        <f>IF(AB252 = "NULL", "NULL", AB252*2)</f>
        <v>8.3999999999999986</v>
      </c>
      <c r="AI252" s="6">
        <f>IF(AC252 = "NULL", "NULL", AC252*2)</f>
        <v>238.14</v>
      </c>
      <c r="AJ252" s="13">
        <v>21000000399</v>
      </c>
      <c r="AK252" s="11"/>
      <c r="AL252" s="10" t="str">
        <f>SUBSTITUTE(D252,CHAR(10)&amp;"•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c r="AM252" s="9" t="s">
        <v>44</v>
      </c>
      <c r="AN252" s="42"/>
    </row>
    <row r="253" spans="1:40" ht="180" x14ac:dyDescent="0.3">
      <c r="A253" s="31" t="s">
        <v>2015</v>
      </c>
      <c r="B253" s="8" t="s">
        <v>2016</v>
      </c>
      <c r="C253" s="8" t="s">
        <v>2017</v>
      </c>
      <c r="D253" s="9" t="s">
        <v>2018</v>
      </c>
      <c r="E253" s="6">
        <f>IF(F253 = "NULL", "NULL", F253/28.35)</f>
        <v>0.98765432098765427</v>
      </c>
      <c r="F253" s="6">
        <v>28</v>
      </c>
      <c r="G253" s="6">
        <f>IF(H253 = "NULL", "NULL", H253/28.35)</f>
        <v>2.2222222222222223</v>
      </c>
      <c r="H253" s="6">
        <v>63</v>
      </c>
      <c r="I253" s="6">
        <f>IF(G253 = "NULL", "NULL", G253*1.25)</f>
        <v>2.7777777777777777</v>
      </c>
      <c r="J253" s="6">
        <f>IF(G253 = "NULL", "NULL", H253*1.25)</f>
        <v>78.75</v>
      </c>
      <c r="K253" s="6">
        <f>IF(G253 = "NULL", "NULL", G253*2)</f>
        <v>4.4444444444444446</v>
      </c>
      <c r="L253" s="6">
        <f>IF(G253 = "NULL", "NULL", H253*2)</f>
        <v>126</v>
      </c>
      <c r="M253" s="9" t="str">
        <f>CONCATENATE(SUBSTITUTE(D253,"• Packed in a facility and/or equipment that produces products containing peanuts, tree nuts, soybean, milk, dairy, eggs, fish, shellfish, wheat, sesame. •",""), " - NET WT. ", TEXT(E253, "0.00"), " oz (", F253, " grams)")</f>
        <v>Greek Seasoning Ingredients:
salt, oregano, garlic, basil, onion, mint
 - NET WT. 0.99 oz (28 grams)</v>
      </c>
      <c r="N253" s="10">
        <v>10000000338</v>
      </c>
      <c r="O253" s="10">
        <v>30000000338</v>
      </c>
      <c r="P253" s="10">
        <v>50000000338</v>
      </c>
      <c r="Q253" s="10">
        <v>70000000338</v>
      </c>
      <c r="R253" s="10">
        <v>90000000338</v>
      </c>
      <c r="S253" s="10">
        <v>11000000338</v>
      </c>
      <c r="T253" s="10">
        <v>13000000338</v>
      </c>
      <c r="U253" s="8" t="s">
        <v>49</v>
      </c>
      <c r="V253" s="9" t="s">
        <v>827</v>
      </c>
      <c r="W253" s="6">
        <f>IF(G253 = "NULL", "NULL", G253/4)</f>
        <v>0.55555555555555558</v>
      </c>
      <c r="X253" s="6">
        <f>IF(W253 = "NULL", "NULL", W253*28.35)</f>
        <v>15.750000000000002</v>
      </c>
      <c r="Y253" s="6">
        <f>IF(G253 = "NULL", "NULL", G253*4)</f>
        <v>8.8888888888888893</v>
      </c>
      <c r="Z253" s="6">
        <f>IF(G253 = "NULL", "NULL", H253*4)</f>
        <v>252</v>
      </c>
      <c r="AA253" s="13">
        <v>15000000338</v>
      </c>
      <c r="AB253" s="6">
        <f>IF(OR(E253 = "NULL", G253 = "NULL"), "NULL", (E253+G253)/2)</f>
        <v>1.6049382716049383</v>
      </c>
      <c r="AC253" s="6">
        <f>IF(OR(F253 = "NULL", H253 = "NULL"), "NULL", (F253+H253)/2)</f>
        <v>45.5</v>
      </c>
      <c r="AD253" s="13">
        <v>17000000338</v>
      </c>
      <c r="AE253" s="6">
        <f>IF(H253 = "NULL", "NULL", AF253/28.35)</f>
        <v>5.5555555555555554</v>
      </c>
      <c r="AF253" s="6">
        <f>IF(H253 = "NULL", "NULL", J253*2)</f>
        <v>157.5</v>
      </c>
      <c r="AG253" s="13">
        <v>19000000338</v>
      </c>
      <c r="AH253" s="6">
        <f>IF(AB253 = "NULL", "NULL", AB253*2)</f>
        <v>3.2098765432098766</v>
      </c>
      <c r="AI253" s="6">
        <f>IF(AC253 = "NULL", "NULL", AC253*2)</f>
        <v>91</v>
      </c>
      <c r="AJ253" s="13">
        <v>21000000338</v>
      </c>
      <c r="AK253" s="11"/>
      <c r="AL253" s="10" t="str">
        <f>SUBSTITUTE(D253,CHAR(10)&amp;"• Packed in a facility and/or equipment that produces products containing peanuts, tree nuts, soybean, milk, dairy, eggs, fish, shellfish, wheat, sesame. •","")</f>
        <v>Greek Seasoning Ingredients:
salt, oregano, garlic, basil, onion, mint</v>
      </c>
      <c r="AM253" s="9" t="s">
        <v>44</v>
      </c>
      <c r="AN253" s="42"/>
    </row>
    <row r="254" spans="1:40" ht="180" x14ac:dyDescent="0.3">
      <c r="A254" s="33" t="s">
        <v>447</v>
      </c>
      <c r="B254" s="8" t="s">
        <v>448</v>
      </c>
      <c r="C254" s="8" t="s">
        <v>448</v>
      </c>
      <c r="D254" s="9" t="s">
        <v>449</v>
      </c>
      <c r="E254" s="6">
        <f>IF(F254 = "NULL", "NULL", F254/28.35)</f>
        <v>1.8</v>
      </c>
      <c r="F254" s="6">
        <v>51.03</v>
      </c>
      <c r="G254" s="6">
        <f>IF(H254 = "NULL", "NULL", H254/28.35)</f>
        <v>3.6</v>
      </c>
      <c r="H254" s="6">
        <v>102.06</v>
      </c>
      <c r="I254" s="6">
        <f>IF(G254 = "NULL", "NULL", G254*1.25)</f>
        <v>4.5</v>
      </c>
      <c r="J254" s="6">
        <f>IF(G254 = "NULL", "NULL", H254*1.25)</f>
        <v>127.575</v>
      </c>
      <c r="K254" s="6">
        <f>IF(G254 = "NULL", "NULL", G254*2)</f>
        <v>7.2</v>
      </c>
      <c r="L254" s="6">
        <f>IF(G254 = "NULL", "NULL", H254*2)</f>
        <v>204.12</v>
      </c>
      <c r="M254" s="9" t="str">
        <f>CONCATENATE(SUBSTITUTE(D254,"• Packed in a facility and/or equipment that produces products containing peanuts, tree nuts, soybean, milk, dairy, eggs, fish, shellfish, wheat, sesame. •",""), " - NET WT. ", TEXT(E254, "0.00"), " oz (", F254, " grams)")</f>
        <v>Greek Seasoning  Ingredients:
dehydrated garlic, dehydrated onion, dehydrated bell pepper, spices, sesame seeds, lemon oil
 - NET WT. 1.80 oz (51.03 grams)</v>
      </c>
      <c r="N254" s="10">
        <v>10000000441</v>
      </c>
      <c r="O254" s="10">
        <v>30000000441</v>
      </c>
      <c r="P254" s="10">
        <v>50000000441</v>
      </c>
      <c r="Q254" s="10">
        <v>70000000441</v>
      </c>
      <c r="R254" s="10">
        <v>90000000441</v>
      </c>
      <c r="S254" s="10">
        <v>11000000441</v>
      </c>
      <c r="T254" s="10">
        <v>13000000441</v>
      </c>
      <c r="U254" s="9" t="s">
        <v>49</v>
      </c>
      <c r="V254" s="9"/>
      <c r="W254" s="6">
        <f>IF(G254 = "NULL", "NULL", G254/4)</f>
        <v>0.9</v>
      </c>
      <c r="X254" s="6">
        <f>IF(W254 = "NULL", "NULL", W254*28.35)</f>
        <v>25.515000000000001</v>
      </c>
      <c r="Y254" s="6">
        <f>IF(G254 = "NULL", "NULL", G254*4)</f>
        <v>14.4</v>
      </c>
      <c r="Z254" s="6">
        <f>IF(G254 = "NULL", "NULL", H254*4)</f>
        <v>408.24</v>
      </c>
      <c r="AA254" s="13">
        <v>15000000441</v>
      </c>
      <c r="AB254" s="6">
        <f>IF(OR(E254 = "NULL", G254 = "NULL"), "NULL", (E254+G254)/2)</f>
        <v>2.7</v>
      </c>
      <c r="AC254" s="6">
        <f>IF(OR(F254 = "NULL", H254 = "NULL"), "NULL", (F254+H254)/2)</f>
        <v>76.545000000000002</v>
      </c>
      <c r="AD254" s="13">
        <v>17000000441</v>
      </c>
      <c r="AE254" s="6">
        <f>IF(H254 = "NULL", "NULL", AF254/28.35)</f>
        <v>9</v>
      </c>
      <c r="AF254" s="6">
        <f>IF(H254 = "NULL", "NULL", J254*2)</f>
        <v>255.15</v>
      </c>
      <c r="AG254" s="13">
        <v>19000000441</v>
      </c>
      <c r="AH254" s="6">
        <f>IF(AB254 = "NULL", "NULL", AB254*2)</f>
        <v>5.4</v>
      </c>
      <c r="AI254" s="6">
        <f>IF(AC254 = "NULL", "NULL", AC254*2)</f>
        <v>153.09</v>
      </c>
      <c r="AJ254" s="13">
        <v>21000000441</v>
      </c>
      <c r="AK254" s="11" t="s">
        <v>450</v>
      </c>
      <c r="AL254" s="10" t="str">
        <f>SUBSTITUTE(D254,CHAR(10)&amp;"• Packed in a facility and/or equipment that produces products containing peanuts, tree nuts, soybean, milk, dairy, eggs, fish, shellfish, wheat, sesame. •","")</f>
        <v>Greek Seasoning  Ingredients:
dehydrated garlic, dehydrated onion, dehydrated bell pepper, spices, sesame seeds, lemon oil</v>
      </c>
      <c r="AM254" s="9" t="s">
        <v>44</v>
      </c>
      <c r="AN254" s="42"/>
    </row>
    <row r="255" spans="1:40" ht="180" x14ac:dyDescent="0.3">
      <c r="A255" s="33" t="s">
        <v>540</v>
      </c>
      <c r="B255" s="8" t="s">
        <v>541</v>
      </c>
      <c r="C255" s="8" t="s">
        <v>541</v>
      </c>
      <c r="D255" s="9" t="s">
        <v>542</v>
      </c>
      <c r="E255" s="6">
        <f>IF(F255 = "NULL", "NULL", F255/28.35)</f>
        <v>0.98765432098765427</v>
      </c>
      <c r="F255" s="6">
        <v>28</v>
      </c>
      <c r="G255" s="6">
        <f>IF(H255 = "NULL", "NULL", H255/28.35)</f>
        <v>2.2222222222222223</v>
      </c>
      <c r="H255" s="6">
        <v>63</v>
      </c>
      <c r="I255" s="6">
        <f>IF(G255 = "NULL", "NULL", G255*1.25)</f>
        <v>2.7777777777777777</v>
      </c>
      <c r="J255" s="6">
        <f>IF(G255 = "NULL", "NULL", H255*1.25)</f>
        <v>78.75</v>
      </c>
      <c r="K255" s="6">
        <f>IF(G255 = "NULL", "NULL", G255*2)</f>
        <v>4.4444444444444446</v>
      </c>
      <c r="L255" s="6">
        <f>IF(G255 = "NULL", "NULL", H255*2)</f>
        <v>126</v>
      </c>
      <c r="M255" s="9" t="str">
        <f>CONCATENATE(SUBSTITUTE(D255,"• Packed in a facility and/or equipment that produces products containing peanuts, tree nuts, soybean, milk, dairy, eggs, fish, shellfish, wheat, sesame. •",""), " - NET WT. ", TEXT(E255, "0.00"), " oz (", F255, " grams)")</f>
        <v>Greek Seasoning &amp; Bread Dip Ingredients:
salt, oregano, garlic, basil, onion, mint
 - NET WT. 0.99 oz (28 grams)</v>
      </c>
      <c r="N255" s="10">
        <v>10000000484</v>
      </c>
      <c r="O255" s="10">
        <v>30000000484</v>
      </c>
      <c r="P255" s="10">
        <v>50000000484</v>
      </c>
      <c r="Q255" s="10">
        <v>70000000484</v>
      </c>
      <c r="R255" s="10">
        <v>90000000484</v>
      </c>
      <c r="S255" s="10">
        <v>11000000484</v>
      </c>
      <c r="T255" s="10">
        <v>13000000484</v>
      </c>
      <c r="U255" s="9" t="s">
        <v>49</v>
      </c>
      <c r="V255" s="9"/>
      <c r="W255" s="6">
        <f>IF(G255 = "NULL", "NULL", G255/4)</f>
        <v>0.55555555555555558</v>
      </c>
      <c r="X255" s="6">
        <f>IF(W255 = "NULL", "NULL", W255*28.35)</f>
        <v>15.750000000000002</v>
      </c>
      <c r="Y255" s="6">
        <f>IF(G255 = "NULL", "NULL", G255*4)</f>
        <v>8.8888888888888893</v>
      </c>
      <c r="Z255" s="6">
        <f>IF(G255 = "NULL", "NULL", H255*4)</f>
        <v>252</v>
      </c>
      <c r="AA255" s="13">
        <v>15000000484</v>
      </c>
      <c r="AB255" s="6">
        <f>IF(OR(E255 = "NULL", G255 = "NULL"), "NULL", (E255+G255)/2)</f>
        <v>1.6049382716049383</v>
      </c>
      <c r="AC255" s="6">
        <f>IF(OR(F255 = "NULL", H255 = "NULL"), "NULL", (F255+H255)/2)</f>
        <v>45.5</v>
      </c>
      <c r="AD255" s="13">
        <v>17000000484</v>
      </c>
      <c r="AE255" s="6">
        <f>IF(H255 = "NULL", "NULL", AF255/28.35)</f>
        <v>5.5555555555555554</v>
      </c>
      <c r="AF255" s="6">
        <f>IF(H255 = "NULL", "NULL", J255*2)</f>
        <v>157.5</v>
      </c>
      <c r="AG255" s="13">
        <v>19000000484</v>
      </c>
      <c r="AH255" s="6">
        <f>IF(AB255 = "NULL", "NULL", AB255*2)</f>
        <v>3.2098765432098766</v>
      </c>
      <c r="AI255" s="6">
        <f>IF(AC255 = "NULL", "NULL", AC255*2)</f>
        <v>91</v>
      </c>
      <c r="AJ255" s="13">
        <v>21000000484</v>
      </c>
      <c r="AK255" s="11" t="s">
        <v>543</v>
      </c>
      <c r="AL255" s="10" t="str">
        <f>SUBSTITUTE(D255,CHAR(10)&amp;"• Packed in a facility and/or equipment that produces products containing peanuts, tree nuts, soybean, milk, dairy, eggs, fish, shellfish, wheat, sesame. •","")</f>
        <v>Greek Seasoning &amp; Bread Dip Ingredients:
salt, oregano, garlic, basil, onion, mint</v>
      </c>
      <c r="AM255" s="9" t="s">
        <v>44</v>
      </c>
      <c r="AN255" s="42"/>
    </row>
    <row r="256" spans="1:40" ht="180" x14ac:dyDescent="0.3">
      <c r="A256" s="8" t="s">
        <v>1354</v>
      </c>
      <c r="B256" s="8" t="s">
        <v>1355</v>
      </c>
      <c r="C256" s="8" t="s">
        <v>1356</v>
      </c>
      <c r="D256" s="9" t="s">
        <v>1357</v>
      </c>
      <c r="E256" s="6">
        <f>IF(F256 = "NULL", "NULL", F256/28.35)</f>
        <v>0.8</v>
      </c>
      <c r="F256" s="6">
        <v>22.680000000000003</v>
      </c>
      <c r="G256" s="6">
        <f>IF(H256 = "NULL", "NULL", H256/28.35)</f>
        <v>1.6</v>
      </c>
      <c r="H256" s="6">
        <v>45.360000000000007</v>
      </c>
      <c r="I256" s="6">
        <f>IF(G256 = "NULL", "NULL", G256*1.25)</f>
        <v>2</v>
      </c>
      <c r="J256" s="6">
        <f>IF(G256 = "NULL", "NULL", H256*1.25)</f>
        <v>56.70000000000001</v>
      </c>
      <c r="K256" s="6">
        <f>IF(G256 = "NULL", "NULL", G256*2)</f>
        <v>3.2</v>
      </c>
      <c r="L256" s="6">
        <f>IF(G256 = "NULL", "NULL", H256*2)</f>
        <v>90.720000000000013</v>
      </c>
      <c r="M256" s="9" t="str">
        <f>CONCATENATE(SUBSTITUTE(D256,"• Packed in a facility and/or equipment that produces products containing peanuts, tree nuts, soybean, milk, dairy, eggs, fish, shellfish, wheat, sesame. •",""), " - NET WT. ", TEXT(E256, "0.00"), " oz (", F256, " grams)")</f>
        <v>Green Dragon Tea Ingredients:
panfired green tea
 - NET WT. 0.80 oz (22.68 grams)</v>
      </c>
      <c r="N256" s="10">
        <v>10000000145</v>
      </c>
      <c r="O256" s="10">
        <v>30000000145</v>
      </c>
      <c r="P256" s="10">
        <v>50000000145</v>
      </c>
      <c r="Q256" s="10">
        <v>70000000145</v>
      </c>
      <c r="R256" s="10">
        <v>90000000145</v>
      </c>
      <c r="S256" s="10">
        <v>11000000145</v>
      </c>
      <c r="T256" s="10">
        <v>13000000145</v>
      </c>
      <c r="U256" s="8"/>
      <c r="V256" s="9"/>
      <c r="W256" s="6">
        <f>IF(G256 = "NULL", "NULL", G256/4)</f>
        <v>0.4</v>
      </c>
      <c r="X256" s="6">
        <f>IF(W256 = "NULL", "NULL", W256*28.35)</f>
        <v>11.340000000000002</v>
      </c>
      <c r="Y256" s="6">
        <f>IF(G256 = "NULL", "NULL", G256*4)</f>
        <v>6.4</v>
      </c>
      <c r="Z256" s="6">
        <f>IF(G256 = "NULL", "NULL", H256*4)</f>
        <v>181.44000000000003</v>
      </c>
      <c r="AA256" s="13">
        <v>15000000145</v>
      </c>
      <c r="AB256" s="6">
        <f>IF(OR(E256 = "NULL", G256 = "NULL"), "NULL", (E256+G256)/2)</f>
        <v>1.2000000000000002</v>
      </c>
      <c r="AC256" s="6">
        <f>IF(OR(F256 = "NULL", H256 = "NULL"), "NULL", (F256+H256)/2)</f>
        <v>34.020000000000003</v>
      </c>
      <c r="AD256" s="13">
        <v>17000000145</v>
      </c>
      <c r="AE256" s="6">
        <f>IF(H256 = "NULL", "NULL", AF256/28.35)</f>
        <v>4.0000000000000009</v>
      </c>
      <c r="AF256" s="6">
        <f>IF(H256 = "NULL", "NULL", J256*2)</f>
        <v>113.40000000000002</v>
      </c>
      <c r="AG256" s="13">
        <v>19000000145</v>
      </c>
      <c r="AH256" s="6">
        <f>IF(AB256 = "NULL", "NULL", AB256*2)</f>
        <v>2.4000000000000004</v>
      </c>
      <c r="AI256" s="6">
        <f>IF(AC256 = "NULL", "NULL", AC256*2)</f>
        <v>68.040000000000006</v>
      </c>
      <c r="AJ256" s="13">
        <v>21000000145</v>
      </c>
      <c r="AK256" s="11"/>
      <c r="AL256" s="10" t="str">
        <f>SUBSTITUTE(D256,CHAR(10)&amp;"• Packed in a facility and/or equipment that produces products containing peanuts, tree nuts, soybean, milk, dairy, eggs, fish, shellfish, wheat, sesame. •","")</f>
        <v>Green Dragon Tea Ingredients:
panfired green tea</v>
      </c>
      <c r="AM256" s="9" t="s">
        <v>44</v>
      </c>
      <c r="AN256" s="42"/>
    </row>
    <row r="257" spans="1:40" ht="180" x14ac:dyDescent="0.3">
      <c r="A257" s="8" t="s">
        <v>1364</v>
      </c>
      <c r="B257" s="8" t="s">
        <v>1365</v>
      </c>
      <c r="C257" s="8" t="s">
        <v>1366</v>
      </c>
      <c r="D257" s="9" t="s">
        <v>1367</v>
      </c>
      <c r="E257" s="6">
        <f>IF(F257 = "NULL", "NULL", F257/28.35)</f>
        <v>0.8</v>
      </c>
      <c r="F257" s="6">
        <v>22.680000000000003</v>
      </c>
      <c r="G257" s="6">
        <f>IF(H257 = "NULL", "NULL", H257/28.35)</f>
        <v>1.6</v>
      </c>
      <c r="H257" s="6">
        <v>45.360000000000007</v>
      </c>
      <c r="I257" s="6">
        <f>IF(G257 = "NULL", "NULL", G257*1.25)</f>
        <v>2</v>
      </c>
      <c r="J257" s="6">
        <f>IF(G257 = "NULL", "NULL", H257*1.25)</f>
        <v>56.70000000000001</v>
      </c>
      <c r="K257" s="6">
        <f>IF(G257 = "NULL", "NULL", G257*2)</f>
        <v>3.2</v>
      </c>
      <c r="L257" s="6">
        <f>IF(G257 = "NULL", "NULL", H257*2)</f>
        <v>90.720000000000013</v>
      </c>
      <c r="M257" s="9" t="str">
        <f>CONCATENATE(SUBSTITUTE(D257,"• Packed in a facility and/or equipment that produces products containing peanuts, tree nuts, soybean, milk, dairy, eggs, fish, shellfish, wheat, sesame. •",""), " - NET WT. ", TEXT(E257, "0.00"), " oz (", F257, " grams)")</f>
        <v>Green Sencha Tea Ingredients:
green sencha leaves
 - NET WT. 0.80 oz (22.68 grams)</v>
      </c>
      <c r="N257" s="10">
        <v>10000000146</v>
      </c>
      <c r="O257" s="10">
        <v>30000000146</v>
      </c>
      <c r="P257" s="10">
        <v>50000000146</v>
      </c>
      <c r="Q257" s="10">
        <v>70000000146</v>
      </c>
      <c r="R257" s="10">
        <v>90000000146</v>
      </c>
      <c r="S257" s="10">
        <v>11000000146</v>
      </c>
      <c r="T257" s="10">
        <v>13000000146</v>
      </c>
      <c r="U257" s="8" t="s">
        <v>49</v>
      </c>
      <c r="V257" s="9" t="s">
        <v>153</v>
      </c>
      <c r="W257" s="6">
        <f>IF(G257 = "NULL", "NULL", G257/4)</f>
        <v>0.4</v>
      </c>
      <c r="X257" s="6">
        <f>IF(W257 = "NULL", "NULL", W257*28.35)</f>
        <v>11.340000000000002</v>
      </c>
      <c r="Y257" s="6">
        <f>IF(G257 = "NULL", "NULL", G257*4)</f>
        <v>6.4</v>
      </c>
      <c r="Z257" s="6">
        <f>IF(G257 = "NULL", "NULL", H257*4)</f>
        <v>181.44000000000003</v>
      </c>
      <c r="AA257" s="13">
        <v>15000000146</v>
      </c>
      <c r="AB257" s="6">
        <f>IF(OR(E257 = "NULL", G257 = "NULL"), "NULL", (E257+G257)/2)</f>
        <v>1.2000000000000002</v>
      </c>
      <c r="AC257" s="6">
        <f>IF(OR(F257 = "NULL", H257 = "NULL"), "NULL", (F257+H257)/2)</f>
        <v>34.020000000000003</v>
      </c>
      <c r="AD257" s="13">
        <v>17000000146</v>
      </c>
      <c r="AE257" s="6">
        <f>IF(H257 = "NULL", "NULL", AF257/28.35)</f>
        <v>4.0000000000000009</v>
      </c>
      <c r="AF257" s="6">
        <f>IF(H257 = "NULL", "NULL", J257*2)</f>
        <v>113.40000000000002</v>
      </c>
      <c r="AG257" s="13">
        <v>19000000146</v>
      </c>
      <c r="AH257" s="6">
        <f>IF(AB257 = "NULL", "NULL", AB257*2)</f>
        <v>2.4000000000000004</v>
      </c>
      <c r="AI257" s="6">
        <f>IF(AC257 = "NULL", "NULL", AC257*2)</f>
        <v>68.040000000000006</v>
      </c>
      <c r="AJ257" s="13">
        <v>21000000146</v>
      </c>
      <c r="AK257" s="11"/>
      <c r="AL257" s="10" t="str">
        <f>SUBSTITUTE(D257,CHAR(10)&amp;"• Packed in a facility and/or equipment that produces products containing peanuts, tree nuts, soybean, milk, dairy, eggs, fish, shellfish, wheat, sesame. •","")</f>
        <v>Green Sencha Tea Ingredients:
green sencha leaves</v>
      </c>
      <c r="AM257" s="9" t="s">
        <v>44</v>
      </c>
      <c r="AN257" s="42"/>
    </row>
    <row r="258" spans="1:40" ht="180" x14ac:dyDescent="0.3">
      <c r="A258" s="33" t="s">
        <v>3004</v>
      </c>
      <c r="B258" s="8" t="s">
        <v>3001</v>
      </c>
      <c r="C258" s="8" t="s">
        <v>3001</v>
      </c>
      <c r="D258" s="9" t="s">
        <v>3002</v>
      </c>
      <c r="E258" s="6">
        <f>IF(F258 = "NULL", "NULL", F258/28.35)</f>
        <v>1.7636684303350969</v>
      </c>
      <c r="F258" s="6">
        <v>50</v>
      </c>
      <c r="G258" s="6">
        <f>IF(H258 = "NULL", "NULL", H258/28.35)</f>
        <v>3.5273368606701938</v>
      </c>
      <c r="H258" s="6">
        <v>100</v>
      </c>
      <c r="I258" s="6">
        <f>IF(G258 = "NULL", "NULL", G258*1.25)</f>
        <v>4.409171075837742</v>
      </c>
      <c r="J258" s="6">
        <f>IF(G258 = "NULL", "NULL", H258*1.25)</f>
        <v>125</v>
      </c>
      <c r="K258" s="6">
        <f>IF(G258 = "NULL", "NULL", G258*2)</f>
        <v>7.0546737213403876</v>
      </c>
      <c r="L258" s="6">
        <f>IF(G258 = "NULL", "NULL", H258*2)</f>
        <v>200</v>
      </c>
      <c r="M258" s="9" t="str">
        <f>CONCATENATE(SUBSTITUTE(D258,"• Packed in a facility and/or equipment that produces products containing peanuts, tree nuts, soybean, milk, dairy, eggs, fish, shellfish, wheat, sesame. •",""), " - NET WT. ", TEXT(E258, "0.00"), " oz (", F258, " grams)")</f>
        <v>Grill Seeker Ingredients:
salt, maltodextrin, garlic, natural flavors, spices, less than 2% of sunflower oil
 - NET WT. 1.76 oz (50 grams)</v>
      </c>
      <c r="N258" s="10">
        <v>10000000660</v>
      </c>
      <c r="O258" s="10">
        <v>30000000660</v>
      </c>
      <c r="P258" s="10">
        <v>50000000660</v>
      </c>
      <c r="Q258" s="10">
        <v>70000000660</v>
      </c>
      <c r="R258" s="10">
        <v>90000000660</v>
      </c>
      <c r="S258" s="10">
        <v>11000000660</v>
      </c>
      <c r="T258" s="10">
        <v>13000000660</v>
      </c>
      <c r="U258" s="8" t="s">
        <v>49</v>
      </c>
      <c r="V258" s="9" t="s">
        <v>97</v>
      </c>
      <c r="W258" s="6">
        <f>IF(G258 = "NULL", "NULL", G258/4)</f>
        <v>0.88183421516754845</v>
      </c>
      <c r="X258" s="6">
        <f>IF(W258 = "NULL", "NULL", W258*28.35)</f>
        <v>25</v>
      </c>
      <c r="Y258" s="6">
        <f>IF(G258 = "NULL", "NULL", G258*4)</f>
        <v>14.109347442680775</v>
      </c>
      <c r="Z258" s="6">
        <f>IF(G258 = "NULL", "NULL", H258*4)</f>
        <v>400</v>
      </c>
      <c r="AA258" s="13">
        <v>15000000660</v>
      </c>
      <c r="AB258" s="6">
        <f>IF(OR(E258 = "NULL", G258 = "NULL"), "NULL", (E258+G258)/2)</f>
        <v>2.6455026455026456</v>
      </c>
      <c r="AC258" s="6">
        <f>IF(OR(F258 = "NULL", H258 = "NULL"), "NULL", (F258+H258)/2)</f>
        <v>75</v>
      </c>
      <c r="AD258" s="13">
        <v>17000000660</v>
      </c>
      <c r="AE258" s="6">
        <f>IF(H258 = "NULL", "NULL", AF258/28.35)</f>
        <v>8.8183421516754841</v>
      </c>
      <c r="AF258" s="6">
        <f>IF(H258 = "NULL", "NULL", J258*2)</f>
        <v>250</v>
      </c>
      <c r="AG258" s="13">
        <v>19000000660</v>
      </c>
      <c r="AH258" s="6">
        <f>IF(AB258 = "NULL", "NULL", AB258*2)</f>
        <v>5.2910052910052912</v>
      </c>
      <c r="AI258" s="6">
        <f>IF(AC258 = "NULL", "NULL", AC258*2)</f>
        <v>150</v>
      </c>
      <c r="AJ258" s="13">
        <v>21000000660</v>
      </c>
      <c r="AK258" s="11" t="s">
        <v>3003</v>
      </c>
      <c r="AL258" s="10" t="str">
        <f>SUBSTITUTE(D258,CHAR(10)&amp;"• Packed in a facility and/or equipment that produces products containing peanuts, tree nuts, soybean, milk, dairy, eggs, fish, shellfish, wheat, sesame. •","")</f>
        <v>Grill Seeker Ingredients:
salt, maltodextrin, garlic, natural flavors, spices, less than 2% of sunflower oil</v>
      </c>
      <c r="AM258" s="9" t="s">
        <v>44</v>
      </c>
      <c r="AN258" s="42" t="s">
        <v>3030</v>
      </c>
    </row>
    <row r="259" spans="1:40" ht="240" x14ac:dyDescent="0.3">
      <c r="A259" s="8" t="s">
        <v>1069</v>
      </c>
      <c r="B259" s="8" t="s">
        <v>1070</v>
      </c>
      <c r="C259" s="8" t="s">
        <v>1070</v>
      </c>
      <c r="D259" s="9" t="s">
        <v>1071</v>
      </c>
      <c r="E259" s="6">
        <f>IF(F259 = "NULL", "NULL", F259/28.35)</f>
        <v>1.95</v>
      </c>
      <c r="F259" s="6">
        <v>55.282499999999999</v>
      </c>
      <c r="G259" s="6">
        <f>IF(H259 = "NULL", "NULL", H259/28.35)</f>
        <v>3.9</v>
      </c>
      <c r="H259" s="6">
        <v>110.565</v>
      </c>
      <c r="I259" s="6">
        <f>IF(G259 = "NULL", "NULL", G259*1.25)</f>
        <v>4.875</v>
      </c>
      <c r="J259" s="6">
        <f>IF(G259 = "NULL", "NULL", H259*1.25)</f>
        <v>138.20625000000001</v>
      </c>
      <c r="K259" s="6">
        <f>IF(G259 = "NULL", "NULL", G259*2)</f>
        <v>7.8</v>
      </c>
      <c r="L259" s="6">
        <f>IF(G259 = "NULL", "NULL", H259*2)</f>
        <v>221.13</v>
      </c>
      <c r="M259" s="9" t="str">
        <f>CONCATENATE(SUBSTITUTE(D259,"• Packed in a facility and/or equipment that produces products containing peanuts, tree nuts, soybean, milk, dairy, eggs, fish, shellfish, wheat, sesame. •",""), " - NET WT. ", TEXT(E259, "0.00"), " oz (", F259,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259" s="10">
        <v>10000000147</v>
      </c>
      <c r="O259" s="10">
        <v>30000000147</v>
      </c>
      <c r="P259" s="10">
        <v>50000000147</v>
      </c>
      <c r="Q259" s="10">
        <v>70000000147</v>
      </c>
      <c r="R259" s="10">
        <v>90000000147</v>
      </c>
      <c r="S259" s="10">
        <v>11000000147</v>
      </c>
      <c r="T259" s="10">
        <v>13000000147</v>
      </c>
      <c r="U259" s="8" t="s">
        <v>49</v>
      </c>
      <c r="V259" s="9"/>
      <c r="W259" s="6">
        <f>IF(G259 = "NULL", "NULL", G259/4)</f>
        <v>0.97499999999999998</v>
      </c>
      <c r="X259" s="6">
        <f>IF(W259 = "NULL", "NULL", W259*28.35)</f>
        <v>27.641249999999999</v>
      </c>
      <c r="Y259" s="6">
        <f>IF(G259 = "NULL", "NULL", G259*4)</f>
        <v>15.6</v>
      </c>
      <c r="Z259" s="6">
        <f>IF(G259 = "NULL", "NULL", H259*4)</f>
        <v>442.26</v>
      </c>
      <c r="AA259" s="13">
        <v>15000000147</v>
      </c>
      <c r="AB259" s="6">
        <f>IF(OR(E259 = "NULL", G259 = "NULL"), "NULL", (E259+G259)/2)</f>
        <v>2.9249999999999998</v>
      </c>
      <c r="AC259" s="6">
        <f>IF(OR(F259 = "NULL", H259 = "NULL"), "NULL", (F259+H259)/2)</f>
        <v>82.923749999999998</v>
      </c>
      <c r="AD259" s="13">
        <v>17000000147</v>
      </c>
      <c r="AE259" s="6">
        <f>IF(H259 = "NULL", "NULL", AF259/28.35)</f>
        <v>9.75</v>
      </c>
      <c r="AF259" s="6">
        <f>IF(H259 = "NULL", "NULL", J259*2)</f>
        <v>276.41250000000002</v>
      </c>
      <c r="AG259" s="13">
        <v>19000000147</v>
      </c>
      <c r="AH259" s="6">
        <f>IF(AB259 = "NULL", "NULL", AB259*2)</f>
        <v>5.85</v>
      </c>
      <c r="AI259" s="6">
        <f>IF(AC259 = "NULL", "NULL", AC259*2)</f>
        <v>165.8475</v>
      </c>
      <c r="AJ259" s="13">
        <v>21000000147</v>
      </c>
      <c r="AK259" s="11"/>
      <c r="AL259" s="10" t="str">
        <f>SUBSTITUTE(D259,CHAR(10)&amp;"•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c r="AM259" s="9" t="s">
        <v>44</v>
      </c>
      <c r="AN259" s="42"/>
    </row>
    <row r="260" spans="1:40" ht="240" x14ac:dyDescent="0.3">
      <c r="A260" s="31" t="s">
        <v>1158</v>
      </c>
      <c r="B260" s="8" t="s">
        <v>1159</v>
      </c>
      <c r="C260" s="8" t="s">
        <v>1160</v>
      </c>
      <c r="D260" s="9" t="s">
        <v>1161</v>
      </c>
      <c r="E260" s="6">
        <f>IF(F260 = "NULL", "NULL", F260/28.35)</f>
        <v>0.5</v>
      </c>
      <c r="F260" s="6">
        <v>14.175000000000001</v>
      </c>
      <c r="G260" s="6">
        <f>IF(H260 = "NULL", "NULL", H260/28.35)</f>
        <v>1</v>
      </c>
      <c r="H260" s="6">
        <v>28.35</v>
      </c>
      <c r="I260" s="6">
        <f>IF(G260 = "NULL", "NULL", G260*1.25)</f>
        <v>1.25</v>
      </c>
      <c r="J260" s="6">
        <f>IF(G260 = "NULL", "NULL", H260*1.25)</f>
        <v>35.4375</v>
      </c>
      <c r="K260" s="6">
        <f>IF(G260 = "NULL", "NULL", G260*2)</f>
        <v>2</v>
      </c>
      <c r="L260" s="6">
        <f>IF(G260 = "NULL", "NULL", H260*2)</f>
        <v>56.7</v>
      </c>
      <c r="M260" s="9" t="str">
        <f>CONCATENATE(SUBSTITUTE(D260,"• Packed in a facility and/or equipment that produces products containing peanuts, tree nuts, soybean, milk, dairy, eggs, fish, shellfish, wheat, sesame. •",""), " - NET WT. ", TEXT(E260, "0.00"), " oz (", F260, " grams)")</f>
        <v>Grillin' with Heat Seasoning Ingredients:
black pepper, chili powder, paprika, salt, brown sugar, spices, dehydrated garlic, onion, sugar, worchestershire powder, turmeric, oregano, disodium inosinate, guanylate (natural sodium salt) &lt;2% calcium stearate (anti caking)
 - NET WT. 0.50 oz (14.175 grams)</v>
      </c>
      <c r="N260" s="10">
        <v>10000000148</v>
      </c>
      <c r="O260" s="10">
        <v>30000000148</v>
      </c>
      <c r="P260" s="10">
        <v>50000000148</v>
      </c>
      <c r="Q260" s="10">
        <v>70000000148</v>
      </c>
      <c r="R260" s="10">
        <v>90000000148</v>
      </c>
      <c r="S260" s="10">
        <v>11000000148</v>
      </c>
      <c r="T260" s="10">
        <v>13000000148</v>
      </c>
      <c r="U260" s="8"/>
      <c r="V260" s="9"/>
      <c r="W260" s="6">
        <f>IF(G260 = "NULL", "NULL", G260/4)</f>
        <v>0.25</v>
      </c>
      <c r="X260" s="6">
        <f>IF(W260 = "NULL", "NULL", W260*28.35)</f>
        <v>7.0875000000000004</v>
      </c>
      <c r="Y260" s="6">
        <f>IF(G260 = "NULL", "NULL", G260*4)</f>
        <v>4</v>
      </c>
      <c r="Z260" s="6">
        <f>IF(G260 = "NULL", "NULL", H260*4)</f>
        <v>113.4</v>
      </c>
      <c r="AA260" s="13">
        <v>15000000148</v>
      </c>
      <c r="AB260" s="6">
        <f>IF(OR(E260 = "NULL", G260 = "NULL"), "NULL", (E260+G260)/2)</f>
        <v>0.75</v>
      </c>
      <c r="AC260" s="6">
        <f>IF(OR(F260 = "NULL", H260 = "NULL"), "NULL", (F260+H260)/2)</f>
        <v>21.262500000000003</v>
      </c>
      <c r="AD260" s="13">
        <v>17000000148</v>
      </c>
      <c r="AE260" s="6">
        <f>IF(H260 = "NULL", "NULL", AF260/28.35)</f>
        <v>2.5</v>
      </c>
      <c r="AF260" s="6">
        <f>IF(H260 = "NULL", "NULL", J260*2)</f>
        <v>70.875</v>
      </c>
      <c r="AG260" s="13">
        <v>19000000148</v>
      </c>
      <c r="AH260" s="6">
        <f>IF(AB260 = "NULL", "NULL", AB260*2)</f>
        <v>1.5</v>
      </c>
      <c r="AI260" s="6">
        <f>IF(AC260 = "NULL", "NULL", AC260*2)</f>
        <v>42.525000000000006</v>
      </c>
      <c r="AJ260" s="13">
        <v>21000000148</v>
      </c>
      <c r="AK260" s="11"/>
      <c r="AL260" s="10" t="str">
        <f>SUBSTITUTE(D260,CHAR(10)&amp;"•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c r="AM260" s="9" t="s">
        <v>44</v>
      </c>
      <c r="AN260" s="42"/>
    </row>
    <row r="261" spans="1:40" ht="180" x14ac:dyDescent="0.3">
      <c r="A261" s="8" t="s">
        <v>915</v>
      </c>
      <c r="B261" s="8" t="s">
        <v>916</v>
      </c>
      <c r="C261" s="8" t="s">
        <v>916</v>
      </c>
      <c r="D261" s="9" t="s">
        <v>917</v>
      </c>
      <c r="E261" s="6">
        <f>IF(F261 = "NULL", "NULL", F261/28.35)</f>
        <v>1.0158730158730158</v>
      </c>
      <c r="F261" s="6">
        <v>28.8</v>
      </c>
      <c r="G261" s="6">
        <f>IF(H261 = "NULL", "NULL", H261/28.35)</f>
        <v>2.0317460317460316</v>
      </c>
      <c r="H261" s="6">
        <v>57.6</v>
      </c>
      <c r="I261" s="6">
        <f>IF(G261 = "NULL", "NULL", G261*1.25)</f>
        <v>2.5396825396825395</v>
      </c>
      <c r="J261" s="6">
        <f>IF(G261 = "NULL", "NULL", H261*1.25)</f>
        <v>72</v>
      </c>
      <c r="K261" s="6">
        <f>IF(G261 = "NULL", "NULL", G261*2)</f>
        <v>4.0634920634920633</v>
      </c>
      <c r="L261" s="6">
        <f>IF(G261 = "NULL", "NULL", H261*2)</f>
        <v>115.2</v>
      </c>
      <c r="M261" s="9" t="str">
        <f>CONCATENATE(SUBSTITUTE(D261,"• Packed in a facility and/or equipment that produces products containing peanuts, tree nuts, soybean, milk, dairy, eggs, fish, shellfish, wheat, sesame. •",""), " - NET WT. ", TEXT(E261, "0.00"), " oz (", F261, " grams)")</f>
        <v>Ground Allspice Ingredients:
allspice
 - NET WT. 1.02 oz (28.8 grams)</v>
      </c>
      <c r="N261" s="10">
        <v>10000000628</v>
      </c>
      <c r="O261" s="10">
        <v>30000000628</v>
      </c>
      <c r="P261" s="10">
        <v>50000000628</v>
      </c>
      <c r="Q261" s="10">
        <v>70000000628</v>
      </c>
      <c r="R261" s="10">
        <v>90000000628</v>
      </c>
      <c r="S261" s="10">
        <v>11000000628</v>
      </c>
      <c r="T261" s="10">
        <v>13000000628</v>
      </c>
      <c r="U261" s="22"/>
      <c r="W261" s="6">
        <f>IF(G261 = "NULL", "NULL", G261/4)</f>
        <v>0.50793650793650791</v>
      </c>
      <c r="X261" s="6">
        <f>IF(W261 = "NULL", "NULL", W261*28.35)</f>
        <v>14.4</v>
      </c>
      <c r="Y261" s="6">
        <f>IF(G261 = "NULL", "NULL", G261*4)</f>
        <v>8.1269841269841265</v>
      </c>
      <c r="Z261" s="6">
        <f>IF(G261 = "NULL", "NULL", H261*4)</f>
        <v>230.4</v>
      </c>
      <c r="AA261" s="13">
        <v>15000000628</v>
      </c>
      <c r="AB261" s="6">
        <f>IF(OR(E261 = "NULL", G261 = "NULL"), "NULL", (E261+G261)/2)</f>
        <v>1.5238095238095237</v>
      </c>
      <c r="AC261" s="6">
        <f>IF(OR(F261 = "NULL", H261 = "NULL"), "NULL", (F261+H261)/2)</f>
        <v>43.2</v>
      </c>
      <c r="AD261" s="13">
        <v>17000000628</v>
      </c>
      <c r="AE261" s="6">
        <f>IF(H261 = "NULL", "NULL", AF261/28.35)</f>
        <v>5.0793650793650791</v>
      </c>
      <c r="AF261" s="6">
        <f>IF(H261 = "NULL", "NULL", J261*2)</f>
        <v>144</v>
      </c>
      <c r="AG261" s="13">
        <v>19000000628</v>
      </c>
      <c r="AH261" s="6">
        <f>IF(AB261 = "NULL", "NULL", AB261*2)</f>
        <v>3.0476190476190474</v>
      </c>
      <c r="AI261" s="6">
        <f>IF(AC261 = "NULL", "NULL", AC261*2)</f>
        <v>86.4</v>
      </c>
      <c r="AJ261" s="13">
        <v>21000000628</v>
      </c>
      <c r="AK261" s="11"/>
      <c r="AL261" s="10" t="str">
        <f>SUBSTITUTE(D261,CHAR(10)&amp;"• Packed in a facility and/or equipment that produces products containing peanuts, tree nuts, soybean, milk, dairy, eggs, fish, shellfish, wheat, sesame. •","")</f>
        <v>Ground Allspice Ingredients:
allspice</v>
      </c>
      <c r="AM261" s="9" t="s">
        <v>44</v>
      </c>
      <c r="AN261" s="42"/>
    </row>
    <row r="262" spans="1:40" ht="180" x14ac:dyDescent="0.3">
      <c r="A262" s="8" t="s">
        <v>2456</v>
      </c>
      <c r="B262" s="8" t="s">
        <v>2457</v>
      </c>
      <c r="C262" s="8" t="s">
        <v>2457</v>
      </c>
      <c r="D262" s="9" t="s">
        <v>2458</v>
      </c>
      <c r="E262" s="6">
        <f>IF(F262 = "NULL", "NULL", F262/28.35)</f>
        <v>1.1428571428571428</v>
      </c>
      <c r="F262" s="6">
        <v>32.4</v>
      </c>
      <c r="G262" s="6">
        <f>IF(H262 = "NULL", "NULL", H262/28.35)</f>
        <v>2.2857142857142856</v>
      </c>
      <c r="H262" s="6">
        <v>64.8</v>
      </c>
      <c r="I262" s="6">
        <f>IF(G262 = "NULL", "NULL", G262*1.25)</f>
        <v>2.8571428571428568</v>
      </c>
      <c r="J262" s="6">
        <f>IF(G262 = "NULL", "NULL", H262*1.25)</f>
        <v>81</v>
      </c>
      <c r="K262" s="6">
        <f>IF(G262 = "NULL", "NULL", G262*2)</f>
        <v>4.5714285714285712</v>
      </c>
      <c r="L262" s="6">
        <f>IF(G262 = "NULL", "NULL", H262*2)</f>
        <v>129.6</v>
      </c>
      <c r="M262" s="9" t="str">
        <f>CONCATENATE(SUBSTITUTE(D262,"• Packed in a facility and/or equipment that produces products containing peanuts, tree nuts, soybean, milk, dairy, eggs, fish, shellfish, wheat, sesame. •",""), " - NET WT. ", TEXT(E262, "0.00"), " oz (", F262, " grams)")</f>
        <v>Ground Cinnamon Ingredients:
cinnamon
 - NET WT. 1.14 oz (32.4 grams)</v>
      </c>
      <c r="N262" s="10">
        <v>10000000532</v>
      </c>
      <c r="O262" s="10">
        <v>30000000532</v>
      </c>
      <c r="P262" s="10">
        <v>50000000532</v>
      </c>
      <c r="Q262" s="10">
        <v>70000000532</v>
      </c>
      <c r="R262" s="10">
        <v>90000000532</v>
      </c>
      <c r="S262" s="10">
        <v>11000000532</v>
      </c>
      <c r="T262" s="10">
        <v>13000000532</v>
      </c>
      <c r="U262" s="22"/>
      <c r="W262" s="6">
        <f>IF(G262 = "NULL", "NULL", G262/4)</f>
        <v>0.5714285714285714</v>
      </c>
      <c r="X262" s="6">
        <f>IF(W262 = "NULL", "NULL", W262*28.35)</f>
        <v>16.2</v>
      </c>
      <c r="Y262" s="6">
        <f>IF(G262 = "NULL", "NULL", G262*4)</f>
        <v>9.1428571428571423</v>
      </c>
      <c r="Z262" s="6">
        <f>IF(G262 = "NULL", "NULL", H262*4)</f>
        <v>259.2</v>
      </c>
      <c r="AA262" s="13">
        <v>15000000532</v>
      </c>
      <c r="AB262" s="6">
        <f>IF(OR(E262 = "NULL", G262 = "NULL"), "NULL", (E262+G262)/2)</f>
        <v>1.7142857142857142</v>
      </c>
      <c r="AC262" s="6">
        <f>IF(OR(F262 = "NULL", H262 = "NULL"), "NULL", (F262+H262)/2)</f>
        <v>48.599999999999994</v>
      </c>
      <c r="AD262" s="13">
        <v>17000000532</v>
      </c>
      <c r="AE262" s="6">
        <f>IF(H262 = "NULL", "NULL", AF262/28.35)</f>
        <v>5.7142857142857144</v>
      </c>
      <c r="AF262" s="6">
        <f>IF(H262 = "NULL", "NULL", J262*2)</f>
        <v>162</v>
      </c>
      <c r="AG262" s="13">
        <v>19000000532</v>
      </c>
      <c r="AH262" s="6">
        <f>IF(AB262 = "NULL", "NULL", AB262*2)</f>
        <v>3.4285714285714284</v>
      </c>
      <c r="AI262" s="6">
        <f>IF(AC262 = "NULL", "NULL", AC262*2)</f>
        <v>97.199999999999989</v>
      </c>
      <c r="AJ262" s="13">
        <v>21000000532</v>
      </c>
      <c r="AK262" s="11"/>
      <c r="AL262" s="10" t="str">
        <f>SUBSTITUTE(D262,CHAR(10)&amp;"• Packed in a facility and/or equipment that produces products containing peanuts, tree nuts, soybean, milk, dairy, eggs, fish, shellfish, wheat, sesame. •","")</f>
        <v>Ground Cinnamon Ingredients:
cinnamon</v>
      </c>
      <c r="AM262" s="9" t="s">
        <v>44</v>
      </c>
      <c r="AN262" s="42"/>
    </row>
    <row r="263" spans="1:40" ht="180" x14ac:dyDescent="0.3">
      <c r="A263" s="8" t="s">
        <v>918</v>
      </c>
      <c r="B263" s="8" t="s">
        <v>919</v>
      </c>
      <c r="C263" s="8" t="s">
        <v>919</v>
      </c>
      <c r="D263" s="9" t="s">
        <v>920</v>
      </c>
      <c r="E263" s="6">
        <f>IF(F263 = "NULL", "NULL", F263/28.35)</f>
        <v>0.88888888888888884</v>
      </c>
      <c r="F263" s="6">
        <v>25.2</v>
      </c>
      <c r="G263" s="6">
        <f>IF(H263 = "NULL", "NULL", H263/28.35)</f>
        <v>1.7777777777777777</v>
      </c>
      <c r="H263" s="6">
        <v>50.4</v>
      </c>
      <c r="I263" s="6">
        <f>IF(G263 = "NULL", "NULL", G263*1.25)</f>
        <v>2.2222222222222223</v>
      </c>
      <c r="J263" s="6">
        <f>IF(G263 = "NULL", "NULL", H263*1.25)</f>
        <v>63</v>
      </c>
      <c r="K263" s="6">
        <f>IF(G263 = "NULL", "NULL", G263*2)</f>
        <v>3.5555555555555554</v>
      </c>
      <c r="L263" s="6">
        <f>IF(G263 = "NULL", "NULL", H263*2)</f>
        <v>100.8</v>
      </c>
      <c r="M263" s="9" t="str">
        <f>CONCATENATE(SUBSTITUTE(D263,"• Packed in a facility and/or equipment that produces products containing peanuts, tree nuts, soybean, milk, dairy, eggs, fish, shellfish, wheat, sesame. •",""), " - NET WT. ", TEXT(E263, "0.00"), " oz (", F263, " grams)")</f>
        <v>Ground Cloves Ingredients:
cloves
 - NET WT. 0.89 oz (25.2 grams)</v>
      </c>
      <c r="N263" s="10">
        <v>10000000629</v>
      </c>
      <c r="O263" s="10">
        <v>30000000629</v>
      </c>
      <c r="P263" s="10">
        <v>50000000629</v>
      </c>
      <c r="Q263" s="10">
        <v>70000000629</v>
      </c>
      <c r="R263" s="10">
        <v>90000000629</v>
      </c>
      <c r="S263" s="10">
        <v>11000000629</v>
      </c>
      <c r="T263" s="10">
        <v>13000000629</v>
      </c>
      <c r="U263" s="22"/>
      <c r="W263" s="6">
        <f>IF(G263 = "NULL", "NULL", G263/4)</f>
        <v>0.44444444444444442</v>
      </c>
      <c r="X263" s="6">
        <f>IF(W263 = "NULL", "NULL", W263*28.35)</f>
        <v>12.6</v>
      </c>
      <c r="Y263" s="6">
        <f>IF(G263 = "NULL", "NULL", G263*4)</f>
        <v>7.1111111111111107</v>
      </c>
      <c r="Z263" s="6">
        <f>IF(G263 = "NULL", "NULL", H263*4)</f>
        <v>201.6</v>
      </c>
      <c r="AA263" s="13">
        <v>15000000629</v>
      </c>
      <c r="AB263" s="6">
        <f>IF(OR(E263 = "NULL", G263 = "NULL"), "NULL", (E263+G263)/2)</f>
        <v>1.3333333333333333</v>
      </c>
      <c r="AC263" s="6">
        <f>IF(OR(F263 = "NULL", H263 = "NULL"), "NULL", (F263+H263)/2)</f>
        <v>37.799999999999997</v>
      </c>
      <c r="AD263" s="13">
        <v>17000000629</v>
      </c>
      <c r="AE263" s="6">
        <f>IF(H263 = "NULL", "NULL", AF263/28.35)</f>
        <v>4.4444444444444446</v>
      </c>
      <c r="AF263" s="6">
        <f>IF(H263 = "NULL", "NULL", J263*2)</f>
        <v>126</v>
      </c>
      <c r="AG263" s="13">
        <v>19000000629</v>
      </c>
      <c r="AH263" s="6">
        <f>IF(AB263 = "NULL", "NULL", AB263*2)</f>
        <v>2.6666666666666665</v>
      </c>
      <c r="AI263" s="6">
        <f>IF(AC263 = "NULL", "NULL", AC263*2)</f>
        <v>75.599999999999994</v>
      </c>
      <c r="AJ263" s="13">
        <v>21000000629</v>
      </c>
      <c r="AK263" s="11"/>
      <c r="AL263" s="10" t="str">
        <f>SUBSTITUTE(D263,CHAR(10)&amp;"• Packed in a facility and/or equipment that produces products containing peanuts, tree nuts, soybean, milk, dairy, eggs, fish, shellfish, wheat, sesame. •","")</f>
        <v>Ground Cloves Ingredients:
cloves</v>
      </c>
      <c r="AM263" s="9" t="s">
        <v>44</v>
      </c>
      <c r="AN263" s="42"/>
    </row>
    <row r="264" spans="1:40" ht="180" x14ac:dyDescent="0.3">
      <c r="A264" s="8" t="s">
        <v>903</v>
      </c>
      <c r="B264" s="8" t="s">
        <v>904</v>
      </c>
      <c r="C264" s="8" t="s">
        <v>904</v>
      </c>
      <c r="D264" s="9" t="s">
        <v>905</v>
      </c>
      <c r="E264" s="6">
        <f>IF(F264 = "NULL", "NULL", F264/28.35)</f>
        <v>1.0158730158730158</v>
      </c>
      <c r="F264" s="6">
        <v>28.8</v>
      </c>
      <c r="G264" s="6">
        <f>IF(H264 = "NULL", "NULL", H264/28.35)</f>
        <v>2.0317460317460316</v>
      </c>
      <c r="H264" s="6">
        <v>57.6</v>
      </c>
      <c r="I264" s="6">
        <f>IF(G264 = "NULL", "NULL", G264*1.25)</f>
        <v>2.5396825396825395</v>
      </c>
      <c r="J264" s="6">
        <f>IF(G264 = "NULL", "NULL", H264*1.25)</f>
        <v>72</v>
      </c>
      <c r="K264" s="6">
        <f>IF(G264 = "NULL", "NULL", G264*2)</f>
        <v>4.0634920634920633</v>
      </c>
      <c r="L264" s="6">
        <f>IF(G264 = "NULL", "NULL", H264*2)</f>
        <v>115.2</v>
      </c>
      <c r="M264" s="9" t="str">
        <f>CONCATENATE(SUBSTITUTE(D264,"• Packed in a facility and/or equipment that produces products containing peanuts, tree nuts, soybean, milk, dairy, eggs, fish, shellfish, wheat, sesame. •",""), " - NET WT. ", TEXT(E264, "0.00"), " oz (", F264, " grams)")</f>
        <v>Ground Coriander Ingredients:
coriander
 - NET WT. 1.02 oz (28.8 grams)</v>
      </c>
      <c r="N264" s="10">
        <v>10000000624</v>
      </c>
      <c r="O264" s="10">
        <v>30000000624</v>
      </c>
      <c r="P264" s="10">
        <v>50000000624</v>
      </c>
      <c r="Q264" s="10">
        <v>70000000624</v>
      </c>
      <c r="R264" s="10">
        <v>90000000624</v>
      </c>
      <c r="S264" s="10">
        <v>11000000624</v>
      </c>
      <c r="T264" s="10">
        <v>13000000624</v>
      </c>
      <c r="U264" s="22"/>
      <c r="W264" s="6">
        <f>IF(G264 = "NULL", "NULL", G264/4)</f>
        <v>0.50793650793650791</v>
      </c>
      <c r="X264" s="6">
        <f>IF(W264 = "NULL", "NULL", W264*28.35)</f>
        <v>14.4</v>
      </c>
      <c r="Y264" s="6">
        <f>IF(G264 = "NULL", "NULL", G264*4)</f>
        <v>8.1269841269841265</v>
      </c>
      <c r="Z264" s="6">
        <f>IF(G264 = "NULL", "NULL", H264*4)</f>
        <v>230.4</v>
      </c>
      <c r="AA264" s="13">
        <v>15000000624</v>
      </c>
      <c r="AB264" s="6">
        <f>IF(OR(E264 = "NULL", G264 = "NULL"), "NULL", (E264+G264)/2)</f>
        <v>1.5238095238095237</v>
      </c>
      <c r="AC264" s="6">
        <f>IF(OR(F264 = "NULL", H264 = "NULL"), "NULL", (F264+H264)/2)</f>
        <v>43.2</v>
      </c>
      <c r="AD264" s="13">
        <v>17000000624</v>
      </c>
      <c r="AE264" s="6">
        <f>IF(H264 = "NULL", "NULL", AF264/28.35)</f>
        <v>5.0793650793650791</v>
      </c>
      <c r="AF264" s="6">
        <f>IF(H264 = "NULL", "NULL", J264*2)</f>
        <v>144</v>
      </c>
      <c r="AG264" s="13">
        <v>19000000624</v>
      </c>
      <c r="AH264" s="6">
        <f>IF(AB264 = "NULL", "NULL", AB264*2)</f>
        <v>3.0476190476190474</v>
      </c>
      <c r="AI264" s="6">
        <f>IF(AC264 = "NULL", "NULL", AC264*2)</f>
        <v>86.4</v>
      </c>
      <c r="AJ264" s="13">
        <v>21000000624</v>
      </c>
      <c r="AK264" s="11"/>
      <c r="AL264" s="10" t="str">
        <f>SUBSTITUTE(D264,CHAR(10)&amp;"• Packed in a facility and/or equipment that produces products containing peanuts, tree nuts, soybean, milk, dairy, eggs, fish, shellfish, wheat, sesame. •","")</f>
        <v>Ground Coriander Ingredients:
coriander</v>
      </c>
      <c r="AM264" s="9" t="s">
        <v>44</v>
      </c>
      <c r="AN264" s="42"/>
    </row>
    <row r="265" spans="1:40" ht="180" x14ac:dyDescent="0.3">
      <c r="A265" s="8" t="s">
        <v>2447</v>
      </c>
      <c r="B265" s="8" t="s">
        <v>2448</v>
      </c>
      <c r="C265" s="8" t="s">
        <v>2448</v>
      </c>
      <c r="D265" s="9" t="s">
        <v>2449</v>
      </c>
      <c r="E265" s="6">
        <f>IF(F265 = "NULL", "NULL", F265/28.35)</f>
        <v>0.77601410934744264</v>
      </c>
      <c r="F265" s="6">
        <v>22</v>
      </c>
      <c r="G265" s="6">
        <f>IF(H265 = "NULL", "NULL", H265/28.35)</f>
        <v>1.5520282186948853</v>
      </c>
      <c r="H265" s="6">
        <v>44</v>
      </c>
      <c r="I265" s="6">
        <f>IF(G265 = "NULL", "NULL", G265*1.25)</f>
        <v>1.9400352733686066</v>
      </c>
      <c r="J265" s="6">
        <f>IF(G265 = "NULL", "NULL", H265*1.25)</f>
        <v>55</v>
      </c>
      <c r="K265" s="6">
        <f>IF(G265 = "NULL", "NULL", G265*2)</f>
        <v>3.1040564373897706</v>
      </c>
      <c r="L265" s="6">
        <f>IF(G265 = "NULL", "NULL", H265*2)</f>
        <v>88</v>
      </c>
      <c r="M265" s="9" t="str">
        <f>CONCATENATE(SUBSTITUTE(D265,"• Packed in a facility and/or equipment that produces products containing peanuts, tree nuts, soybean, milk, dairy, eggs, fish, shellfish, wheat, sesame. •",""), " - NET WT. ", TEXT(E265, "0.00"), " oz (", F265, " grams)")</f>
        <v>Ground Ginger Ingredients:
ground ginger
 - NET WT. 0.78 oz (22 grams)</v>
      </c>
      <c r="N265" s="10">
        <v>10000000477</v>
      </c>
      <c r="O265" s="10">
        <v>30000000477</v>
      </c>
      <c r="P265" s="10">
        <v>50000000477</v>
      </c>
      <c r="Q265" s="10">
        <v>70000000477</v>
      </c>
      <c r="R265" s="10">
        <v>90000000477</v>
      </c>
      <c r="S265" s="10">
        <v>11000000477</v>
      </c>
      <c r="T265" s="10">
        <v>13000000477</v>
      </c>
      <c r="U265" s="8"/>
      <c r="V265" s="9"/>
      <c r="W265" s="6">
        <f>IF(G265 = "NULL", "NULL", G265/4)</f>
        <v>0.38800705467372132</v>
      </c>
      <c r="X265" s="6">
        <f>IF(W265 = "NULL", "NULL", W265*28.35)</f>
        <v>11</v>
      </c>
      <c r="Y265" s="6">
        <f>IF(G265 = "NULL", "NULL", G265*4)</f>
        <v>6.2081128747795411</v>
      </c>
      <c r="Z265" s="6">
        <f>IF(G265 = "NULL", "NULL", H265*4)</f>
        <v>176</v>
      </c>
      <c r="AA265" s="13">
        <v>15000000477</v>
      </c>
      <c r="AB265" s="6">
        <f>IF(OR(E265 = "NULL", G265 = "NULL"), "NULL", (E265+G265)/2)</f>
        <v>1.164021164021164</v>
      </c>
      <c r="AC265" s="6">
        <f>IF(OR(F265 = "NULL", H265 = "NULL"), "NULL", (F265+H265)/2)</f>
        <v>33</v>
      </c>
      <c r="AD265" s="13">
        <v>17000000477</v>
      </c>
      <c r="AE265" s="6">
        <f>IF(H265 = "NULL", "NULL", AF265/28.35)</f>
        <v>3.8800705467372132</v>
      </c>
      <c r="AF265" s="6">
        <f>IF(H265 = "NULL", "NULL", J265*2)</f>
        <v>110</v>
      </c>
      <c r="AG265" s="13">
        <v>19000000477</v>
      </c>
      <c r="AH265" s="6">
        <f>IF(AB265 = "NULL", "NULL", AB265*2)</f>
        <v>2.3280423280423279</v>
      </c>
      <c r="AI265" s="6">
        <f>IF(AC265 = "NULL", "NULL", AC265*2)</f>
        <v>66</v>
      </c>
      <c r="AJ265" s="13">
        <v>21000000477</v>
      </c>
      <c r="AK265" s="11"/>
      <c r="AL265" s="10" t="str">
        <f>SUBSTITUTE(D265,CHAR(10)&amp;"• Packed in a facility and/or equipment that produces products containing peanuts, tree nuts, soybean, milk, dairy, eggs, fish, shellfish, wheat, sesame. •","")</f>
        <v>Ground Ginger Ingredients:
ground ginger</v>
      </c>
      <c r="AM265" s="9" t="s">
        <v>44</v>
      </c>
      <c r="AN265" s="42"/>
    </row>
    <row r="266" spans="1:40" ht="180" x14ac:dyDescent="0.3">
      <c r="A266" s="8" t="s">
        <v>921</v>
      </c>
      <c r="B266" s="8" t="s">
        <v>922</v>
      </c>
      <c r="C266" s="8" t="s">
        <v>922</v>
      </c>
      <c r="D266" s="9" t="s">
        <v>923</v>
      </c>
      <c r="E266" s="6">
        <f>IF(F266 = "NULL", "NULL", F266/28.35)</f>
        <v>1.1428571428571428</v>
      </c>
      <c r="F266" s="6">
        <v>32.4</v>
      </c>
      <c r="G266" s="6">
        <f>IF(H266 = "NULL", "NULL", H266/28.35)</f>
        <v>2.2857142857142856</v>
      </c>
      <c r="H266" s="6">
        <v>64.8</v>
      </c>
      <c r="I266" s="6">
        <f>IF(G266 = "NULL", "NULL", G266*1.25)</f>
        <v>2.8571428571428568</v>
      </c>
      <c r="J266" s="6">
        <f>IF(G266 = "NULL", "NULL", H266*1.25)</f>
        <v>81</v>
      </c>
      <c r="K266" s="6">
        <f>IF(G266 = "NULL", "NULL", G266*2)</f>
        <v>4.5714285714285712</v>
      </c>
      <c r="L266" s="6">
        <f>IF(G266 = "NULL", "NULL", H266*2)</f>
        <v>129.6</v>
      </c>
      <c r="M266" s="9" t="str">
        <f>CONCATENATE(SUBSTITUTE(D266,"• Packed in a facility and/or equipment that produces products containing peanuts, tree nuts, soybean, milk, dairy, eggs, fish, shellfish, wheat, sesame. •",""), " - NET WT. ", TEXT(E266, "0.00"), " oz (", F266, " grams)")</f>
        <v>Ground Nutmeg Ingredients:
nutmeg
 - NET WT. 1.14 oz (32.4 grams)</v>
      </c>
      <c r="N266" s="10">
        <v>10000000630</v>
      </c>
      <c r="O266" s="10">
        <v>30000000630</v>
      </c>
      <c r="P266" s="10">
        <v>50000000630</v>
      </c>
      <c r="Q266" s="10">
        <v>70000000630</v>
      </c>
      <c r="R266" s="10">
        <v>90000000630</v>
      </c>
      <c r="S266" s="10">
        <v>11000000630</v>
      </c>
      <c r="T266" s="10">
        <v>13000000630</v>
      </c>
      <c r="U266" s="22"/>
      <c r="W266" s="6">
        <f>IF(G266 = "NULL", "NULL", G266/4)</f>
        <v>0.5714285714285714</v>
      </c>
      <c r="X266" s="6">
        <f>IF(W266 = "NULL", "NULL", W266*28.35)</f>
        <v>16.2</v>
      </c>
      <c r="Y266" s="6">
        <f>IF(G266 = "NULL", "NULL", G266*4)</f>
        <v>9.1428571428571423</v>
      </c>
      <c r="Z266" s="6">
        <f>IF(G266 = "NULL", "NULL", H266*4)</f>
        <v>259.2</v>
      </c>
      <c r="AA266" s="13">
        <v>15000000630</v>
      </c>
      <c r="AB266" s="6">
        <f>IF(OR(E266 = "NULL", G266 = "NULL"), "NULL", (E266+G266)/2)</f>
        <v>1.7142857142857142</v>
      </c>
      <c r="AC266" s="6">
        <f>IF(OR(F266 = "NULL", H266 = "NULL"), "NULL", (F266+H266)/2)</f>
        <v>48.599999999999994</v>
      </c>
      <c r="AD266" s="13">
        <v>17000000630</v>
      </c>
      <c r="AE266" s="6">
        <f>IF(H266 = "NULL", "NULL", AF266/28.35)</f>
        <v>5.7142857142857144</v>
      </c>
      <c r="AF266" s="6">
        <f>IF(H266 = "NULL", "NULL", J266*2)</f>
        <v>162</v>
      </c>
      <c r="AG266" s="13">
        <v>19000000630</v>
      </c>
      <c r="AH266" s="6">
        <f>IF(AB266 = "NULL", "NULL", AB266*2)</f>
        <v>3.4285714285714284</v>
      </c>
      <c r="AI266" s="6">
        <f>IF(AC266 = "NULL", "NULL", AC266*2)</f>
        <v>97.199999999999989</v>
      </c>
      <c r="AJ266" s="13">
        <v>21000000630</v>
      </c>
      <c r="AK266" s="11"/>
      <c r="AL266" s="10" t="str">
        <f>SUBSTITUTE(D266,CHAR(10)&amp;"• Packed in a facility and/or equipment that produces products containing peanuts, tree nuts, soybean, milk, dairy, eggs, fish, shellfish, wheat, sesame. •","")</f>
        <v>Ground Nutmeg Ingredients:
nutmeg</v>
      </c>
      <c r="AM266" s="9" t="s">
        <v>44</v>
      </c>
      <c r="AN266" s="42"/>
    </row>
    <row r="267" spans="1:40" ht="180" x14ac:dyDescent="0.3">
      <c r="A267" s="8" t="s">
        <v>2057</v>
      </c>
      <c r="B267" s="8" t="s">
        <v>2058</v>
      </c>
      <c r="C267" s="8" t="s">
        <v>2058</v>
      </c>
      <c r="D267" s="9" t="s">
        <v>2983</v>
      </c>
      <c r="E267" s="6">
        <f>IF(F267 = "NULL", "NULL", F267/28.35)</f>
        <v>0.77601410934744264</v>
      </c>
      <c r="F267" s="6">
        <v>22</v>
      </c>
      <c r="G267" s="6">
        <f>IF(H267 = "NULL", "NULL", H267/28.35)</f>
        <v>1.6578483245149911</v>
      </c>
      <c r="H267" s="6">
        <v>47</v>
      </c>
      <c r="I267" s="6">
        <f>IF(G267 = "NULL", "NULL", G267*1.25)</f>
        <v>2.0723104056437389</v>
      </c>
      <c r="J267" s="6">
        <f>IF(G267 = "NULL", "NULL", H267*1.25)</f>
        <v>58.75</v>
      </c>
      <c r="K267" s="6">
        <f>IF(G267 = "NULL", "NULL", G267*2)</f>
        <v>3.3156966490299822</v>
      </c>
      <c r="L267" s="6">
        <f>IF(G267 = "NULL", "NULL", H267*2)</f>
        <v>94</v>
      </c>
      <c r="M267" s="9" t="str">
        <f>CONCATENATE(SUBSTITUTE(D267,"• Packed in a facility and/or equipment that produces products containing peanuts, tree nuts, soybean, milk, dairy, eggs, fish, shellfish, wheat, sesame. •",""), " - NET WT. ", TEXT(E267, "0.00"), " oz (", F267, " grams)")</f>
        <v>Guacamole Seasoning Ingredients:
crushed red pepper, garlic, onion, salt, lime juice powder, 
citric acid, cumin, cilantro
 - NET WT. 0.78 oz (22 grams)</v>
      </c>
      <c r="N267" s="10">
        <v>10000000491</v>
      </c>
      <c r="O267" s="10">
        <v>30000000491</v>
      </c>
      <c r="P267" s="10">
        <v>50000000491</v>
      </c>
      <c r="Q267" s="10">
        <v>70000000491</v>
      </c>
      <c r="R267" s="10">
        <v>90000000491</v>
      </c>
      <c r="S267" s="10">
        <v>11000000491</v>
      </c>
      <c r="T267" s="10">
        <v>13000000491</v>
      </c>
      <c r="U267" s="8" t="s">
        <v>49</v>
      </c>
      <c r="V267" s="9" t="s">
        <v>207</v>
      </c>
      <c r="W267" s="6">
        <f>IF(G267 = "NULL", "NULL", G267/4)</f>
        <v>0.41446208112874777</v>
      </c>
      <c r="X267" s="6">
        <f>IF(W267 = "NULL", "NULL", W267*28.35)</f>
        <v>11.75</v>
      </c>
      <c r="Y267" s="6">
        <f>IF(G267 = "NULL", "NULL", G267*4)</f>
        <v>6.6313932980599644</v>
      </c>
      <c r="Z267" s="6">
        <f>IF(G267 = "NULL", "NULL", H267*4)</f>
        <v>188</v>
      </c>
      <c r="AA267" s="13">
        <v>15000000491</v>
      </c>
      <c r="AB267" s="6">
        <f>IF(OR(E267 = "NULL", G267 = "NULL"), "NULL", (E267+G267)/2)</f>
        <v>1.2169312169312168</v>
      </c>
      <c r="AC267" s="6">
        <f>IF(OR(F267 = "NULL", H267 = "NULL"), "NULL", (F267+H267)/2)</f>
        <v>34.5</v>
      </c>
      <c r="AD267" s="13">
        <v>17000000491</v>
      </c>
      <c r="AE267" s="6">
        <f>IF(H267 = "NULL", "NULL", AF267/28.35)</f>
        <v>4.1446208112874778</v>
      </c>
      <c r="AF267" s="6">
        <f>IF(H267 = "NULL", "NULL", J267*2)</f>
        <v>117.5</v>
      </c>
      <c r="AG267" s="13">
        <v>19000000491</v>
      </c>
      <c r="AH267" s="6">
        <f>IF(AB267 = "NULL", "NULL", AB267*2)</f>
        <v>2.4338624338624335</v>
      </c>
      <c r="AI267" s="6">
        <f>IF(AC267 = "NULL", "NULL", AC267*2)</f>
        <v>69</v>
      </c>
      <c r="AJ267" s="13">
        <v>21000000491</v>
      </c>
      <c r="AK267" s="11"/>
      <c r="AL267" s="10" t="str">
        <f>SUBSTITUTE(D267,CHAR(10)&amp;"• Packed in a facility and/or equipment that produces products containing peanuts, tree nuts, soybean, milk, dairy, eggs, fish, shellfish, wheat, sesame. •","")</f>
        <v>Guacamole Seasoning Ingredients:
crushed red pepper, garlic, onion, salt, lime juice powder, 
citric acid, cumin, cilantro</v>
      </c>
      <c r="AM267" s="9" t="s">
        <v>44</v>
      </c>
      <c r="AN267" s="42"/>
    </row>
    <row r="268" spans="1:40" ht="180" x14ac:dyDescent="0.3">
      <c r="A268" s="8" t="s">
        <v>1314</v>
      </c>
      <c r="B268" s="8" t="s">
        <v>1315</v>
      </c>
      <c r="C268" s="8" t="s">
        <v>1316</v>
      </c>
      <c r="D268" s="9" t="s">
        <v>1317</v>
      </c>
      <c r="E268" s="6">
        <f>IF(F268 = "NULL", "NULL", F268/28.35)</f>
        <v>0.8</v>
      </c>
      <c r="F268" s="6">
        <v>22.680000000000003</v>
      </c>
      <c r="G268" s="6">
        <f>IF(H268 = "NULL", "NULL", H268/28.35)</f>
        <v>1.6</v>
      </c>
      <c r="H268" s="6">
        <v>45.360000000000007</v>
      </c>
      <c r="I268" s="6">
        <f>IF(G268 = "NULL", "NULL", G268*1.25)</f>
        <v>2</v>
      </c>
      <c r="J268" s="6">
        <f>IF(G268 = "NULL", "NULL", H268*1.25)</f>
        <v>56.70000000000001</v>
      </c>
      <c r="K268" s="6">
        <f>IF(G268 = "NULL", "NULL", G268*2)</f>
        <v>3.2</v>
      </c>
      <c r="L268" s="6">
        <f>IF(G268 = "NULL", "NULL", H268*2)</f>
        <v>90.720000000000013</v>
      </c>
      <c r="M268" s="9" t="str">
        <f>CONCATENATE(SUBSTITUTE(D268,"• Packed in a facility and/or equipment that produces products containing peanuts, tree nuts, soybean, milk, dairy, eggs, fish, shellfish, wheat, sesame. •",""), " - NET WT. ", TEXT(E268, "0.00"), " oz (", F268, " grams)")</f>
        <v>Guacamole Seasoning Ingredients:
onion, salt, crushed red pepper, garlic, citric acid, lime juice powder, cilantro and cumin
 - NET WT. 0.80 oz (22.68 grams)</v>
      </c>
      <c r="N268" s="10">
        <v>10000000149</v>
      </c>
      <c r="O268" s="10">
        <v>30000000149</v>
      </c>
      <c r="P268" s="10">
        <v>50000000149</v>
      </c>
      <c r="Q268" s="10">
        <v>70000000149</v>
      </c>
      <c r="R268" s="10">
        <v>90000000149</v>
      </c>
      <c r="S268" s="10">
        <v>11000000149</v>
      </c>
      <c r="T268" s="10">
        <v>13000000149</v>
      </c>
      <c r="U268" s="8" t="s">
        <v>49</v>
      </c>
      <c r="V268" s="9"/>
      <c r="W268" s="6">
        <f>IF(G268 = "NULL", "NULL", G268/4)</f>
        <v>0.4</v>
      </c>
      <c r="X268" s="6">
        <f>IF(W268 = "NULL", "NULL", W268*28.35)</f>
        <v>11.340000000000002</v>
      </c>
      <c r="Y268" s="6">
        <f>IF(G268 = "NULL", "NULL", G268*4)</f>
        <v>6.4</v>
      </c>
      <c r="Z268" s="6">
        <f>IF(G268 = "NULL", "NULL", H268*4)</f>
        <v>181.44000000000003</v>
      </c>
      <c r="AA268" s="13">
        <v>15000000149</v>
      </c>
      <c r="AB268" s="6">
        <f>IF(OR(E268 = "NULL", G268 = "NULL"), "NULL", (E268+G268)/2)</f>
        <v>1.2000000000000002</v>
      </c>
      <c r="AC268" s="6">
        <f>IF(OR(F268 = "NULL", H268 = "NULL"), "NULL", (F268+H268)/2)</f>
        <v>34.020000000000003</v>
      </c>
      <c r="AD268" s="13">
        <v>17000000149</v>
      </c>
      <c r="AE268" s="6">
        <f>IF(H268 = "NULL", "NULL", AF268/28.35)</f>
        <v>4.0000000000000009</v>
      </c>
      <c r="AF268" s="6">
        <f>IF(H268 = "NULL", "NULL", J268*2)</f>
        <v>113.40000000000002</v>
      </c>
      <c r="AG268" s="13">
        <v>19000000149</v>
      </c>
      <c r="AH268" s="6">
        <f>IF(AB268 = "NULL", "NULL", AB268*2)</f>
        <v>2.4000000000000004</v>
      </c>
      <c r="AI268" s="6">
        <f>IF(AC268 = "NULL", "NULL", AC268*2)</f>
        <v>68.040000000000006</v>
      </c>
      <c r="AJ268" s="13">
        <v>21000000149</v>
      </c>
      <c r="AK268" s="11"/>
      <c r="AL268" s="10" t="str">
        <f>SUBSTITUTE(D268,CHAR(10)&amp;"• Packed in a facility and/or equipment that produces products containing peanuts, tree nuts, soybean, milk, dairy, eggs, fish, shellfish, wheat, sesame. •","")</f>
        <v>Guacamole Seasoning Ingredients:
onion, salt, crushed red pepper, garlic, citric acid, lime juice powder, cilantro and cumin</v>
      </c>
      <c r="AM268" s="9" t="s">
        <v>44</v>
      </c>
      <c r="AN268" s="42"/>
    </row>
    <row r="269" spans="1:40" ht="180" x14ac:dyDescent="0.3">
      <c r="A269" s="8" t="s">
        <v>2009</v>
      </c>
      <c r="B269" s="8" t="s">
        <v>2010</v>
      </c>
      <c r="C269" s="8" t="s">
        <v>2010</v>
      </c>
      <c r="D269" s="9" t="s">
        <v>2011</v>
      </c>
      <c r="E269" s="6">
        <f>IF(F269 = "NULL", "NULL", F269/28.35)</f>
        <v>2</v>
      </c>
      <c r="F269" s="6">
        <v>56.7</v>
      </c>
      <c r="G269" s="6">
        <f>IF(H269 = "NULL", "NULL", H269/28.35)</f>
        <v>4</v>
      </c>
      <c r="H269" s="6">
        <v>113.4</v>
      </c>
      <c r="I269" s="6">
        <f>IF(G269 = "NULL", "NULL", G269*1.25)</f>
        <v>5</v>
      </c>
      <c r="J269" s="6">
        <f>IF(G269 = "NULL", "NULL", H269*1.25)</f>
        <v>141.75</v>
      </c>
      <c r="K269" s="6">
        <f>IF(G269 = "NULL", "NULL", G269*2)</f>
        <v>8</v>
      </c>
      <c r="L269" s="6">
        <f>IF(G269 = "NULL", "NULL", H269*2)</f>
        <v>226.8</v>
      </c>
      <c r="M269" s="9" t="str">
        <f>CONCATENATE(SUBSTITUTE(D269,"• Packed in a facility and/or equipment that produces products containing peanuts, tree nuts, soybean, milk, dairy, eggs, fish, shellfish, wheat, sesame. •",""), " - NET WT. ", TEXT(E269, "0.00"), " oz (", F269, " grams)")</f>
        <v>Gyro Seasoning Ingredients:
onion, garlic, sea salt, oregano, marjoram, black pepper and rosemary
 - NET WT. 2.00 oz (56.7 grams)</v>
      </c>
      <c r="N269" s="10">
        <v>10000000400</v>
      </c>
      <c r="O269" s="10">
        <v>30000000400</v>
      </c>
      <c r="P269" s="10">
        <v>50000000400</v>
      </c>
      <c r="Q269" s="10">
        <v>70000000400</v>
      </c>
      <c r="R269" s="10">
        <v>90000000400</v>
      </c>
      <c r="S269" s="10">
        <v>11000000400</v>
      </c>
      <c r="T269" s="10">
        <v>13000000400</v>
      </c>
      <c r="U269" s="8" t="s">
        <v>49</v>
      </c>
      <c r="V269" s="9"/>
      <c r="W269" s="6">
        <f>IF(G269 = "NULL", "NULL", G269/4)</f>
        <v>1</v>
      </c>
      <c r="X269" s="6">
        <f>IF(W269 = "NULL", "NULL", W269*28.35)</f>
        <v>28.35</v>
      </c>
      <c r="Y269" s="6">
        <f>IF(G269 = "NULL", "NULL", G269*4)</f>
        <v>16</v>
      </c>
      <c r="Z269" s="6">
        <f>IF(G269 = "NULL", "NULL", H269*4)</f>
        <v>453.6</v>
      </c>
      <c r="AA269" s="13">
        <v>15000000400</v>
      </c>
      <c r="AB269" s="6">
        <f>IF(OR(E269 = "NULL", G269 = "NULL"), "NULL", (E269+G269)/2)</f>
        <v>3</v>
      </c>
      <c r="AC269" s="6">
        <f>IF(OR(F269 = "NULL", H269 = "NULL"), "NULL", (F269+H269)/2)</f>
        <v>85.050000000000011</v>
      </c>
      <c r="AD269" s="13">
        <v>17000000400</v>
      </c>
      <c r="AE269" s="6">
        <f>IF(H269 = "NULL", "NULL", AF269/28.35)</f>
        <v>10</v>
      </c>
      <c r="AF269" s="6">
        <f>IF(H269 = "NULL", "NULL", J269*2)</f>
        <v>283.5</v>
      </c>
      <c r="AG269" s="13">
        <v>19000000400</v>
      </c>
      <c r="AH269" s="6">
        <f>IF(AB269 = "NULL", "NULL", AB269*2)</f>
        <v>6</v>
      </c>
      <c r="AI269" s="6">
        <f>IF(AC269 = "NULL", "NULL", AC269*2)</f>
        <v>170.10000000000002</v>
      </c>
      <c r="AJ269" s="13">
        <v>21000000400</v>
      </c>
      <c r="AK269" s="11"/>
      <c r="AL269" s="10" t="str">
        <f>SUBSTITUTE(D269,CHAR(10)&amp;"• Packed in a facility and/or equipment that produces products containing peanuts, tree nuts, soybean, milk, dairy, eggs, fish, shellfish, wheat, sesame. •","")</f>
        <v>Gyro Seasoning Ingredients:
onion, garlic, sea salt, oregano, marjoram, black pepper and rosemary</v>
      </c>
      <c r="AM269" s="9" t="s">
        <v>44</v>
      </c>
      <c r="AN269" s="42"/>
    </row>
    <row r="270" spans="1:40" ht="180" x14ac:dyDescent="0.3">
      <c r="A270" s="8" t="s">
        <v>2168</v>
      </c>
      <c r="B270" s="8" t="s">
        <v>2169</v>
      </c>
      <c r="C270" s="8" t="s">
        <v>2170</v>
      </c>
      <c r="D270" s="9" t="s">
        <v>2171</v>
      </c>
      <c r="E270" s="6">
        <f>IF(F270 = "NULL", "NULL", F270/28.35)</f>
        <v>2.6455026455026456</v>
      </c>
      <c r="F270" s="6">
        <v>75</v>
      </c>
      <c r="G270" s="6">
        <f>IF(H270 = "NULL", "NULL", H270/28.35)</f>
        <v>5.2910052910052912</v>
      </c>
      <c r="H270" s="6">
        <v>150</v>
      </c>
      <c r="I270" s="6">
        <f>IF(G270 = "NULL", "NULL", G270*1.25)</f>
        <v>6.6137566137566139</v>
      </c>
      <c r="J270" s="6">
        <f>IF(G270 = "NULL", "NULL", H270*1.25)</f>
        <v>187.5</v>
      </c>
      <c r="K270" s="6">
        <f>IF(G270 = "NULL", "NULL", G270*2)</f>
        <v>10.582010582010582</v>
      </c>
      <c r="L270" s="6">
        <f>IF(G270 = "NULL", "NULL", H270*2)</f>
        <v>300</v>
      </c>
      <c r="M270" s="9" t="str">
        <f>CONCATENATE(SUBSTITUTE(D270,"• Packed in a facility and/or equipment that produces products containing peanuts, tree nuts, soybean, milk, dairy, eggs, fish, shellfish, wheat, sesame. •",""), " - NET WT. ", TEXT(E270, "0.00"), " oz (", F270, " grams)")</f>
        <v>Habanero Sea Salt Ingredients:
sea salt, habanero Chile powder
 - NET WT. 2.65 oz (75 grams)</v>
      </c>
      <c r="N270" s="10">
        <v>10000000150</v>
      </c>
      <c r="O270" s="10">
        <v>30000000150</v>
      </c>
      <c r="P270" s="10">
        <v>50000000150</v>
      </c>
      <c r="Q270" s="10">
        <v>70000000150</v>
      </c>
      <c r="R270" s="10">
        <v>90000000150</v>
      </c>
      <c r="S270" s="10">
        <v>11000000150</v>
      </c>
      <c r="T270" s="10">
        <v>13000000150</v>
      </c>
      <c r="U270" s="8" t="s">
        <v>49</v>
      </c>
      <c r="V270" s="9" t="s">
        <v>92</v>
      </c>
      <c r="W270" s="6">
        <f>IF(G270 = "NULL", "NULL", G270/4)</f>
        <v>1.3227513227513228</v>
      </c>
      <c r="X270" s="6">
        <f>IF(W270 = "NULL", "NULL", W270*28.35)</f>
        <v>37.5</v>
      </c>
      <c r="Y270" s="6">
        <f>IF(G270 = "NULL", "NULL", G270*4)</f>
        <v>21.164021164021165</v>
      </c>
      <c r="Z270" s="6">
        <f>IF(G270 = "NULL", "NULL", H270*4)</f>
        <v>600</v>
      </c>
      <c r="AA270" s="13">
        <v>15000000150</v>
      </c>
      <c r="AB270" s="6">
        <f>IF(OR(E270 = "NULL", G270 = "NULL"), "NULL", (E270+G270)/2)</f>
        <v>3.9682539682539684</v>
      </c>
      <c r="AC270" s="6">
        <f>IF(OR(F270 = "NULL", H270 = "NULL"), "NULL", (F270+H270)/2)</f>
        <v>112.5</v>
      </c>
      <c r="AD270" s="13">
        <v>17000000150</v>
      </c>
      <c r="AE270" s="6">
        <f>IF(H270 = "NULL", "NULL", AF270/28.35)</f>
        <v>13.227513227513226</v>
      </c>
      <c r="AF270" s="6">
        <f>IF(H270 = "NULL", "NULL", J270*2)</f>
        <v>375</v>
      </c>
      <c r="AG270" s="13">
        <v>19000000150</v>
      </c>
      <c r="AH270" s="6">
        <f>IF(AB270 = "NULL", "NULL", AB270*2)</f>
        <v>7.9365079365079367</v>
      </c>
      <c r="AI270" s="6">
        <f>IF(AC270 = "NULL", "NULL", AC270*2)</f>
        <v>225</v>
      </c>
      <c r="AJ270" s="13">
        <v>21000000150</v>
      </c>
      <c r="AK270" s="11"/>
      <c r="AL270" s="10" t="str">
        <f>SUBSTITUTE(D270,CHAR(10)&amp;"• Packed in a facility and/or equipment that produces products containing peanuts, tree nuts, soybean, milk, dairy, eggs, fish, shellfish, wheat, sesame. •","")</f>
        <v>Habanero Sea Salt Ingredients:
sea salt, habanero Chile powder</v>
      </c>
      <c r="AM270" s="9" t="s">
        <v>44</v>
      </c>
      <c r="AN270" s="42"/>
    </row>
    <row r="271" spans="1:40" ht="180" x14ac:dyDescent="0.3">
      <c r="A271" s="8" t="s">
        <v>2117</v>
      </c>
      <c r="B271" s="8" t="s">
        <v>2118</v>
      </c>
      <c r="C271" s="8" t="s">
        <v>2118</v>
      </c>
      <c r="D271" s="9" t="s">
        <v>2119</v>
      </c>
      <c r="E271" s="6">
        <f>IF(F271 = "NULL", "NULL", F271/28.35)</f>
        <v>1.2063492063492063</v>
      </c>
      <c r="F271" s="6">
        <v>34.200000000000003</v>
      </c>
      <c r="G271" s="6">
        <f>IF(H271 = "NULL", "NULL", H271/28.35)</f>
        <v>2.2857142857142856</v>
      </c>
      <c r="H271" s="6">
        <v>64.8</v>
      </c>
      <c r="I271" s="6">
        <f>IF(G271 = "NULL", "NULL", G271*1.25)</f>
        <v>2.8571428571428568</v>
      </c>
      <c r="J271" s="6">
        <f>IF(G271 = "NULL", "NULL", H271*1.25)</f>
        <v>81</v>
      </c>
      <c r="K271" s="6">
        <f>IF(G271 = "NULL", "NULL", G271*2)</f>
        <v>4.5714285714285712</v>
      </c>
      <c r="L271" s="6">
        <f>IF(G271 = "NULL", "NULL", H271*2)</f>
        <v>129.6</v>
      </c>
      <c r="M271" s="9" t="str">
        <f>CONCATENATE(SUBSTITUTE(D271,"• Packed in a facility and/or equipment that produces products containing peanuts, tree nuts, soybean, milk, dairy, eggs, fish, shellfish, wheat, sesame. •",""), " - NET WT. ", TEXT(E271, "0.00"), " oz (", F271, " grams)")</f>
        <v>Ham Glaze Ingredients:
sugar, gelatin, corn meal, paprika &amp; spices
 - NET WT. 1.21 oz (34.2 grams)</v>
      </c>
      <c r="N271" s="10">
        <v>10000000640</v>
      </c>
      <c r="O271" s="10">
        <v>30000000640</v>
      </c>
      <c r="P271" s="10">
        <v>50000000640</v>
      </c>
      <c r="Q271" s="10">
        <v>70000000640</v>
      </c>
      <c r="R271" s="10">
        <v>90000000640</v>
      </c>
      <c r="S271" s="10">
        <v>11000000640</v>
      </c>
      <c r="T271" s="10">
        <v>13000000640</v>
      </c>
      <c r="U271" s="22"/>
      <c r="W271" s="6">
        <f>IF(G271 = "NULL", "NULL", G271/4)</f>
        <v>0.5714285714285714</v>
      </c>
      <c r="X271" s="6">
        <f>IF(W271 = "NULL", "NULL", W271*28.35)</f>
        <v>16.2</v>
      </c>
      <c r="Y271" s="6">
        <f>IF(G271 = "NULL", "NULL", G271*4)</f>
        <v>9.1428571428571423</v>
      </c>
      <c r="Z271" s="6">
        <f>IF(G271 = "NULL", "NULL", H271*4)</f>
        <v>259.2</v>
      </c>
      <c r="AA271" s="13">
        <v>15000000640</v>
      </c>
      <c r="AB271" s="6">
        <f>IF(OR(E271 = "NULL", G271 = "NULL"), "NULL", (E271+G271)/2)</f>
        <v>1.746031746031746</v>
      </c>
      <c r="AC271" s="6">
        <f>IF(OR(F271 = "NULL", H271 = "NULL"), "NULL", (F271+H271)/2)</f>
        <v>49.5</v>
      </c>
      <c r="AD271" s="13">
        <v>17000000640</v>
      </c>
      <c r="AE271" s="6">
        <f>IF(H271 = "NULL", "NULL", AF271/28.35)</f>
        <v>5.7142857142857144</v>
      </c>
      <c r="AF271" s="6">
        <f>IF(H271 = "NULL", "NULL", J271*2)</f>
        <v>162</v>
      </c>
      <c r="AG271" s="13">
        <v>19000000640</v>
      </c>
      <c r="AH271" s="6">
        <f>IF(AB271 = "NULL", "NULL", AB271*2)</f>
        <v>3.4920634920634921</v>
      </c>
      <c r="AI271" s="6">
        <f>IF(AC271 = "NULL", "NULL", AC271*2)</f>
        <v>99</v>
      </c>
      <c r="AJ271" s="13">
        <v>21000000640</v>
      </c>
      <c r="AK271" s="11"/>
      <c r="AL271" s="10" t="str">
        <f>SUBSTITUTE(D271,CHAR(10)&amp;"• Packed in a facility and/or equipment that produces products containing peanuts, tree nuts, soybean, milk, dairy, eggs, fish, shellfish, wheat, sesame. •","")</f>
        <v>Ham Glaze Ingredients:
sugar, gelatin, corn meal, paprika &amp; spices</v>
      </c>
      <c r="AM271" s="9" t="s">
        <v>44</v>
      </c>
      <c r="AN271" s="42"/>
    </row>
    <row r="272" spans="1:40" ht="180" x14ac:dyDescent="0.3">
      <c r="A272" s="8" t="s">
        <v>2120</v>
      </c>
      <c r="B272" s="8" t="s">
        <v>2121</v>
      </c>
      <c r="C272" s="8" t="s">
        <v>2121</v>
      </c>
      <c r="D272" s="9" t="s">
        <v>2122</v>
      </c>
      <c r="E272" s="6">
        <f>IF(F272 = "NULL", "NULL", F272/28.35)</f>
        <v>1.7777777777777777</v>
      </c>
      <c r="F272" s="6">
        <v>50.4</v>
      </c>
      <c r="G272" s="6">
        <f>IF(H272 = "NULL", "NULL", H272/28.35)</f>
        <v>3.5555555555555554</v>
      </c>
      <c r="H272" s="6">
        <v>100.8</v>
      </c>
      <c r="I272" s="6">
        <f>IF(G272 = "NULL", "NULL", G272*1.25)</f>
        <v>4.4444444444444446</v>
      </c>
      <c r="J272" s="6">
        <f>IF(G272 = "NULL", "NULL", H272*1.25)</f>
        <v>126</v>
      </c>
      <c r="K272" s="6">
        <f>IF(G272 = "NULL", "NULL", G272*2)</f>
        <v>7.1111111111111107</v>
      </c>
      <c r="L272" s="6">
        <f>IF(G272 = "NULL", "NULL", H272*2)</f>
        <v>201.6</v>
      </c>
      <c r="M272" s="9" t="str">
        <f>CONCATENATE(SUBSTITUTE(D272,"• Packed in a facility and/or equipment that produces products containing peanuts, tree nuts, soybean, milk, dairy, eggs, fish, shellfish, wheat, sesame. •",""), " - NET WT. ", TEXT(E272, "0.00"), " oz (", F272, " grams)")</f>
        <v>Ham Spice Ingredients:
sugar and spice extractives
• ALLERGY ALERT: contains wheat •
 - NET WT. 1.78 oz (50.4 grams)</v>
      </c>
      <c r="N272" s="10">
        <v>10000000641</v>
      </c>
      <c r="O272" s="10">
        <v>30000000641</v>
      </c>
      <c r="P272" s="10">
        <v>50000000641</v>
      </c>
      <c r="Q272" s="10">
        <v>70000000641</v>
      </c>
      <c r="R272" s="10">
        <v>90000000641</v>
      </c>
      <c r="S272" s="10">
        <v>11000000641</v>
      </c>
      <c r="T272" s="10">
        <v>13000000641</v>
      </c>
      <c r="U272" s="22"/>
      <c r="W272" s="6">
        <f>IF(G272 = "NULL", "NULL", G272/4)</f>
        <v>0.88888888888888884</v>
      </c>
      <c r="X272" s="6">
        <f>IF(W272 = "NULL", "NULL", W272*28.35)</f>
        <v>25.2</v>
      </c>
      <c r="Y272" s="6">
        <f>IF(G272 = "NULL", "NULL", G272*4)</f>
        <v>14.222222222222221</v>
      </c>
      <c r="Z272" s="6">
        <f>IF(G272 = "NULL", "NULL", H272*4)</f>
        <v>403.2</v>
      </c>
      <c r="AA272" s="13">
        <v>15000000641</v>
      </c>
      <c r="AB272" s="6">
        <f>IF(OR(E272 = "NULL", G272 = "NULL"), "NULL", (E272+G272)/2)</f>
        <v>2.6666666666666665</v>
      </c>
      <c r="AC272" s="6">
        <f>IF(OR(F272 = "NULL", H272 = "NULL"), "NULL", (F272+H272)/2)</f>
        <v>75.599999999999994</v>
      </c>
      <c r="AD272" s="13">
        <v>17000000641</v>
      </c>
      <c r="AE272" s="6">
        <f>IF(H272 = "NULL", "NULL", AF272/28.35)</f>
        <v>8.8888888888888893</v>
      </c>
      <c r="AF272" s="6">
        <f>IF(H272 = "NULL", "NULL", J272*2)</f>
        <v>252</v>
      </c>
      <c r="AG272" s="13">
        <v>19000000641</v>
      </c>
      <c r="AH272" s="6">
        <f>IF(AB272 = "NULL", "NULL", AB272*2)</f>
        <v>5.333333333333333</v>
      </c>
      <c r="AI272" s="6">
        <f>IF(AC272 = "NULL", "NULL", AC272*2)</f>
        <v>151.19999999999999</v>
      </c>
      <c r="AJ272" s="13">
        <v>21000000641</v>
      </c>
      <c r="AK272" s="11"/>
      <c r="AL272" s="10" t="str">
        <f>SUBSTITUTE(D272,CHAR(10)&amp;"• Packed in a facility and/or equipment that produces products containing peanuts, tree nuts, soybean, milk, dairy, eggs, fish, shellfish, wheat, sesame. •","")</f>
        <v>Ham Spice Ingredients:
sugar and spice extractives
• ALLERGY ALERT: contains wheat •</v>
      </c>
      <c r="AM272" s="9" t="s">
        <v>44</v>
      </c>
      <c r="AN272" s="42"/>
    </row>
    <row r="273" spans="1:40" ht="180" x14ac:dyDescent="0.3">
      <c r="A273" s="33" t="s">
        <v>853</v>
      </c>
      <c r="B273" s="8" t="s">
        <v>854</v>
      </c>
      <c r="C273" s="8" t="s">
        <v>855</v>
      </c>
      <c r="D273" s="9" t="s">
        <v>856</v>
      </c>
      <c r="E273" s="6">
        <f>IF(F273 = "NULL", "NULL", F273/28.35)</f>
        <v>1.8342151675485008</v>
      </c>
      <c r="F273" s="6">
        <v>52</v>
      </c>
      <c r="G273" s="6">
        <f>IF(H273 = "NULL", "NULL", H273/28.35)</f>
        <v>3.8800705467372132</v>
      </c>
      <c r="H273" s="6">
        <v>110</v>
      </c>
      <c r="I273" s="6">
        <f>IF(G273 = "NULL", "NULL", G273*1.25)</f>
        <v>4.8500881834215166</v>
      </c>
      <c r="J273" s="6">
        <f>IF(G273 = "NULL", "NULL", H273*1.25)</f>
        <v>137.5</v>
      </c>
      <c r="K273" s="6">
        <f>IF(G273 = "NULL", "NULL", G273*2)</f>
        <v>7.7601410934744264</v>
      </c>
      <c r="L273" s="6">
        <f>IF(G273 = "NULL", "NULL", H273*2)</f>
        <v>220</v>
      </c>
      <c r="M273" s="9" t="str">
        <f>CONCATENATE(SUBSTITUTE(D273,"• Packed in a facility and/or equipment that produces products containing peanuts, tree nuts, soybean, milk, dairy, eggs, fish, shellfish, wheat, sesame. •",""), " - NET WT. ", TEXT(E273, "0.00"), " oz (", F273, " grams)")</f>
        <v>Haunted History Bourbon Sea Salt Ingredients:
salt flaked smoked over bourbon barrel wood
 - NET WT. 1.83 oz (52 grams)</v>
      </c>
      <c r="N273" s="10">
        <v>10000000607</v>
      </c>
      <c r="O273" s="10">
        <v>30000000607</v>
      </c>
      <c r="P273" s="10">
        <v>50000000607</v>
      </c>
      <c r="Q273" s="10">
        <v>70000000607</v>
      </c>
      <c r="R273" s="10">
        <v>90000000607</v>
      </c>
      <c r="S273" s="10">
        <v>11000000607</v>
      </c>
      <c r="T273" s="10">
        <v>13000000607</v>
      </c>
      <c r="U273" s="8" t="s">
        <v>49</v>
      </c>
      <c r="V273" s="9" t="s">
        <v>92</v>
      </c>
      <c r="W273" s="6">
        <f>IF(G273 = "NULL", "NULL", G273/4)</f>
        <v>0.9700176366843033</v>
      </c>
      <c r="X273" s="6">
        <f>IF(W273 = "NULL", "NULL", W273*28.35)</f>
        <v>27.5</v>
      </c>
      <c r="Y273" s="6">
        <f>IF(G273 = "NULL", "NULL", G273*4)</f>
        <v>15.520282186948853</v>
      </c>
      <c r="Z273" s="6">
        <f>IF(G273 = "NULL", "NULL", H273*4)</f>
        <v>440</v>
      </c>
      <c r="AA273" s="13">
        <v>15000000607</v>
      </c>
      <c r="AB273" s="6">
        <f>IF(OR(E273 = "NULL", G273 = "NULL"), "NULL", (E273+G273)/2)</f>
        <v>2.8571428571428568</v>
      </c>
      <c r="AC273" s="6">
        <f>IF(OR(F273 = "NULL", H273 = "NULL"), "NULL", (F273+H273)/2)</f>
        <v>81</v>
      </c>
      <c r="AD273" s="13">
        <v>17000000607</v>
      </c>
      <c r="AE273" s="6">
        <f>IF(H273 = "NULL", "NULL", AF273/28.35)</f>
        <v>9.7001763668430332</v>
      </c>
      <c r="AF273" s="6">
        <f>IF(H273 = "NULL", "NULL", J273*2)</f>
        <v>275</v>
      </c>
      <c r="AG273" s="13">
        <v>19000000607</v>
      </c>
      <c r="AH273" s="6">
        <f>IF(AB273 = "NULL", "NULL", AB273*2)</f>
        <v>5.7142857142857135</v>
      </c>
      <c r="AI273" s="6">
        <f>IF(AC273 = "NULL", "NULL", AC273*2)</f>
        <v>162</v>
      </c>
      <c r="AJ273" s="13">
        <v>21000000607</v>
      </c>
      <c r="AK273" s="11" t="s">
        <v>857</v>
      </c>
      <c r="AL273" s="10" t="str">
        <f>SUBSTITUTE(D273,CHAR(10)&amp;"• Packed in a facility and/or equipment that produces products containing peanuts, tree nuts, soybean, milk, dairy, eggs, fish, shellfish, wheat, sesame. •","")</f>
        <v>Haunted History Bourbon Sea Salt Ingredients:
salt flaked smoked over bourbon barrel wood</v>
      </c>
      <c r="AM273" s="9" t="s">
        <v>44</v>
      </c>
      <c r="AN273" s="42"/>
    </row>
    <row r="274" spans="1:40" ht="180" x14ac:dyDescent="0.3">
      <c r="A274" s="8" t="s">
        <v>2138</v>
      </c>
      <c r="B274" s="8" t="s">
        <v>2139</v>
      </c>
      <c r="C274" s="8" t="s">
        <v>2139</v>
      </c>
      <c r="D274" s="9" t="s">
        <v>2140</v>
      </c>
      <c r="E274" s="6">
        <f>IF(F274 = "NULL", "NULL", F274/28.35)</f>
        <v>1.8412698412698412</v>
      </c>
      <c r="F274" s="6">
        <v>52.2</v>
      </c>
      <c r="G274" s="6">
        <f>IF(H274 = "NULL", "NULL", H274/28.35)</f>
        <v>3.6825396825396823</v>
      </c>
      <c r="H274" s="6">
        <v>104.4</v>
      </c>
      <c r="I274" s="6">
        <f>IF(G274 = "NULL", "NULL", G274*1.25)</f>
        <v>4.6031746031746028</v>
      </c>
      <c r="J274" s="6">
        <f>IF(G274 = "NULL", "NULL", H274*1.25)</f>
        <v>130.5</v>
      </c>
      <c r="K274" s="6">
        <f>IF(G274 = "NULL", "NULL", G274*2)</f>
        <v>7.3650793650793647</v>
      </c>
      <c r="L274" s="6">
        <f>IF(G274 = "NULL", "NULL", H274*2)</f>
        <v>208.8</v>
      </c>
      <c r="M274" s="9" t="str">
        <f>CONCATENATE(SUBSTITUTE(D274,"• Packed in a facility and/or equipment that produces products containing peanuts, tree nuts, soybean, milk, dairy, eggs, fish, shellfish, wheat, sesame. •",""), " - NET WT. ", TEXT(E274, "0.00"), " oz (", F274, " grams)")</f>
        <v>Hawaiian Garlic Herb Seasoning Ingredients:
alaea salt, rock salt, garlic, onion, black pepper, red pepper &amp; parsely
 - NET WT. 1.84 oz (52.2 grams)</v>
      </c>
      <c r="N274" s="10">
        <v>10000000648</v>
      </c>
      <c r="O274" s="10">
        <v>30000000648</v>
      </c>
      <c r="P274" s="10">
        <v>50000000648</v>
      </c>
      <c r="Q274" s="10">
        <v>70000000648</v>
      </c>
      <c r="R274" s="10">
        <v>90000000648</v>
      </c>
      <c r="S274" s="10">
        <v>11000000648</v>
      </c>
      <c r="T274" s="10">
        <v>13000000648</v>
      </c>
      <c r="U274" s="22"/>
      <c r="W274" s="6">
        <f>IF(G274 = "NULL", "NULL", G274/4)</f>
        <v>0.92063492063492058</v>
      </c>
      <c r="X274" s="6">
        <f>IF(W274 = "NULL", "NULL", W274*28.35)</f>
        <v>26.1</v>
      </c>
      <c r="Y274" s="6">
        <f>IF(G274 = "NULL", "NULL", G274*4)</f>
        <v>14.730158730158729</v>
      </c>
      <c r="Z274" s="6">
        <f>IF(G274 = "NULL", "NULL", H274*4)</f>
        <v>417.6</v>
      </c>
      <c r="AA274" s="13">
        <v>15000000648</v>
      </c>
      <c r="AB274" s="6">
        <f>IF(OR(E274 = "NULL", G274 = "NULL"), "NULL", (E274+G274)/2)</f>
        <v>2.7619047619047619</v>
      </c>
      <c r="AC274" s="6">
        <f>IF(OR(F274 = "NULL", H274 = "NULL"), "NULL", (F274+H274)/2)</f>
        <v>78.300000000000011</v>
      </c>
      <c r="AD274" s="13">
        <v>17000000648</v>
      </c>
      <c r="AE274" s="6">
        <f>IF(H274 = "NULL", "NULL", AF274/28.35)</f>
        <v>9.2063492063492056</v>
      </c>
      <c r="AF274" s="6">
        <f>IF(H274 = "NULL", "NULL", J274*2)</f>
        <v>261</v>
      </c>
      <c r="AG274" s="13">
        <v>19000000648</v>
      </c>
      <c r="AH274" s="6">
        <f>IF(AB274 = "NULL", "NULL", AB274*2)</f>
        <v>5.5238095238095237</v>
      </c>
      <c r="AI274" s="6">
        <f>IF(AC274 = "NULL", "NULL", AC274*2)</f>
        <v>156.60000000000002</v>
      </c>
      <c r="AJ274" s="13">
        <v>21000000648</v>
      </c>
      <c r="AK274" s="11"/>
      <c r="AL274" s="10" t="str">
        <f>SUBSTITUTE(D274,CHAR(10)&amp;"• Packed in a facility and/or equipment that produces products containing peanuts, tree nuts, soybean, milk, dairy, eggs, fish, shellfish, wheat, sesame. •","")</f>
        <v>Hawaiian Garlic Herb Seasoning Ingredients:
alaea salt, rock salt, garlic, onion, black pepper, red pepper &amp; parsely</v>
      </c>
      <c r="AM274" s="9" t="s">
        <v>44</v>
      </c>
      <c r="AN274" s="42"/>
    </row>
    <row r="275" spans="1:40" ht="180" x14ac:dyDescent="0.3">
      <c r="A275" s="33" t="s">
        <v>879</v>
      </c>
      <c r="B275" s="8" t="s">
        <v>880</v>
      </c>
      <c r="C275" s="8" t="s">
        <v>881</v>
      </c>
      <c r="D275" s="9" t="s">
        <v>882</v>
      </c>
      <c r="E275" s="6">
        <f>IF(F275 = "NULL", "NULL", F275/28.35)</f>
        <v>2.1164021164021163</v>
      </c>
      <c r="F275" s="6">
        <v>60</v>
      </c>
      <c r="G275" s="6">
        <f>IF(H275 = "NULL", "NULL", H275/28.35)</f>
        <v>4.1904761904761898</v>
      </c>
      <c r="H275" s="6">
        <v>118.8</v>
      </c>
      <c r="I275" s="6">
        <f>IF(G275 = "NULL", "NULL", G275*1.25)</f>
        <v>5.2380952380952372</v>
      </c>
      <c r="J275" s="6">
        <f>IF(G275 = "NULL", "NULL", H275*1.25)</f>
        <v>148.5</v>
      </c>
      <c r="K275" s="6">
        <f>IF(G275 = "NULL", "NULL", G275*2)</f>
        <v>8.3809523809523796</v>
      </c>
      <c r="L275" s="6">
        <f>IF(G275 = "NULL", "NULL", H275*2)</f>
        <v>237.6</v>
      </c>
      <c r="M275" s="9" t="str">
        <f>CONCATENATE(SUBSTITUTE(D275,"• Packed in a facility and/or equipment that produces products containing peanuts, tree nuts, soybean, milk, dairy, eggs, fish, shellfish, wheat, sesame. •",""), " - NET WT. ", TEXT(E275, "0.00"), " oz (", F275, " grams)")</f>
        <v>Hawaiian Salt Blend Ingredients:
alaea salt, rock salt, vinegar, garlic flakes, red pepper, silicon dioxide, onion, black pepper, citric acid - NET WT. 2.12 oz (60 grams)</v>
      </c>
      <c r="N275" s="10">
        <v>10000000643</v>
      </c>
      <c r="O275" s="10">
        <v>30000000643</v>
      </c>
      <c r="P275" s="10">
        <v>50000000643</v>
      </c>
      <c r="Q275" s="10">
        <v>70000000643</v>
      </c>
      <c r="R275" s="10">
        <v>90000000643</v>
      </c>
      <c r="S275" s="10">
        <v>11000000643</v>
      </c>
      <c r="T275" s="10">
        <v>13000000643</v>
      </c>
      <c r="U275" s="22"/>
      <c r="W275" s="6">
        <f>IF(G275 = "NULL", "NULL", G275/4)</f>
        <v>1.0476190476190474</v>
      </c>
      <c r="X275" s="6">
        <f>IF(W275 = "NULL", "NULL", W275*28.35)</f>
        <v>29.699999999999996</v>
      </c>
      <c r="Y275" s="6">
        <f>IF(G275 = "NULL", "NULL", G275*4)</f>
        <v>16.761904761904759</v>
      </c>
      <c r="Z275" s="6">
        <f>IF(G275 = "NULL", "NULL", H275*4)</f>
        <v>475.2</v>
      </c>
      <c r="AA275" s="13">
        <v>15000000643</v>
      </c>
      <c r="AB275" s="6">
        <f>IF(OR(E275 = "NULL", G275 = "NULL"), "NULL", (E275+G275)/2)</f>
        <v>3.153439153439153</v>
      </c>
      <c r="AC275" s="6">
        <f>IF(OR(F275 = "NULL", H275 = "NULL"), "NULL", (F275+H275)/2)</f>
        <v>89.4</v>
      </c>
      <c r="AD275" s="13">
        <v>17000000643</v>
      </c>
      <c r="AE275" s="6">
        <f>IF(H275 = "NULL", "NULL", AF275/28.35)</f>
        <v>10.476190476190476</v>
      </c>
      <c r="AF275" s="6">
        <f>IF(H275 = "NULL", "NULL", J275*2)</f>
        <v>297</v>
      </c>
      <c r="AG275" s="13">
        <v>19000000643</v>
      </c>
      <c r="AH275" s="6">
        <f>IF(AB275 = "NULL", "NULL", AB275*2)</f>
        <v>6.3068783068783061</v>
      </c>
      <c r="AI275" s="6">
        <f>IF(AC275 = "NULL", "NULL", AC275*2)</f>
        <v>178.8</v>
      </c>
      <c r="AJ275" s="13">
        <v>21000000643</v>
      </c>
      <c r="AK275" s="11" t="s">
        <v>883</v>
      </c>
      <c r="AL275" s="10" t="str">
        <f>SUBSTITUTE(D275,CHAR(10)&amp;"• Packed in a facility and/or equipment that produces products containing peanuts, tree nuts, soybean, milk, dairy, eggs, fish, shellfish, wheat, sesame. •","")</f>
        <v>Hawaiian Salt Blend Ingredients:
alaea salt, rock salt, vinegar, garlic flakes, red pepper, silicon dioxide, onion, black pepper, citric acid</v>
      </c>
      <c r="AM275" s="9" t="s">
        <v>44</v>
      </c>
      <c r="AN275" s="42"/>
    </row>
    <row r="276" spans="1:40" ht="180" x14ac:dyDescent="0.3">
      <c r="A276" s="31" t="s">
        <v>259</v>
      </c>
      <c r="B276" s="8" t="s">
        <v>260</v>
      </c>
      <c r="C276" s="8" t="s">
        <v>261</v>
      </c>
      <c r="D276" s="9" t="s">
        <v>262</v>
      </c>
      <c r="E276" s="6">
        <f>IF(F276 = "NULL", "NULL", F276/28.35)</f>
        <v>1.1000000000000001</v>
      </c>
      <c r="F276" s="6">
        <v>31.185000000000006</v>
      </c>
      <c r="G276" s="6">
        <f>IF(H276 = "NULL", "NULL", H276/28.35)</f>
        <v>2.2000000000000002</v>
      </c>
      <c r="H276" s="6">
        <v>62.370000000000012</v>
      </c>
      <c r="I276" s="6">
        <f>IF(G276 = "NULL", "NULL", G276*1.25)</f>
        <v>2.75</v>
      </c>
      <c r="J276" s="6">
        <f>IF(G276 = "NULL", "NULL", H276*1.25)</f>
        <v>77.96250000000002</v>
      </c>
      <c r="K276" s="6">
        <f>IF(G276 = "NULL", "NULL", G276*2)</f>
        <v>4.4000000000000004</v>
      </c>
      <c r="L276" s="6">
        <f>IF(G276 = "NULL", "NULL", H276*2)</f>
        <v>124.74000000000002</v>
      </c>
      <c r="M276" s="9" t="str">
        <f>CONCATENATE(SUBSTITUTE(D276,"• Packed in a facility and/or equipment that produces products containing peanuts, tree nuts, soybean, milk, dairy, eggs, fish, shellfish, wheat, sesame. •",""), " - NET WT. ", TEXT(E276, "0.00"), " oz (", F276, " grams)")</f>
        <v>Herbal Country Bread Dip Ingredients:
onion, garlic, parsley, basil, oregano, chili pepper &amp; fennel
 - NET WT. 1.10 oz (31.185 grams)</v>
      </c>
      <c r="N276" s="10">
        <v>10000000151</v>
      </c>
      <c r="O276" s="10">
        <v>30000000151</v>
      </c>
      <c r="P276" s="10">
        <v>50000000151</v>
      </c>
      <c r="Q276" s="10">
        <v>70000000151</v>
      </c>
      <c r="R276" s="10">
        <v>90000000151</v>
      </c>
      <c r="S276" s="10">
        <v>11000000151</v>
      </c>
      <c r="T276" s="10">
        <v>13000000151</v>
      </c>
      <c r="U276" s="8" t="s">
        <v>49</v>
      </c>
      <c r="V276" s="9" t="s">
        <v>263</v>
      </c>
      <c r="W276" s="6">
        <f>IF(G276 = "NULL", "NULL", G276/4)</f>
        <v>0.55000000000000004</v>
      </c>
      <c r="X276" s="6">
        <f>IF(W276 = "NULL", "NULL", W276*28.35)</f>
        <v>15.592500000000003</v>
      </c>
      <c r="Y276" s="6">
        <f>IF(G276 = "NULL", "NULL", G276*4)</f>
        <v>8.8000000000000007</v>
      </c>
      <c r="Z276" s="6">
        <f>IF(G276 = "NULL", "NULL", H276*4)</f>
        <v>249.48000000000005</v>
      </c>
      <c r="AA276" s="13">
        <v>15000000151</v>
      </c>
      <c r="AB276" s="6">
        <f>IF(OR(E276 = "NULL", G276 = "NULL"), "NULL", (E276+G276)/2)</f>
        <v>1.6500000000000001</v>
      </c>
      <c r="AC276" s="6">
        <f>IF(OR(F276 = "NULL", H276 = "NULL"), "NULL", (F276+H276)/2)</f>
        <v>46.777500000000011</v>
      </c>
      <c r="AD276" s="13">
        <v>17000000151</v>
      </c>
      <c r="AE276" s="6">
        <f>IF(H276 = "NULL", "NULL", AF276/28.35)</f>
        <v>5.5000000000000009</v>
      </c>
      <c r="AF276" s="6">
        <f>IF(H276 = "NULL", "NULL", J276*2)</f>
        <v>155.92500000000004</v>
      </c>
      <c r="AG276" s="13">
        <v>19000000151</v>
      </c>
      <c r="AH276" s="6">
        <f>IF(AB276 = "NULL", "NULL", AB276*2)</f>
        <v>3.3000000000000003</v>
      </c>
      <c r="AI276" s="6">
        <f>IF(AC276 = "NULL", "NULL", AC276*2)</f>
        <v>93.555000000000021</v>
      </c>
      <c r="AJ276" s="13">
        <v>21000000151</v>
      </c>
      <c r="AK276" s="11" t="s">
        <v>154</v>
      </c>
      <c r="AL276" s="10" t="str">
        <f>SUBSTITUTE(D276,CHAR(10)&amp;"• Packed in a facility and/or equipment that produces products containing peanuts, tree nuts, soybean, milk, dairy, eggs, fish, shellfish, wheat, sesame. •","")</f>
        <v>Herbal Country Bread Dip Ingredients:
onion, garlic, parsley, basil, oregano, chili pepper &amp; fennel</v>
      </c>
      <c r="AM276" s="9" t="s">
        <v>44</v>
      </c>
      <c r="AN276" s="42"/>
    </row>
    <row r="277" spans="1:40" ht="180" x14ac:dyDescent="0.3">
      <c r="A277" s="8" t="s">
        <v>1057</v>
      </c>
      <c r="B277" s="8" t="s">
        <v>1058</v>
      </c>
      <c r="C277" s="8" t="s">
        <v>1059</v>
      </c>
      <c r="D277" s="9" t="s">
        <v>1060</v>
      </c>
      <c r="E277" s="6">
        <f>IF(F277 = "NULL", "NULL", F277/28.35)</f>
        <v>1.2698412698412698</v>
      </c>
      <c r="F277" s="6">
        <v>36</v>
      </c>
      <c r="G277" s="6">
        <f>IF(H277 = "NULL", "NULL", H277/28.35)</f>
        <v>2.5396825396825395</v>
      </c>
      <c r="H277" s="6">
        <v>72</v>
      </c>
      <c r="I277" s="6">
        <f>IF(G277 = "NULL", "NULL", G277*1.25)</f>
        <v>3.1746031746031744</v>
      </c>
      <c r="J277" s="6">
        <f>IF(G277 = "NULL", "NULL", H277*1.25)</f>
        <v>90</v>
      </c>
      <c r="K277" s="6">
        <f>IF(G277 = "NULL", "NULL", G277*2)</f>
        <v>5.0793650793650791</v>
      </c>
      <c r="L277" s="6">
        <f>IF(G277 = "NULL", "NULL", H277*2)</f>
        <v>144</v>
      </c>
      <c r="M277" s="9" t="str">
        <f>CONCATENATE(SUBSTITUTE(D277,"• Packed in a facility and/or equipment that produces products containing peanuts, tree nuts, soybean, milk, dairy, eggs, fish, shellfish, wheat, sesame. •",""), " - NET WT. ", TEXT(E277, "0.00"), " oz (", F277, " grams)")</f>
        <v>Herbal Grill Seasoning Ingredients:
dehydrated garlic, onion, spices, herbs, salt, corn oil
 - NET WT. 1.27 oz (36 grams)</v>
      </c>
      <c r="N277" s="10">
        <v>10000000381</v>
      </c>
      <c r="O277" s="10">
        <v>30000000381</v>
      </c>
      <c r="P277" s="10">
        <v>50000000381</v>
      </c>
      <c r="Q277" s="10">
        <v>70000000381</v>
      </c>
      <c r="R277" s="10">
        <v>90000000381</v>
      </c>
      <c r="S277" s="10">
        <v>11000000381</v>
      </c>
      <c r="T277" s="10">
        <v>13000000381</v>
      </c>
      <c r="U277" s="8" t="s">
        <v>49</v>
      </c>
      <c r="V277" s="9" t="s">
        <v>163</v>
      </c>
      <c r="W277" s="6">
        <f>IF(G277 = "NULL", "NULL", G277/4)</f>
        <v>0.63492063492063489</v>
      </c>
      <c r="X277" s="6">
        <f>IF(W277 = "NULL", "NULL", W277*28.35)</f>
        <v>18</v>
      </c>
      <c r="Y277" s="6">
        <f>IF(G277 = "NULL", "NULL", G277*4)</f>
        <v>10.158730158730158</v>
      </c>
      <c r="Z277" s="6">
        <f>IF(G277 = "NULL", "NULL", H277*4)</f>
        <v>288</v>
      </c>
      <c r="AA277" s="13">
        <v>15000000381</v>
      </c>
      <c r="AB277" s="6">
        <f>IF(OR(E277 = "NULL", G277 = "NULL"), "NULL", (E277+G277)/2)</f>
        <v>1.9047619047619047</v>
      </c>
      <c r="AC277" s="6">
        <f>IF(OR(F277 = "NULL", H277 = "NULL"), "NULL", (F277+H277)/2)</f>
        <v>54</v>
      </c>
      <c r="AD277" s="13">
        <v>17000000381</v>
      </c>
      <c r="AE277" s="6">
        <f>IF(H277 = "NULL", "NULL", AF277/28.35)</f>
        <v>6.3492063492063489</v>
      </c>
      <c r="AF277" s="6">
        <f>IF(H277 = "NULL", "NULL", J277*2)</f>
        <v>180</v>
      </c>
      <c r="AG277" s="13">
        <v>19000000381</v>
      </c>
      <c r="AH277" s="6">
        <f>IF(AB277 = "NULL", "NULL", AB277*2)</f>
        <v>3.8095238095238093</v>
      </c>
      <c r="AI277" s="6">
        <f>IF(AC277 = "NULL", "NULL", AC277*2)</f>
        <v>108</v>
      </c>
      <c r="AJ277" s="13">
        <v>21000000381</v>
      </c>
      <c r="AK277" s="11"/>
      <c r="AL277" s="10" t="str">
        <f>SUBSTITUTE(D277,CHAR(10)&amp;"• Packed in a facility and/or equipment that produces products containing peanuts, tree nuts, soybean, milk, dairy, eggs, fish, shellfish, wheat, sesame. •","")</f>
        <v>Herbal Grill Seasoning Ingredients:
dehydrated garlic, onion, spices, herbs, salt, corn oil</v>
      </c>
      <c r="AM277" s="9" t="s">
        <v>44</v>
      </c>
      <c r="AN277" s="42"/>
    </row>
    <row r="278" spans="1:40" ht="180" x14ac:dyDescent="0.3">
      <c r="A278" s="33" t="s">
        <v>675</v>
      </c>
      <c r="B278" s="8" t="s">
        <v>676</v>
      </c>
      <c r="C278" s="8" t="s">
        <v>677</v>
      </c>
      <c r="D278" s="9" t="s">
        <v>678</v>
      </c>
      <c r="E278" s="6">
        <f>IF(F278 = "NULL", "NULL", F278/28.35)</f>
        <v>1.1000000000000001</v>
      </c>
      <c r="F278" s="6">
        <v>31.185000000000006</v>
      </c>
      <c r="G278" s="6">
        <f>IF(H278 = "NULL", "NULL", H278/28.35)</f>
        <v>2.2000000000000002</v>
      </c>
      <c r="H278" s="6">
        <v>62.370000000000012</v>
      </c>
      <c r="I278" s="6">
        <f>IF(G278 = "NULL", "NULL", G278*1.25)</f>
        <v>2.75</v>
      </c>
      <c r="J278" s="6">
        <f>IF(G278 = "NULL", "NULL", H278*1.25)</f>
        <v>77.96250000000002</v>
      </c>
      <c r="K278" s="6">
        <f>IF(G278 = "NULL", "NULL", G278*2)</f>
        <v>4.4000000000000004</v>
      </c>
      <c r="L278" s="6">
        <f>IF(G278 = "NULL", "NULL", H278*2)</f>
        <v>124.74000000000002</v>
      </c>
      <c r="M278" s="9" t="str">
        <f>CONCATENATE(SUBSTITUTE(D278,"• Packed in a facility and/or equipment that produces products containing peanuts, tree nuts, soybean, milk, dairy, eggs, fish, shellfish, wheat, sesame. •",""), " - NET WT. ", TEXT(E278, "0.00"), " oz (", F278, " grams)")</f>
        <v>Herbs &amp; Lemon Bread Dip &amp; Seasoning Ingredients:
dehydrated garlic, spices, lemon oil
 - NET WT. 1.10 oz (31.185 grams)</v>
      </c>
      <c r="N278" s="10">
        <v>10000000544</v>
      </c>
      <c r="O278" s="10">
        <v>30000000544</v>
      </c>
      <c r="P278" s="10">
        <v>50000000544</v>
      </c>
      <c r="Q278" s="10">
        <v>70000000544</v>
      </c>
      <c r="R278" s="10">
        <v>90000000544</v>
      </c>
      <c r="S278" s="10">
        <v>11000000544</v>
      </c>
      <c r="T278" s="10">
        <v>13000000544</v>
      </c>
      <c r="U278" s="8" t="s">
        <v>49</v>
      </c>
      <c r="V278" s="9" t="s">
        <v>127</v>
      </c>
      <c r="W278" s="6">
        <f>IF(G278 = "NULL", "NULL", G278/4)</f>
        <v>0.55000000000000004</v>
      </c>
      <c r="X278" s="6">
        <f>IF(W278 = "NULL", "NULL", W278*28.35)</f>
        <v>15.592500000000003</v>
      </c>
      <c r="Y278" s="6">
        <f>IF(G278 = "NULL", "NULL", G278*4)</f>
        <v>8.8000000000000007</v>
      </c>
      <c r="Z278" s="6">
        <f>IF(G278 = "NULL", "NULL", H278*4)</f>
        <v>249.48000000000005</v>
      </c>
      <c r="AA278" s="13">
        <v>15000000544</v>
      </c>
      <c r="AB278" s="6">
        <f>IF(OR(E278 = "NULL", G278 = "NULL"), "NULL", (E278+G278)/2)</f>
        <v>1.6500000000000001</v>
      </c>
      <c r="AC278" s="6">
        <f>IF(OR(F278 = "NULL", H278 = "NULL"), "NULL", (F278+H278)/2)</f>
        <v>46.777500000000011</v>
      </c>
      <c r="AD278" s="13">
        <v>17000000544</v>
      </c>
      <c r="AE278" s="6">
        <f>IF(H278 = "NULL", "NULL", AF278/28.35)</f>
        <v>5.5000000000000009</v>
      </c>
      <c r="AF278" s="6">
        <f>IF(H278 = "NULL", "NULL", J278*2)</f>
        <v>155.92500000000004</v>
      </c>
      <c r="AG278" s="13">
        <v>19000000544</v>
      </c>
      <c r="AH278" s="6">
        <f>IF(AB278 = "NULL", "NULL", AB278*2)</f>
        <v>3.3000000000000003</v>
      </c>
      <c r="AI278" s="6">
        <f>IF(AC278 = "NULL", "NULL", AC278*2)</f>
        <v>93.555000000000021</v>
      </c>
      <c r="AJ278" s="13">
        <v>21000000544</v>
      </c>
      <c r="AK278" s="11" t="s">
        <v>679</v>
      </c>
      <c r="AL278" s="10" t="str">
        <f>SUBSTITUTE(D278,CHAR(10)&amp;"• Packed in a facility and/or equipment that produces products containing peanuts, tree nuts, soybean, milk, dairy, eggs, fish, shellfish, wheat, sesame. •","")</f>
        <v>Herbs &amp; Lemon Bread Dip &amp; Seasoning Ingredients:
dehydrated garlic, spices, lemon oil</v>
      </c>
      <c r="AM278" s="9" t="s">
        <v>44</v>
      </c>
      <c r="AN278" s="42"/>
    </row>
    <row r="279" spans="1:40" ht="180" x14ac:dyDescent="0.3">
      <c r="A279" s="8" t="s">
        <v>924</v>
      </c>
      <c r="B279" s="8" t="s">
        <v>925</v>
      </c>
      <c r="C279" s="8" t="s">
        <v>926</v>
      </c>
      <c r="D279" s="9" t="s">
        <v>927</v>
      </c>
      <c r="E279" s="6">
        <f>IF(F279 = "NULL", "NULL", F279/28.35)</f>
        <v>0.31746031746031744</v>
      </c>
      <c r="F279" s="6">
        <v>9</v>
      </c>
      <c r="G279" s="6">
        <f>IF(H279 = "NULL", "NULL", H279/28.35)</f>
        <v>0.63492063492063489</v>
      </c>
      <c r="H279" s="6">
        <v>18</v>
      </c>
      <c r="I279" s="6">
        <f>IF(G279 = "NULL", "NULL", G279*1.25)</f>
        <v>0.79365079365079361</v>
      </c>
      <c r="J279" s="6">
        <f>IF(G279 = "NULL", "NULL", H279*1.25)</f>
        <v>22.5</v>
      </c>
      <c r="K279" s="6">
        <f>IF(G279 = "NULL", "NULL", G279*2)</f>
        <v>1.2698412698412698</v>
      </c>
      <c r="L279" s="6">
        <f>IF(G279 = "NULL", "NULL", H279*2)</f>
        <v>36</v>
      </c>
      <c r="M279" s="9" t="str">
        <f>CONCATENATE(SUBSTITUTE(D279,"• Packed in a facility and/or equipment that produces products containing peanuts, tree nuts, soybean, milk, dairy, eggs, fish, shellfish, wheat, sesame. •",""), " - NET WT. ", TEXT(E279, "0.00"), " oz (", F279, " grams)")</f>
        <v>Herbs de Provence Ingredients:
thyme leaves, basil, ground rosemary, tarragon leaves, savory leaves, marjoram leaves, oregano leaves, ground bay leaves
 - NET WT. 0.32 oz (9 grams)</v>
      </c>
      <c r="N279" s="10">
        <v>10000000631</v>
      </c>
      <c r="O279" s="10">
        <v>30000000631</v>
      </c>
      <c r="P279" s="10">
        <v>50000000631</v>
      </c>
      <c r="Q279" s="10">
        <v>70000000631</v>
      </c>
      <c r="R279" s="10">
        <v>90000000631</v>
      </c>
      <c r="S279" s="10">
        <v>11000000631</v>
      </c>
      <c r="T279" s="10">
        <v>13000000631</v>
      </c>
      <c r="U279" s="22"/>
      <c r="W279" s="6">
        <f>IF(G279 = "NULL", "NULL", G279/4)</f>
        <v>0.15873015873015872</v>
      </c>
      <c r="X279" s="6">
        <f>IF(W279 = "NULL", "NULL", W279*28.35)</f>
        <v>4.5</v>
      </c>
      <c r="Y279" s="6">
        <f>IF(G279 = "NULL", "NULL", G279*4)</f>
        <v>2.5396825396825395</v>
      </c>
      <c r="Z279" s="6">
        <f>IF(G279 = "NULL", "NULL", H279*4)</f>
        <v>72</v>
      </c>
      <c r="AA279" s="13">
        <v>15000000631</v>
      </c>
      <c r="AB279" s="6">
        <f>IF(OR(E279 = "NULL", G279 = "NULL"), "NULL", (E279+G279)/2)</f>
        <v>0.47619047619047616</v>
      </c>
      <c r="AC279" s="6">
        <f>IF(OR(F279 = "NULL", H279 = "NULL"), "NULL", (F279+H279)/2)</f>
        <v>13.5</v>
      </c>
      <c r="AD279" s="13">
        <v>17000000631</v>
      </c>
      <c r="AE279" s="6">
        <f>IF(H279 = "NULL", "NULL", AF279/28.35)</f>
        <v>1.5873015873015872</v>
      </c>
      <c r="AF279" s="6">
        <f>IF(H279 = "NULL", "NULL", J279*2)</f>
        <v>45</v>
      </c>
      <c r="AG279" s="13">
        <v>19000000631</v>
      </c>
      <c r="AH279" s="6">
        <f>IF(AB279 = "NULL", "NULL", AB279*2)</f>
        <v>0.95238095238095233</v>
      </c>
      <c r="AI279" s="6">
        <f>IF(AC279 = "NULL", "NULL", AC279*2)</f>
        <v>27</v>
      </c>
      <c r="AJ279" s="13">
        <v>21000000631</v>
      </c>
      <c r="AK279" s="11"/>
      <c r="AL279" s="10" t="str">
        <f>SUBSTITUTE(D279,CHAR(10)&amp;"• Packed in a facility and/or equipment that produces products containing peanuts, tree nuts, soybean, milk, dairy, eggs, fish, shellfish, wheat, sesame. •","")</f>
        <v>Herbs de Provence Ingredients:
thyme leaves, basil, ground rosemary, tarragon leaves, savory leaves, marjoram leaves, oregano leaves, ground bay leaves</v>
      </c>
      <c r="AM279" s="9" t="s">
        <v>44</v>
      </c>
      <c r="AN279" s="42"/>
    </row>
    <row r="280" spans="1:40" ht="180" x14ac:dyDescent="0.3">
      <c r="A280" s="33" t="s">
        <v>376</v>
      </c>
      <c r="B280" s="8" t="s">
        <v>377</v>
      </c>
      <c r="C280" s="8" t="s">
        <v>378</v>
      </c>
      <c r="D280" s="9" t="s">
        <v>379</v>
      </c>
      <c r="E280" s="6">
        <f>IF(F280 = "NULL", "NULL", F280/28.35)</f>
        <v>0.24691358024691357</v>
      </c>
      <c r="F280" s="6">
        <v>7</v>
      </c>
      <c r="G280" s="6">
        <f>IF(H280 = "NULL", "NULL", H280/28.35)</f>
        <v>0.59964726631393295</v>
      </c>
      <c r="H280" s="6">
        <v>17</v>
      </c>
      <c r="I280" s="6">
        <f>IF(G280 = "NULL", "NULL", G280*1.25)</f>
        <v>0.74955908289241613</v>
      </c>
      <c r="J280" s="6">
        <f>IF(G280 = "NULL", "NULL", H280*1.25)</f>
        <v>21.25</v>
      </c>
      <c r="K280" s="6">
        <f>IF(G280 = "NULL", "NULL", G280*2)</f>
        <v>1.1992945326278659</v>
      </c>
      <c r="L280" s="6">
        <f>IF(G280 = "NULL", "NULL", H280*2)</f>
        <v>34</v>
      </c>
      <c r="M280" s="9" t="str">
        <f>CONCATENATE(SUBSTITUTE(D280,"• Packed in a facility and/or equipment that produces products containing peanuts, tree nuts, soybean, milk, dairy, eggs, fish, shellfish, wheat, sesame. •",""), " - NET WT. ", TEXT(E280, "0.00"), " oz (", F280, " grams)")</f>
        <v>Herbs de Provence Bread Dip &amp; Seasoning Ingredients:
thyme, marjoram, rosemary, savory, fennel, lavender buds, corn oil
 - NET WT. 0.25 oz (7 grams)</v>
      </c>
      <c r="N280" s="10">
        <v>10000000395</v>
      </c>
      <c r="O280" s="10">
        <v>30000000395</v>
      </c>
      <c r="P280" s="10">
        <v>50000000395</v>
      </c>
      <c r="Q280" s="10">
        <v>70000000395</v>
      </c>
      <c r="R280" s="10">
        <v>90000000395</v>
      </c>
      <c r="S280" s="10">
        <v>11000000395</v>
      </c>
      <c r="T280" s="10">
        <v>13000000395</v>
      </c>
      <c r="U280" s="9" t="s">
        <v>49</v>
      </c>
      <c r="V280" s="9"/>
      <c r="W280" s="6">
        <f>IF(G280 = "NULL", "NULL", G280/4)</f>
        <v>0.14991181657848324</v>
      </c>
      <c r="X280" s="6">
        <f>IF(W280 = "NULL", "NULL", W280*28.35)</f>
        <v>4.25</v>
      </c>
      <c r="Y280" s="6">
        <f>IF(G280 = "NULL", "NULL", G280*4)</f>
        <v>2.3985890652557318</v>
      </c>
      <c r="Z280" s="6">
        <f>IF(G280 = "NULL", "NULL", H280*4)</f>
        <v>68</v>
      </c>
      <c r="AA280" s="13">
        <v>15000000395</v>
      </c>
      <c r="AB280" s="6">
        <f>IF(OR(E280 = "NULL", G280 = "NULL"), "NULL", (E280+G280)/2)</f>
        <v>0.42328042328042326</v>
      </c>
      <c r="AC280" s="6">
        <f>IF(OR(F280 = "NULL", H280 = "NULL"), "NULL", (F280+H280)/2)</f>
        <v>12</v>
      </c>
      <c r="AD280" s="13">
        <v>17000000395</v>
      </c>
      <c r="AE280" s="6">
        <f>IF(H280 = "NULL", "NULL", AF280/28.35)</f>
        <v>1.4991181657848325</v>
      </c>
      <c r="AF280" s="6">
        <f>IF(H280 = "NULL", "NULL", J280*2)</f>
        <v>42.5</v>
      </c>
      <c r="AG280" s="13">
        <v>19000000395</v>
      </c>
      <c r="AH280" s="6">
        <f>IF(AB280 = "NULL", "NULL", AB280*2)</f>
        <v>0.84656084656084651</v>
      </c>
      <c r="AI280" s="6">
        <f>IF(AC280 = "NULL", "NULL", AC280*2)</f>
        <v>24</v>
      </c>
      <c r="AJ280" s="13">
        <v>21000000395</v>
      </c>
      <c r="AK280" s="11" t="s">
        <v>380</v>
      </c>
      <c r="AL280" s="10" t="str">
        <f>SUBSTITUTE(D280,CHAR(10)&amp;"• Packed in a facility and/or equipment that produces products containing peanuts, tree nuts, soybean, milk, dairy, eggs, fish, shellfish, wheat, sesame. •","")</f>
        <v>Herbs de Provence Bread Dip &amp; Seasoning Ingredients:
thyme, marjoram, rosemary, savory, fennel, lavender buds, corn oil</v>
      </c>
      <c r="AM280" s="9" t="s">
        <v>44</v>
      </c>
      <c r="AN280" s="42"/>
    </row>
    <row r="281" spans="1:40" ht="180" x14ac:dyDescent="0.3">
      <c r="A281" s="31" t="s">
        <v>1928</v>
      </c>
      <c r="B281" s="8" t="s">
        <v>1929</v>
      </c>
      <c r="C281" s="8" t="s">
        <v>1930</v>
      </c>
      <c r="D281" s="9" t="s">
        <v>1931</v>
      </c>
      <c r="E281" s="6">
        <f>IF(F281 = "NULL", "NULL", F281/28.35)</f>
        <v>0.24691358024691357</v>
      </c>
      <c r="F281" s="6">
        <v>7</v>
      </c>
      <c r="G281" s="6">
        <f>IF(H281 = "NULL", "NULL", H281/28.35)</f>
        <v>0.59964726631393295</v>
      </c>
      <c r="H281" s="6">
        <v>17</v>
      </c>
      <c r="I281" s="6">
        <f>IF(G281 = "NULL", "NULL", G281*1.25)</f>
        <v>0.74955908289241613</v>
      </c>
      <c r="J281" s="6">
        <f>IF(G281 = "NULL", "NULL", H281*1.25)</f>
        <v>21.25</v>
      </c>
      <c r="K281" s="6">
        <f>IF(G281 = "NULL", "NULL", G281*2)</f>
        <v>1.1992945326278659</v>
      </c>
      <c r="L281" s="6">
        <f>IF(G281 = "NULL", "NULL", H281*2)</f>
        <v>34</v>
      </c>
      <c r="M281" s="9" t="str">
        <f>CONCATENATE(SUBSTITUTE(D281,"• Packed in a facility and/or equipment that produces products containing peanuts, tree nuts, soybean, milk, dairy, eggs, fish, shellfish, wheat, sesame. •",""), " - NET WT. ", TEXT(E281, "0.00"), " oz (", F281, " grams)")</f>
        <v>Herbs De Provence with Lavender Seasoning Ingredients:
thyme, marjoram, rosemary, savory, fennel, lavender buds, corn oil
 - NET WT. 0.25 oz (7 grams)</v>
      </c>
      <c r="N281" s="10">
        <v>10000000152</v>
      </c>
      <c r="O281" s="10">
        <v>30000000152</v>
      </c>
      <c r="P281" s="10">
        <v>50000000152</v>
      </c>
      <c r="Q281" s="10">
        <v>70000000152</v>
      </c>
      <c r="R281" s="10">
        <v>90000000152</v>
      </c>
      <c r="S281" s="10">
        <v>11000000152</v>
      </c>
      <c r="T281" s="10">
        <v>13000000152</v>
      </c>
      <c r="U281" s="8" t="s">
        <v>49</v>
      </c>
      <c r="V281" s="9" t="s">
        <v>163</v>
      </c>
      <c r="W281" s="6">
        <f>IF(G281 = "NULL", "NULL", G281/4)</f>
        <v>0.14991181657848324</v>
      </c>
      <c r="X281" s="6">
        <f>IF(W281 = "NULL", "NULL", W281*28.35)</f>
        <v>4.25</v>
      </c>
      <c r="Y281" s="6">
        <f>IF(G281 = "NULL", "NULL", G281*4)</f>
        <v>2.3985890652557318</v>
      </c>
      <c r="Z281" s="6">
        <f>IF(G281 = "NULL", "NULL", H281*4)</f>
        <v>68</v>
      </c>
      <c r="AA281" s="13">
        <v>15000000152</v>
      </c>
      <c r="AB281" s="6">
        <f>IF(OR(E281 = "NULL", G281 = "NULL"), "NULL", (E281+G281)/2)</f>
        <v>0.42328042328042326</v>
      </c>
      <c r="AC281" s="6">
        <f>IF(OR(F281 = "NULL", H281 = "NULL"), "NULL", (F281+H281)/2)</f>
        <v>12</v>
      </c>
      <c r="AD281" s="13">
        <v>17000000152</v>
      </c>
      <c r="AE281" s="6">
        <f>IF(H281 = "NULL", "NULL", AF281/28.35)</f>
        <v>1.4991181657848325</v>
      </c>
      <c r="AF281" s="6">
        <f>IF(H281 = "NULL", "NULL", J281*2)</f>
        <v>42.5</v>
      </c>
      <c r="AG281" s="13">
        <v>19000000152</v>
      </c>
      <c r="AH281" s="6">
        <f>IF(AB281 = "NULL", "NULL", AB281*2)</f>
        <v>0.84656084656084651</v>
      </c>
      <c r="AI281" s="6">
        <f>IF(AC281 = "NULL", "NULL", AC281*2)</f>
        <v>24</v>
      </c>
      <c r="AJ281" s="13">
        <v>21000000152</v>
      </c>
      <c r="AK281" s="11"/>
      <c r="AL281" s="10" t="str">
        <f>SUBSTITUTE(D281,CHAR(10)&amp;"• Packed in a facility and/or equipment that produces products containing peanuts, tree nuts, soybean, milk, dairy, eggs, fish, shellfish, wheat, sesame. •","")</f>
        <v>Herbs De Provence with Lavender Seasoning Ingredients:
thyme, marjoram, rosemary, savory, fennel, lavender buds, corn oil</v>
      </c>
      <c r="AM281" s="9" t="s">
        <v>44</v>
      </c>
      <c r="AN281" s="42"/>
    </row>
    <row r="282" spans="1:40" ht="180" x14ac:dyDescent="0.3">
      <c r="A282" s="8" t="s">
        <v>2242</v>
      </c>
      <c r="B282" s="8" t="s">
        <v>2243</v>
      </c>
      <c r="C282" s="8" t="s">
        <v>2244</v>
      </c>
      <c r="D282" s="9" t="s">
        <v>2245</v>
      </c>
      <c r="E282" s="6">
        <f>IF(F282 = "NULL", "NULL", F282/28.35)</f>
        <v>1.6</v>
      </c>
      <c r="F282" s="6">
        <v>45.360000000000007</v>
      </c>
      <c r="G282" s="6">
        <f>IF(H282 = "NULL", "NULL", H282/28.35)</f>
        <v>3.2</v>
      </c>
      <c r="H282" s="6">
        <v>90.720000000000013</v>
      </c>
      <c r="I282" s="6">
        <f>IF(G282 = "NULL", "NULL", G282*1.25)</f>
        <v>4</v>
      </c>
      <c r="J282" s="6">
        <f>IF(G282 = "NULL", "NULL", H282*1.25)</f>
        <v>113.40000000000002</v>
      </c>
      <c r="K282" s="6">
        <f>IF(G282 = "NULL", "NULL", G282*2)</f>
        <v>6.4</v>
      </c>
      <c r="L282" s="6">
        <f>IF(G282 = "NULL", "NULL", H282*2)</f>
        <v>181.44000000000003</v>
      </c>
      <c r="M282" s="9" t="str">
        <f>CONCATENATE(SUBSTITUTE(D282,"• Packed in a facility and/or equipment that produces products containing peanuts, tree nuts, soybean, milk, dairy, eggs, fish, shellfish, wheat, sesame. •",""), " - NET WT. ", TEXT(E282, "0.00"), " oz (", F282, " grams)")</f>
        <v>Hibiscus Chili Lime Sea Salt Ingredients:
salt, hibiscus, honey powder (sugar, honey) contains 2% or less of natural flavor, chili flakes, paprika, sunflower oil
 - NET WT. 1.60 oz (45.36 grams)</v>
      </c>
      <c r="N282" s="10">
        <v>10000000153</v>
      </c>
      <c r="O282" s="10">
        <v>30000000153</v>
      </c>
      <c r="P282" s="10">
        <v>50000000153</v>
      </c>
      <c r="Q282" s="10">
        <v>70000000153</v>
      </c>
      <c r="R282" s="10">
        <v>90000000153</v>
      </c>
      <c r="S282" s="10">
        <v>11000000153</v>
      </c>
      <c r="T282" s="10">
        <v>13000000153</v>
      </c>
      <c r="U282" s="8"/>
      <c r="V282" s="9"/>
      <c r="W282" s="6">
        <f>IF(G282 = "NULL", "NULL", G282/4)</f>
        <v>0.8</v>
      </c>
      <c r="X282" s="6">
        <f>IF(W282 = "NULL", "NULL", W282*28.35)</f>
        <v>22.680000000000003</v>
      </c>
      <c r="Y282" s="6">
        <f>IF(G282 = "NULL", "NULL", G282*4)</f>
        <v>12.8</v>
      </c>
      <c r="Z282" s="6">
        <f>IF(G282 = "NULL", "NULL", H282*4)</f>
        <v>362.88000000000005</v>
      </c>
      <c r="AA282" s="13">
        <v>15000000153</v>
      </c>
      <c r="AB282" s="6">
        <f>IF(OR(E282 = "NULL", G282 = "NULL"), "NULL", (E282+G282)/2)</f>
        <v>2.4000000000000004</v>
      </c>
      <c r="AC282" s="6">
        <f>IF(OR(F282 = "NULL", H282 = "NULL"), "NULL", (F282+H282)/2)</f>
        <v>68.040000000000006</v>
      </c>
      <c r="AD282" s="13">
        <v>17000000153</v>
      </c>
      <c r="AE282" s="6">
        <f>IF(H282 = "NULL", "NULL", AF282/28.35)</f>
        <v>8.0000000000000018</v>
      </c>
      <c r="AF282" s="6">
        <f>IF(H282 = "NULL", "NULL", J282*2)</f>
        <v>226.80000000000004</v>
      </c>
      <c r="AG282" s="13">
        <v>19000000153</v>
      </c>
      <c r="AH282" s="6">
        <f>IF(AB282 = "NULL", "NULL", AB282*2)</f>
        <v>4.8000000000000007</v>
      </c>
      <c r="AI282" s="6">
        <f>IF(AC282 = "NULL", "NULL", AC282*2)</f>
        <v>136.08000000000001</v>
      </c>
      <c r="AJ282" s="13">
        <v>21000000153</v>
      </c>
      <c r="AK282" s="11"/>
      <c r="AL282" s="10" t="str">
        <f>SUBSTITUTE(D282,CHAR(10)&amp;"•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c r="AM282" s="9" t="s">
        <v>44</v>
      </c>
      <c r="AN282" s="42"/>
    </row>
    <row r="283" spans="1:40" ht="180" x14ac:dyDescent="0.3">
      <c r="A283" s="8" t="s">
        <v>2358</v>
      </c>
      <c r="B283" s="8" t="s">
        <v>2359</v>
      </c>
      <c r="C283" s="8" t="s">
        <v>2360</v>
      </c>
      <c r="D283" s="9" t="s">
        <v>2361</v>
      </c>
      <c r="E283" s="6">
        <f>IF(F283 = "NULL", "NULL", F283/28.35)</f>
        <v>2.9</v>
      </c>
      <c r="F283" s="6">
        <v>82.215000000000003</v>
      </c>
      <c r="G283" s="6">
        <f>IF(H283 = "NULL", "NULL", H283/28.35)</f>
        <v>5.8</v>
      </c>
      <c r="H283" s="6">
        <v>164.43</v>
      </c>
      <c r="I283" s="6">
        <f>IF(G283 = "NULL", "NULL", G283*1.25)</f>
        <v>7.25</v>
      </c>
      <c r="J283" s="6">
        <f>IF(G283 = "NULL", "NULL", H283*1.25)</f>
        <v>205.53750000000002</v>
      </c>
      <c r="K283" s="6">
        <f>IF(G283 = "NULL", "NULL", G283*2)</f>
        <v>11.6</v>
      </c>
      <c r="L283" s="6">
        <f>IF(G283 = "NULL", "NULL", H283*2)</f>
        <v>328.86</v>
      </c>
      <c r="M283" s="9" t="str">
        <f>CONCATENATE(SUBSTITUTE(D283,"• Packed in a facility and/or equipment that produces products containing peanuts, tree nuts, soybean, milk, dairy, eggs, fish, shellfish, wheat, sesame. •",""), " - NET WT. ", TEXT(E283, "0.00"), " oz (", F283, " grams)")</f>
        <v>Hibiscus Sea Salt Ingredients:
salt, hibiscus, orange peel
 - NET WT. 2.90 oz (82.215 grams)</v>
      </c>
      <c r="N283" s="10">
        <v>10000000155</v>
      </c>
      <c r="O283" s="10">
        <v>30000000155</v>
      </c>
      <c r="P283" s="10">
        <v>50000000155</v>
      </c>
      <c r="Q283" s="10">
        <v>70000000155</v>
      </c>
      <c r="R283" s="10">
        <v>90000000155</v>
      </c>
      <c r="S283" s="10">
        <v>11000000155</v>
      </c>
      <c r="T283" s="10">
        <v>13000000155</v>
      </c>
      <c r="U283" s="8" t="s">
        <v>49</v>
      </c>
      <c r="V283" s="9"/>
      <c r="W283" s="6">
        <f>IF(G283 = "NULL", "NULL", G283/4)</f>
        <v>1.45</v>
      </c>
      <c r="X283" s="6">
        <f>IF(W283 = "NULL", "NULL", W283*28.35)</f>
        <v>41.107500000000002</v>
      </c>
      <c r="Y283" s="6">
        <f>IF(G283 = "NULL", "NULL", G283*4)</f>
        <v>23.2</v>
      </c>
      <c r="Z283" s="6">
        <f>IF(G283 = "NULL", "NULL", H283*4)</f>
        <v>657.72</v>
      </c>
      <c r="AA283" s="13">
        <v>15000000155</v>
      </c>
      <c r="AB283" s="6">
        <f>IF(OR(E283 = "NULL", G283 = "NULL"), "NULL", (E283+G283)/2)</f>
        <v>4.3499999999999996</v>
      </c>
      <c r="AC283" s="6">
        <f>IF(OR(F283 = "NULL", H283 = "NULL"), "NULL", (F283+H283)/2)</f>
        <v>123.32250000000001</v>
      </c>
      <c r="AD283" s="13">
        <v>17000000155</v>
      </c>
      <c r="AE283" s="6">
        <f>IF(H283 = "NULL", "NULL", AF283/28.35)</f>
        <v>14.5</v>
      </c>
      <c r="AF283" s="6">
        <f>IF(H283 = "NULL", "NULL", J283*2)</f>
        <v>411.07500000000005</v>
      </c>
      <c r="AG283" s="13">
        <v>19000000155</v>
      </c>
      <c r="AH283" s="6">
        <f>IF(AB283 = "NULL", "NULL", AB283*2)</f>
        <v>8.6999999999999993</v>
      </c>
      <c r="AI283" s="6">
        <f>IF(AC283 = "NULL", "NULL", AC283*2)</f>
        <v>246.64500000000001</v>
      </c>
      <c r="AJ283" s="13">
        <v>21000000155</v>
      </c>
      <c r="AK283" s="11"/>
      <c r="AL283" s="10" t="str">
        <f>SUBSTITUTE(D283,CHAR(10)&amp;"• Packed in a facility and/or equipment that produces products containing peanuts, tree nuts, soybean, milk, dairy, eggs, fish, shellfish, wheat, sesame. •","")</f>
        <v>Hibiscus Sea Salt Ingredients:
salt, hibiscus, orange peel</v>
      </c>
      <c r="AM283" s="9" t="s">
        <v>44</v>
      </c>
      <c r="AN283" s="42"/>
    </row>
    <row r="284" spans="1:40" ht="180" x14ac:dyDescent="0.3">
      <c r="A284" s="8" t="s">
        <v>1337</v>
      </c>
      <c r="B284" s="8" t="s">
        <v>1338</v>
      </c>
      <c r="C284" s="8" t="s">
        <v>1338</v>
      </c>
      <c r="D284" s="9" t="s">
        <v>1339</v>
      </c>
      <c r="E284" s="6">
        <f>IF(F284 = "NULL", "NULL", F284/28.35)</f>
        <v>0.8</v>
      </c>
      <c r="F284" s="6">
        <v>22.680000000000003</v>
      </c>
      <c r="G284" s="6">
        <f>IF(H284 = "NULL", "NULL", H284/28.35)</f>
        <v>1.6</v>
      </c>
      <c r="H284" s="6">
        <v>45.360000000000007</v>
      </c>
      <c r="I284" s="6">
        <f>IF(G284 = "NULL", "NULL", G284*1.25)</f>
        <v>2</v>
      </c>
      <c r="J284" s="6">
        <f>IF(G284 = "NULL", "NULL", H284*1.25)</f>
        <v>56.70000000000001</v>
      </c>
      <c r="K284" s="6">
        <f>IF(G284 = "NULL", "NULL", G284*2)</f>
        <v>3.2</v>
      </c>
      <c r="L284" s="6">
        <f>IF(G284 = "NULL", "NULL", H284*2)</f>
        <v>90.720000000000013</v>
      </c>
      <c r="M284" s="9" t="str">
        <f>CONCATENATE(SUBSTITUTE(D284,"• Packed in a facility and/or equipment that produces products containing peanuts, tree nuts, soybean, milk, dairy, eggs, fish, shellfish, wheat, sesame. •",""), " - NET WT. ", TEXT(E284, "0.00"), " oz (", F284, " grams)")</f>
        <v>Hibiscus Tea Ingredients:
hibiscus flower
 - NET WT. 0.80 oz (22.68 grams)</v>
      </c>
      <c r="N284" s="10">
        <v>10000000154</v>
      </c>
      <c r="O284" s="10">
        <v>30000000154</v>
      </c>
      <c r="P284" s="10">
        <v>50000000154</v>
      </c>
      <c r="Q284" s="10">
        <v>70000000154</v>
      </c>
      <c r="R284" s="10">
        <v>90000000154</v>
      </c>
      <c r="S284" s="10">
        <v>11000000154</v>
      </c>
      <c r="T284" s="10">
        <v>13000000154</v>
      </c>
      <c r="U284" s="8" t="s">
        <v>49</v>
      </c>
      <c r="V284" s="9" t="s">
        <v>153</v>
      </c>
      <c r="W284" s="6">
        <f>IF(G284 = "NULL", "NULL", G284/4)</f>
        <v>0.4</v>
      </c>
      <c r="X284" s="6">
        <f>IF(W284 = "NULL", "NULL", W284*28.35)</f>
        <v>11.340000000000002</v>
      </c>
      <c r="Y284" s="6">
        <f>IF(G284 = "NULL", "NULL", G284*4)</f>
        <v>6.4</v>
      </c>
      <c r="Z284" s="6">
        <f>IF(G284 = "NULL", "NULL", H284*4)</f>
        <v>181.44000000000003</v>
      </c>
      <c r="AA284" s="13">
        <v>15000000154</v>
      </c>
      <c r="AB284" s="6">
        <f>IF(OR(E284 = "NULL", G284 = "NULL"), "NULL", (E284+G284)/2)</f>
        <v>1.2000000000000002</v>
      </c>
      <c r="AC284" s="6">
        <f>IF(OR(F284 = "NULL", H284 = "NULL"), "NULL", (F284+H284)/2)</f>
        <v>34.020000000000003</v>
      </c>
      <c r="AD284" s="13">
        <v>17000000154</v>
      </c>
      <c r="AE284" s="6">
        <f>IF(H284 = "NULL", "NULL", AF284/28.35)</f>
        <v>4.0000000000000009</v>
      </c>
      <c r="AF284" s="6">
        <f>IF(H284 = "NULL", "NULL", J284*2)</f>
        <v>113.40000000000002</v>
      </c>
      <c r="AG284" s="13">
        <v>19000000154</v>
      </c>
      <c r="AH284" s="6">
        <f>IF(AB284 = "NULL", "NULL", AB284*2)</f>
        <v>2.4000000000000004</v>
      </c>
      <c r="AI284" s="6">
        <f>IF(AC284 = "NULL", "NULL", AC284*2)</f>
        <v>68.040000000000006</v>
      </c>
      <c r="AJ284" s="13">
        <v>21000000154</v>
      </c>
      <c r="AK284" s="11"/>
      <c r="AL284" s="10" t="str">
        <f>SUBSTITUTE(D284,CHAR(10)&amp;"• Packed in a facility and/or equipment that produces products containing peanuts, tree nuts, soybean, milk, dairy, eggs, fish, shellfish, wheat, sesame. •","")</f>
        <v>Hibiscus Tea Ingredients:
hibiscus flower</v>
      </c>
      <c r="AM284" s="9" t="s">
        <v>44</v>
      </c>
      <c r="AN284" s="42"/>
    </row>
    <row r="285" spans="1:40" ht="180" x14ac:dyDescent="0.3">
      <c r="A285" s="8" t="s">
        <v>2164</v>
      </c>
      <c r="B285" s="8" t="s">
        <v>2165</v>
      </c>
      <c r="C285" s="8" t="s">
        <v>2166</v>
      </c>
      <c r="D285" s="9" t="s">
        <v>2167</v>
      </c>
      <c r="E285" s="6">
        <f>IF(F285 = "NULL", "NULL", F285/28.35)</f>
        <v>2.2999999999999998</v>
      </c>
      <c r="F285" s="6">
        <v>65.204999999999998</v>
      </c>
      <c r="G285" s="6">
        <f>IF(H285 = "NULL", "NULL", H285/28.35)</f>
        <v>4.5999999999999996</v>
      </c>
      <c r="H285" s="6">
        <v>130.41</v>
      </c>
      <c r="I285" s="6">
        <f>IF(G285 = "NULL", "NULL", G285*1.25)</f>
        <v>5.75</v>
      </c>
      <c r="J285" s="6">
        <f>IF(G285 = "NULL", "NULL", H285*1.25)</f>
        <v>163.01249999999999</v>
      </c>
      <c r="K285" s="6">
        <f>IF(G285 = "NULL", "NULL", G285*2)</f>
        <v>9.1999999999999993</v>
      </c>
      <c r="L285" s="6">
        <f>IF(G285 = "NULL", "NULL", H285*2)</f>
        <v>260.82</v>
      </c>
      <c r="M285" s="9" t="str">
        <f>CONCATENATE(SUBSTITUTE(D285,"• Packed in a facility and/or equipment that produces products containing peanuts, tree nuts, soybean, milk, dairy, eggs, fish, shellfish, wheat, sesame. •",""), " - NET WT. ", TEXT(E285, "0.00"), " oz (", F285, " grams)")</f>
        <v>Hickory Smoked Sea Salt Ingredients:
pure pacific sea salt smoked over a hickorywood fire
 - NET WT. 2.30 oz (65.205 grams)</v>
      </c>
      <c r="N285" s="10">
        <v>10000000156</v>
      </c>
      <c r="O285" s="10">
        <v>30000000156</v>
      </c>
      <c r="P285" s="10">
        <v>50000000156</v>
      </c>
      <c r="Q285" s="10">
        <v>70000000156</v>
      </c>
      <c r="R285" s="10">
        <v>90000000156</v>
      </c>
      <c r="S285" s="10">
        <v>11000000156</v>
      </c>
      <c r="T285" s="10">
        <v>13000000156</v>
      </c>
      <c r="U285" s="8" t="s">
        <v>49</v>
      </c>
      <c r="V285" s="9"/>
      <c r="W285" s="6">
        <f>IF(G285 = "NULL", "NULL", G285/4)</f>
        <v>1.1499999999999999</v>
      </c>
      <c r="X285" s="6">
        <f>IF(W285 = "NULL", "NULL", W285*28.35)</f>
        <v>32.602499999999999</v>
      </c>
      <c r="Y285" s="6">
        <f>IF(G285 = "NULL", "NULL", G285*4)</f>
        <v>18.399999999999999</v>
      </c>
      <c r="Z285" s="6">
        <f>IF(G285 = "NULL", "NULL", H285*4)</f>
        <v>521.64</v>
      </c>
      <c r="AA285" s="13">
        <v>15000000156</v>
      </c>
      <c r="AB285" s="6">
        <f>IF(OR(E285 = "NULL", G285 = "NULL"), "NULL", (E285+G285)/2)</f>
        <v>3.4499999999999997</v>
      </c>
      <c r="AC285" s="6">
        <f>IF(OR(F285 = "NULL", H285 = "NULL"), "NULL", (F285+H285)/2)</f>
        <v>97.807500000000005</v>
      </c>
      <c r="AD285" s="13">
        <v>17000000156</v>
      </c>
      <c r="AE285" s="6">
        <f>IF(H285 = "NULL", "NULL", AF285/28.35)</f>
        <v>11.499999999999998</v>
      </c>
      <c r="AF285" s="6">
        <f>IF(H285 = "NULL", "NULL", J285*2)</f>
        <v>326.02499999999998</v>
      </c>
      <c r="AG285" s="13">
        <v>19000000156</v>
      </c>
      <c r="AH285" s="6">
        <f>IF(AB285 = "NULL", "NULL", AB285*2)</f>
        <v>6.8999999999999995</v>
      </c>
      <c r="AI285" s="6">
        <f>IF(AC285 = "NULL", "NULL", AC285*2)</f>
        <v>195.61500000000001</v>
      </c>
      <c r="AJ285" s="13">
        <v>21000000156</v>
      </c>
      <c r="AK285" s="11"/>
      <c r="AL285" s="10" t="str">
        <f>SUBSTITUTE(D285,CHAR(10)&amp;"• Packed in a facility and/or equipment that produces products containing peanuts, tree nuts, soybean, milk, dairy, eggs, fish, shellfish, wheat, sesame. •","")</f>
        <v>Hickory Smoked Sea Salt Ingredients:
pure pacific sea salt smoked over a hickorywood fire</v>
      </c>
      <c r="AM285" s="9" t="s">
        <v>44</v>
      </c>
      <c r="AN285" s="42"/>
    </row>
    <row r="286" spans="1:40" ht="180" x14ac:dyDescent="0.3">
      <c r="A286" s="8" t="s">
        <v>991</v>
      </c>
      <c r="B286" s="8" t="s">
        <v>992</v>
      </c>
      <c r="C286" s="8" t="s">
        <v>993</v>
      </c>
      <c r="D286" s="9" t="s">
        <v>994</v>
      </c>
      <c r="E286" s="6">
        <f>IF(F286 = "NULL", "NULL", F286/28.35)</f>
        <v>1.4109347442680775</v>
      </c>
      <c r="F286" s="6">
        <v>40</v>
      </c>
      <c r="G286" s="6">
        <f>IF(H286 = "NULL", "NULL", H286/28.35)</f>
        <v>2.821869488536155</v>
      </c>
      <c r="H286" s="6">
        <v>80</v>
      </c>
      <c r="I286" s="6">
        <f>IF(G286 = "NULL", "NULL", G286*1.25)</f>
        <v>3.5273368606701938</v>
      </c>
      <c r="J286" s="6">
        <f>IF(G286 = "NULL", "NULL", H286*1.25)</f>
        <v>100</v>
      </c>
      <c r="K286" s="6">
        <f>IF(G286 = "NULL", "NULL", G286*2)</f>
        <v>5.6437389770723101</v>
      </c>
      <c r="L286" s="6">
        <f>IF(G286 = "NULL", "NULL", H286*2)</f>
        <v>160</v>
      </c>
      <c r="M286" s="9" t="str">
        <f>CONCATENATE(SUBSTITUTE(D286,"• Packed in a facility and/or equipment that produces products containing peanuts, tree nuts, soybean, milk, dairy, eggs, fish, shellfish, wheat, sesame. •",""), " - NET WT. ", TEXT(E286, "0.00"), " oz (", F286, " grams)")</f>
        <v>Hickory Wood Grill Seasoning Ingredients:
garlic, onion, pepper, smoke flavor, salt
 - NET WT. 1.41 oz (40 grams)</v>
      </c>
      <c r="N286" s="10">
        <v>10000000157</v>
      </c>
      <c r="O286" s="10">
        <v>30000000157</v>
      </c>
      <c r="P286" s="10">
        <v>50000000157</v>
      </c>
      <c r="Q286" s="10">
        <v>70000000157</v>
      </c>
      <c r="R286" s="10">
        <v>90000000157</v>
      </c>
      <c r="S286" s="10">
        <v>11000000157</v>
      </c>
      <c r="T286" s="10">
        <v>13000000157</v>
      </c>
      <c r="U286" s="8" t="s">
        <v>49</v>
      </c>
      <c r="V286" s="9" t="s">
        <v>97</v>
      </c>
      <c r="W286" s="6">
        <f>IF(G286 = "NULL", "NULL", G286/4)</f>
        <v>0.70546737213403876</v>
      </c>
      <c r="X286" s="6">
        <f>IF(W286 = "NULL", "NULL", W286*28.35)</f>
        <v>20</v>
      </c>
      <c r="Y286" s="6">
        <f>IF(G286 = "NULL", "NULL", G286*4)</f>
        <v>11.28747795414462</v>
      </c>
      <c r="Z286" s="6">
        <f>IF(G286 = "NULL", "NULL", H286*4)</f>
        <v>320</v>
      </c>
      <c r="AA286" s="13">
        <v>15000000157</v>
      </c>
      <c r="AB286" s="6">
        <f>IF(OR(E286 = "NULL", G286 = "NULL"), "NULL", (E286+G286)/2)</f>
        <v>2.1164021164021163</v>
      </c>
      <c r="AC286" s="6">
        <f>IF(OR(F286 = "NULL", H286 = "NULL"), "NULL", (F286+H286)/2)</f>
        <v>60</v>
      </c>
      <c r="AD286" s="13">
        <v>17000000157</v>
      </c>
      <c r="AE286" s="6">
        <f>IF(H286 = "NULL", "NULL", AF286/28.35)</f>
        <v>7.0546737213403876</v>
      </c>
      <c r="AF286" s="6">
        <f>IF(H286 = "NULL", "NULL", J286*2)</f>
        <v>200</v>
      </c>
      <c r="AG286" s="13">
        <v>19000000157</v>
      </c>
      <c r="AH286" s="6">
        <f>IF(AB286 = "NULL", "NULL", AB286*2)</f>
        <v>4.2328042328042326</v>
      </c>
      <c r="AI286" s="6">
        <f>IF(AC286 = "NULL", "NULL", AC286*2)</f>
        <v>120</v>
      </c>
      <c r="AJ286" s="13">
        <v>21000000157</v>
      </c>
      <c r="AK286" s="11" t="s">
        <v>995</v>
      </c>
      <c r="AL286" s="10" t="str">
        <f>SUBSTITUTE(D286,CHAR(10)&amp;"• Packed in a facility and/or equipment that produces products containing peanuts, tree nuts, soybean, milk, dairy, eggs, fish, shellfish, wheat, sesame. •","")</f>
        <v>Hickory Wood Grill Seasoning Ingredients:
garlic, onion, pepper, smoke flavor, salt</v>
      </c>
      <c r="AM286" s="9" t="s">
        <v>44</v>
      </c>
      <c r="AN286" s="42"/>
    </row>
    <row r="287" spans="1:40" ht="180" x14ac:dyDescent="0.3">
      <c r="A287" s="33" t="s">
        <v>695</v>
      </c>
      <c r="B287" s="8" t="s">
        <v>696</v>
      </c>
      <c r="C287" s="8" t="s">
        <v>697</v>
      </c>
      <c r="D287" s="9" t="s">
        <v>698</v>
      </c>
      <c r="E287" s="6">
        <f>IF(F287 = "NULL", "NULL", F287/28.35)</f>
        <v>1.9047619047619047</v>
      </c>
      <c r="F287" s="6">
        <v>54</v>
      </c>
      <c r="G287" s="6">
        <f>IF(H287 = "NULL", "NULL", H287/28.35)</f>
        <v>3.8095238095238093</v>
      </c>
      <c r="H287" s="6">
        <v>108</v>
      </c>
      <c r="I287" s="6">
        <f>IF(G287 = "NULL", "NULL", G287*1.25)</f>
        <v>4.7619047619047619</v>
      </c>
      <c r="J287" s="6">
        <f>IF(G287 = "NULL", "NULL", H287*1.25)</f>
        <v>135</v>
      </c>
      <c r="K287" s="6">
        <f>IF(G287 = "NULL", "NULL", G287*2)</f>
        <v>7.6190476190476186</v>
      </c>
      <c r="L287" s="6">
        <f>IF(G287 = "NULL", "NULL", H287*2)</f>
        <v>216</v>
      </c>
      <c r="M287" s="9" t="str">
        <f>CONCATENATE(SUBSTITUTE(D287,"• Packed in a facility and/or equipment that produces products containing peanuts, tree nuts, soybean, milk, dairy, eggs, fish, shellfish, wheat, sesame. •",""), " - NET WT. ", TEXT(E287, "0.00"), " oz (", F287, " grams)")</f>
        <v>Highland Steak Rub Ingredients:
salt, paprika, garlic, mustard, sugar, spices
 - NET WT. 1.90 oz (54 grams)</v>
      </c>
      <c r="N287" s="10">
        <v>10000000474</v>
      </c>
      <c r="O287" s="10">
        <v>30000000474</v>
      </c>
      <c r="P287" s="10">
        <v>50000000474</v>
      </c>
      <c r="Q287" s="10">
        <v>70000000474</v>
      </c>
      <c r="R287" s="10">
        <v>90000000474</v>
      </c>
      <c r="S287" s="10">
        <v>11000000474</v>
      </c>
      <c r="T287" s="10">
        <v>13000000474</v>
      </c>
      <c r="U287" s="9"/>
      <c r="V287" s="9"/>
      <c r="W287" s="6">
        <f>IF(G287 = "NULL", "NULL", G287/4)</f>
        <v>0.95238095238095233</v>
      </c>
      <c r="X287" s="6">
        <f>IF(W287 = "NULL", "NULL", W287*28.35)</f>
        <v>27</v>
      </c>
      <c r="Y287" s="6">
        <f>IF(G287 = "NULL", "NULL", G287*4)</f>
        <v>15.238095238095237</v>
      </c>
      <c r="Z287" s="6">
        <f>IF(G287 = "NULL", "NULL", H287*4)</f>
        <v>432</v>
      </c>
      <c r="AA287" s="13">
        <v>15000000474</v>
      </c>
      <c r="AB287" s="6">
        <f>IF(OR(E287 = "NULL", G287 = "NULL"), "NULL", (E287+G287)/2)</f>
        <v>2.8571428571428568</v>
      </c>
      <c r="AC287" s="6">
        <f>IF(OR(F287 = "NULL", H287 = "NULL"), "NULL", (F287+H287)/2)</f>
        <v>81</v>
      </c>
      <c r="AD287" s="13">
        <v>17000000474</v>
      </c>
      <c r="AE287" s="6">
        <f>IF(H287 = "NULL", "NULL", AF287/28.35)</f>
        <v>9.5238095238095237</v>
      </c>
      <c r="AF287" s="6">
        <f>IF(H287 = "NULL", "NULL", J287*2)</f>
        <v>270</v>
      </c>
      <c r="AG287" s="13">
        <v>19000000474</v>
      </c>
      <c r="AH287" s="6">
        <f>IF(AB287 = "NULL", "NULL", AB287*2)</f>
        <v>5.7142857142857135</v>
      </c>
      <c r="AI287" s="6">
        <f>IF(AC287 = "NULL", "NULL", AC287*2)</f>
        <v>162</v>
      </c>
      <c r="AJ287" s="13">
        <v>21000000474</v>
      </c>
      <c r="AK287" s="11" t="s">
        <v>699</v>
      </c>
      <c r="AL287" s="10" t="str">
        <f>SUBSTITUTE(D287,CHAR(10)&amp;"• Packed in a facility and/or equipment that produces products containing peanuts, tree nuts, soybean, milk, dairy, eggs, fish, shellfish, wheat, sesame. •","")</f>
        <v>Highland Steak Rub Ingredients:
salt, paprika, garlic, mustard, sugar, spices</v>
      </c>
      <c r="AM287" s="9" t="s">
        <v>44</v>
      </c>
      <c r="AN287" s="42"/>
    </row>
    <row r="288" spans="1:40" ht="180" x14ac:dyDescent="0.3">
      <c r="A288" s="8" t="s">
        <v>312</v>
      </c>
      <c r="B288" s="8" t="s">
        <v>313</v>
      </c>
      <c r="C288" s="8" t="s">
        <v>314</v>
      </c>
      <c r="D288" s="9" t="s">
        <v>315</v>
      </c>
      <c r="E288" s="6">
        <f>IF(F288 = "NULL", "NULL", F288/28.35)</f>
        <v>3.2</v>
      </c>
      <c r="F288" s="6">
        <v>90.720000000000013</v>
      </c>
      <c r="G288" s="6">
        <f>IF(H288 = "NULL", "NULL", H288/28.35)</f>
        <v>6.4</v>
      </c>
      <c r="H288" s="6">
        <v>181.44000000000003</v>
      </c>
      <c r="I288" s="6">
        <f>IF(G288 = "NULL", "NULL", G288*1.25)</f>
        <v>8</v>
      </c>
      <c r="J288" s="6">
        <f>IF(G288 = "NULL", "NULL", H288*1.25)</f>
        <v>226.80000000000004</v>
      </c>
      <c r="K288" s="6">
        <f>IF(G288 = "NULL", "NULL", G288*2)</f>
        <v>12.8</v>
      </c>
      <c r="L288" s="6">
        <f>IF(G288 = "NULL", "NULL", H288*2)</f>
        <v>362.88000000000005</v>
      </c>
      <c r="M288" s="9" t="str">
        <f>CONCATENATE(SUBSTITUTE(D288,"• Packed in a facility and/or equipment that produces products containing peanuts, tree nuts, soybean, milk, dairy, eggs, fish, shellfish, wheat, sesame. •",""), " - NET WT. ", TEXT(E288, "0.00"), " oz (", F288, " grams)")</f>
        <v>Himalayan Salt Ingredients:
coarse pink himalayan sea salt 
 - NET WT. 3.20 oz (90.72 grams)</v>
      </c>
      <c r="N288" s="10">
        <v>10000000161</v>
      </c>
      <c r="O288" s="10">
        <v>30000000161</v>
      </c>
      <c r="P288" s="10">
        <v>50000000161</v>
      </c>
      <c r="Q288" s="10">
        <v>70000000161</v>
      </c>
      <c r="R288" s="10">
        <v>90000000161</v>
      </c>
      <c r="S288" s="10">
        <v>11000000161</v>
      </c>
      <c r="T288" s="10">
        <v>13000000161</v>
      </c>
      <c r="U288" s="8"/>
      <c r="V288" s="9"/>
      <c r="W288" s="6">
        <f>IF(G288 = "NULL", "NULL", G288/4)</f>
        <v>1.6</v>
      </c>
      <c r="X288" s="6">
        <f>IF(W288 = "NULL", "NULL", W288*28.35)</f>
        <v>45.360000000000007</v>
      </c>
      <c r="Y288" s="6">
        <f>IF(G288 = "NULL", "NULL", G288*4)</f>
        <v>25.6</v>
      </c>
      <c r="Z288" s="6">
        <f>IF(G288 = "NULL", "NULL", H288*4)</f>
        <v>725.7600000000001</v>
      </c>
      <c r="AA288" s="13">
        <v>15000000161</v>
      </c>
      <c r="AB288" s="6">
        <f>IF(OR(E288 = "NULL", G288 = "NULL"), "NULL", (E288+G288)/2)</f>
        <v>4.8000000000000007</v>
      </c>
      <c r="AC288" s="6">
        <f>IF(OR(F288 = "NULL", H288 = "NULL"), "NULL", (F288+H288)/2)</f>
        <v>136.08000000000001</v>
      </c>
      <c r="AD288" s="13">
        <v>17000000161</v>
      </c>
      <c r="AE288" s="6">
        <f>IF(H288 = "NULL", "NULL", AF288/28.35)</f>
        <v>16.000000000000004</v>
      </c>
      <c r="AF288" s="6">
        <f>IF(H288 = "NULL", "NULL", J288*2)</f>
        <v>453.60000000000008</v>
      </c>
      <c r="AG288" s="13">
        <v>19000000161</v>
      </c>
      <c r="AH288" s="6">
        <f>IF(AB288 = "NULL", "NULL", AB288*2)</f>
        <v>9.6000000000000014</v>
      </c>
      <c r="AI288" s="6">
        <f>IF(AC288 = "NULL", "NULL", AC288*2)</f>
        <v>272.16000000000003</v>
      </c>
      <c r="AJ288" s="13">
        <v>21000000161</v>
      </c>
      <c r="AK288" s="11"/>
      <c r="AL288" s="10" t="str">
        <f>SUBSTITUTE(D288,CHAR(10)&amp;"• Packed in a facility and/or equipment that produces products containing peanuts, tree nuts, soybean, milk, dairy, eggs, fish, shellfish, wheat, sesame. •","")</f>
        <v xml:space="preserve">Himalayan Salt Ingredients:
coarse pink himalayan sea salt </v>
      </c>
      <c r="AM288" s="9" t="s">
        <v>44</v>
      </c>
      <c r="AN288" s="42"/>
    </row>
    <row r="289" spans="1:40" ht="180" x14ac:dyDescent="0.3">
      <c r="A289" s="8" t="s">
        <v>1221</v>
      </c>
      <c r="B289" s="8" t="s">
        <v>1222</v>
      </c>
      <c r="C289" s="8" t="s">
        <v>1223</v>
      </c>
      <c r="D289" s="9" t="s">
        <v>1224</v>
      </c>
      <c r="E289" s="6">
        <f>IF(F289 = "NULL", "NULL", F289/28.35)</f>
        <v>0.5</v>
      </c>
      <c r="F289" s="6">
        <v>14.175000000000001</v>
      </c>
      <c r="G289" s="6">
        <f>IF(H289 = "NULL", "NULL", H289/28.35)</f>
        <v>1</v>
      </c>
      <c r="H289" s="6">
        <v>28.35</v>
      </c>
      <c r="I289" s="6">
        <f>IF(G289 = "NULL", "NULL", G289*1.25)</f>
        <v>1.25</v>
      </c>
      <c r="J289" s="6">
        <f>IF(G289 = "NULL", "NULL", H289*1.25)</f>
        <v>35.4375</v>
      </c>
      <c r="K289" s="6">
        <f>IF(G289 = "NULL", "NULL", G289*2)</f>
        <v>2</v>
      </c>
      <c r="L289" s="6">
        <f>IF(G289 = "NULL", "NULL", H289*2)</f>
        <v>56.7</v>
      </c>
      <c r="M289" s="9" t="str">
        <f>CONCATENATE(SUBSTITUTE(D289,"• Packed in a facility and/or equipment that produces products containing peanuts, tree nuts, soybean, milk, dairy, eggs, fish, shellfish, wheat, sesame. •",""), " - NET WT. ", TEXT(E289, "0.00"), " oz (", F289, " grams)")</f>
        <v>Home Made Chili Blend Ingredients:
chili pepper, salt, cumin, oregano, garlic, onion, enriched wheat flour (flour, iron, niacin, thiamine, riboflavin, folic acid
 - NET WT. 0.50 oz (14.175 grams)</v>
      </c>
      <c r="N289" s="10">
        <v>10000000162</v>
      </c>
      <c r="O289" s="10">
        <v>30000000162</v>
      </c>
      <c r="P289" s="10">
        <v>50000000162</v>
      </c>
      <c r="Q289" s="10">
        <v>70000000162</v>
      </c>
      <c r="R289" s="10">
        <v>90000000162</v>
      </c>
      <c r="S289" s="10">
        <v>11000000162</v>
      </c>
      <c r="T289" s="10">
        <v>13000000162</v>
      </c>
      <c r="U289" s="8"/>
      <c r="V289" s="9"/>
      <c r="W289" s="6">
        <f>IF(G289 = "NULL", "NULL", G289/4)</f>
        <v>0.25</v>
      </c>
      <c r="X289" s="6">
        <f>IF(W289 = "NULL", "NULL", W289*28.35)</f>
        <v>7.0875000000000004</v>
      </c>
      <c r="Y289" s="6">
        <f>IF(G289 = "NULL", "NULL", G289*4)</f>
        <v>4</v>
      </c>
      <c r="Z289" s="6">
        <f>IF(G289 = "NULL", "NULL", H289*4)</f>
        <v>113.4</v>
      </c>
      <c r="AA289" s="13">
        <v>15000000162</v>
      </c>
      <c r="AB289" s="6">
        <f>IF(OR(E289 = "NULL", G289 = "NULL"), "NULL", (E289+G289)/2)</f>
        <v>0.75</v>
      </c>
      <c r="AC289" s="6">
        <f>IF(OR(F289 = "NULL", H289 = "NULL"), "NULL", (F289+H289)/2)</f>
        <v>21.262500000000003</v>
      </c>
      <c r="AD289" s="13">
        <v>17000000162</v>
      </c>
      <c r="AE289" s="6">
        <f>IF(H289 = "NULL", "NULL", AF289/28.35)</f>
        <v>2.5</v>
      </c>
      <c r="AF289" s="6">
        <f>IF(H289 = "NULL", "NULL", J289*2)</f>
        <v>70.875</v>
      </c>
      <c r="AG289" s="13">
        <v>19000000162</v>
      </c>
      <c r="AH289" s="6">
        <f>IF(AB289 = "NULL", "NULL", AB289*2)</f>
        <v>1.5</v>
      </c>
      <c r="AI289" s="6">
        <f>IF(AC289 = "NULL", "NULL", AC289*2)</f>
        <v>42.525000000000006</v>
      </c>
      <c r="AJ289" s="13">
        <v>21000000162</v>
      </c>
      <c r="AK289" s="11"/>
      <c r="AL289" s="10" t="str">
        <f>SUBSTITUTE(D289,CHAR(10)&amp;"•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c r="AM289" s="9" t="s">
        <v>44</v>
      </c>
      <c r="AN289" s="42"/>
    </row>
    <row r="290" spans="1:40" ht="180" x14ac:dyDescent="0.3">
      <c r="A290" s="8" t="s">
        <v>1774</v>
      </c>
      <c r="B290" s="8" t="s">
        <v>1775</v>
      </c>
      <c r="C290" s="8" t="s">
        <v>1776</v>
      </c>
      <c r="D290" s="9" t="s">
        <v>1777</v>
      </c>
      <c r="E290" s="6">
        <f>IF(F290 = "NULL", "NULL", F290/28.35)</f>
        <v>0.6</v>
      </c>
      <c r="F290" s="6">
        <v>17.010000000000002</v>
      </c>
      <c r="G290" s="6">
        <f>IF(H290 = "NULL", "NULL", H290/28.35)</f>
        <v>1.2</v>
      </c>
      <c r="H290" s="6">
        <v>34.020000000000003</v>
      </c>
      <c r="I290" s="6">
        <f>IF(G290 = "NULL", "NULL", G290*1.25)</f>
        <v>1.5</v>
      </c>
      <c r="J290" s="6">
        <f>IF(G290 = "NULL", "NULL", H290*1.25)</f>
        <v>42.525000000000006</v>
      </c>
      <c r="K290" s="6">
        <f>IF(G290 = "NULL", "NULL", G290*2)</f>
        <v>2.4</v>
      </c>
      <c r="L290" s="6">
        <f>IF(G290 = "NULL", "NULL", H290*2)</f>
        <v>68.040000000000006</v>
      </c>
      <c r="M290" s="9" t="str">
        <f>CONCATENATE(SUBSTITUTE(D290,"• Packed in a facility and/or equipment that produces products containing peanuts, tree nuts, soybean, milk, dairy, eggs, fish, shellfish, wheat, sesame. •",""), " - NET WT. ", TEXT(E290, "0.00"), " oz (", F290, " grams)")</f>
        <v>Home Style Pizza Seasoning Ingredients:
salt, sugar, spices, dextrose, onion, garlic, parsley
 - NET WT. 0.60 oz (17.01 grams)</v>
      </c>
      <c r="N290" s="10">
        <v>10000000163</v>
      </c>
      <c r="O290" s="10">
        <v>30000000163</v>
      </c>
      <c r="P290" s="10">
        <v>50000000163</v>
      </c>
      <c r="Q290" s="10">
        <v>70000000163</v>
      </c>
      <c r="R290" s="10">
        <v>90000000163</v>
      </c>
      <c r="S290" s="10">
        <v>11000000163</v>
      </c>
      <c r="T290" s="10">
        <v>13000000163</v>
      </c>
      <c r="U290" s="8" t="s">
        <v>49</v>
      </c>
      <c r="V290" s="9" t="s">
        <v>163</v>
      </c>
      <c r="W290" s="6">
        <f>IF(G290 = "NULL", "NULL", G290/4)</f>
        <v>0.3</v>
      </c>
      <c r="X290" s="6">
        <f>IF(W290 = "NULL", "NULL", W290*28.35)</f>
        <v>8.5050000000000008</v>
      </c>
      <c r="Y290" s="6">
        <f>IF(G290 = "NULL", "NULL", G290*4)</f>
        <v>4.8</v>
      </c>
      <c r="Z290" s="6">
        <f>IF(G290 = "NULL", "NULL", H290*4)</f>
        <v>136.08000000000001</v>
      </c>
      <c r="AA290" s="13">
        <v>15000000163</v>
      </c>
      <c r="AB290" s="6">
        <f>IF(OR(E290 = "NULL", G290 = "NULL"), "NULL", (E290+G290)/2)</f>
        <v>0.89999999999999991</v>
      </c>
      <c r="AC290" s="6">
        <f>IF(OR(F290 = "NULL", H290 = "NULL"), "NULL", (F290+H290)/2)</f>
        <v>25.515000000000001</v>
      </c>
      <c r="AD290" s="13">
        <v>17000000163</v>
      </c>
      <c r="AE290" s="6">
        <f>IF(H290 = "NULL", "NULL", AF290/28.35)</f>
        <v>3.0000000000000004</v>
      </c>
      <c r="AF290" s="6">
        <f>IF(H290 = "NULL", "NULL", J290*2)</f>
        <v>85.050000000000011</v>
      </c>
      <c r="AG290" s="13">
        <v>19000000163</v>
      </c>
      <c r="AH290" s="6">
        <f>IF(AB290 = "NULL", "NULL", AB290*2)</f>
        <v>1.7999999999999998</v>
      </c>
      <c r="AI290" s="6">
        <f>IF(AC290 = "NULL", "NULL", AC290*2)</f>
        <v>51.03</v>
      </c>
      <c r="AJ290" s="13">
        <v>21000000163</v>
      </c>
      <c r="AK290" s="11"/>
      <c r="AL290" s="10" t="str">
        <f>SUBSTITUTE(D290,CHAR(10)&amp;"• Packed in a facility and/or equipment that produces products containing peanuts, tree nuts, soybean, milk, dairy, eggs, fish, shellfish, wheat, sesame. •","")</f>
        <v>Home Style Pizza Seasoning Ingredients:
salt, sugar, spices, dextrose, onion, garlic, parsley</v>
      </c>
      <c r="AM290" s="9" t="s">
        <v>44</v>
      </c>
      <c r="AN290" s="42"/>
    </row>
    <row r="291" spans="1:40" ht="180" x14ac:dyDescent="0.3">
      <c r="A291" s="8" t="s">
        <v>1253</v>
      </c>
      <c r="B291" s="8" t="s">
        <v>1254</v>
      </c>
      <c r="C291" s="8" t="s">
        <v>1254</v>
      </c>
      <c r="D291" s="9" t="s">
        <v>1255</v>
      </c>
      <c r="E291" s="6">
        <f>IF(F291 = "NULL", "NULL", F291/28.35)</f>
        <v>1.4109347442680775</v>
      </c>
      <c r="F291" s="6">
        <v>40</v>
      </c>
      <c r="G291" s="6">
        <f>IF(H291 = "NULL", "NULL", H291/28.35)</f>
        <v>3.2451499118165783</v>
      </c>
      <c r="H291" s="6">
        <v>92</v>
      </c>
      <c r="I291" s="6">
        <f>IF(G291 = "NULL", "NULL", G291*1.25)</f>
        <v>4.0564373897707231</v>
      </c>
      <c r="J291" s="6">
        <f>IF(G291 = "NULL", "NULL", H291*1.25)</f>
        <v>115</v>
      </c>
      <c r="K291" s="6">
        <f>IF(G291 = "NULL", "NULL", G291*2)</f>
        <v>6.4902998236331566</v>
      </c>
      <c r="L291" s="6">
        <f>IF(G291 = "NULL", "NULL", H291*2)</f>
        <v>184</v>
      </c>
      <c r="M291" s="9" t="str">
        <f>CONCATENATE(SUBSTITUTE(D291,"• Packed in a facility and/or equipment that produces products containing peanuts, tree nuts, soybean, milk, dairy, eggs, fish, shellfish, wheat, sesame. •",""), " - NET WT. ", TEXT(E291, "0.00"), " oz (", F291, " grams)")</f>
        <v>Honey BBQ Rub Ingredients:
sugar, salt, honey solids, Worcestershire sauce powder, spices, onion, garlic, xanthan gum, natural flavors, extractives of paprika, caramel color
 - NET WT. 1.41 oz (40 grams)</v>
      </c>
      <c r="N291" s="10">
        <v>10000000494</v>
      </c>
      <c r="O291" s="10">
        <v>30000000494</v>
      </c>
      <c r="P291" s="10">
        <v>50000000494</v>
      </c>
      <c r="Q291" s="10">
        <v>70000000494</v>
      </c>
      <c r="R291" s="10">
        <v>90000000494</v>
      </c>
      <c r="S291" s="10">
        <v>11000000494</v>
      </c>
      <c r="T291" s="10">
        <v>13000000494</v>
      </c>
      <c r="U291" s="8" t="s">
        <v>49</v>
      </c>
      <c r="V291" s="9" t="s">
        <v>97</v>
      </c>
      <c r="W291" s="6">
        <f>IF(G291 = "NULL", "NULL", G291/4)</f>
        <v>0.81128747795414458</v>
      </c>
      <c r="X291" s="6">
        <f>IF(W291 = "NULL", "NULL", W291*28.35)</f>
        <v>23</v>
      </c>
      <c r="Y291" s="6">
        <f>IF(G291 = "NULL", "NULL", G291*4)</f>
        <v>12.980599647266313</v>
      </c>
      <c r="Z291" s="6">
        <f>IF(G291 = "NULL", "NULL", H291*4)</f>
        <v>368</v>
      </c>
      <c r="AA291" s="13">
        <v>15000000494</v>
      </c>
      <c r="AB291" s="6">
        <f>IF(OR(E291 = "NULL", G291 = "NULL"), "NULL", (E291+G291)/2)</f>
        <v>2.3280423280423279</v>
      </c>
      <c r="AC291" s="6">
        <f>IF(OR(F291 = "NULL", H291 = "NULL"), "NULL", (F291+H291)/2)</f>
        <v>66</v>
      </c>
      <c r="AD291" s="13">
        <v>17000000494</v>
      </c>
      <c r="AE291" s="6">
        <f>IF(H291 = "NULL", "NULL", AF291/28.35)</f>
        <v>8.1128747795414462</v>
      </c>
      <c r="AF291" s="6">
        <f>IF(H291 = "NULL", "NULL", J291*2)</f>
        <v>230</v>
      </c>
      <c r="AG291" s="13">
        <v>19000000494</v>
      </c>
      <c r="AH291" s="6">
        <f>IF(AB291 = "NULL", "NULL", AB291*2)</f>
        <v>4.6560846560846558</v>
      </c>
      <c r="AI291" s="6">
        <f>IF(AC291 = "NULL", "NULL", AC291*2)</f>
        <v>132</v>
      </c>
      <c r="AJ291" s="13">
        <v>21000000494</v>
      </c>
      <c r="AK291" s="11" t="s">
        <v>1256</v>
      </c>
      <c r="AL291" s="10" t="str">
        <f>SUBSTITUTE(D291,CHAR(10)&amp;"•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c r="AM291" s="9" t="s">
        <v>44</v>
      </c>
      <c r="AN291" s="42"/>
    </row>
    <row r="292" spans="1:40" ht="180" x14ac:dyDescent="0.3">
      <c r="A292" s="8" t="s">
        <v>1392</v>
      </c>
      <c r="B292" s="8" t="s">
        <v>1393</v>
      </c>
      <c r="C292" s="8" t="s">
        <v>1394</v>
      </c>
      <c r="D292" s="9" t="s">
        <v>1395</v>
      </c>
      <c r="E292" s="6">
        <f>IF(F292 = "NULL", "NULL", F292/28.35)</f>
        <v>0.8</v>
      </c>
      <c r="F292" s="6">
        <v>22.680000000000003</v>
      </c>
      <c r="G292" s="6">
        <f>IF(H292 = "NULL", "NULL", H292/28.35)</f>
        <v>1.6</v>
      </c>
      <c r="H292" s="6">
        <v>45.360000000000007</v>
      </c>
      <c r="I292" s="6">
        <f>IF(G292 = "NULL", "NULL", G292*1.25)</f>
        <v>2</v>
      </c>
      <c r="J292" s="6">
        <f>IF(G292 = "NULL", "NULL", H292*1.25)</f>
        <v>56.70000000000001</v>
      </c>
      <c r="K292" s="6">
        <f>IF(G292 = "NULL", "NULL", G292*2)</f>
        <v>3.2</v>
      </c>
      <c r="L292" s="6">
        <f>IF(G292 = "NULL", "NULL", H292*2)</f>
        <v>90.720000000000013</v>
      </c>
      <c r="M292" s="9" t="str">
        <f>CONCATENATE(SUBSTITUTE(D292,"• Packed in a facility and/or equipment that produces products containing peanuts, tree nuts, soybean, milk, dairy, eggs, fish, shellfish, wheat, sesame. •",""), " - NET WT. ", TEXT(E292, "0.00"), " oz (", F292, " grams)")</f>
        <v>Honey Brush Tea Ingredients:
honey bush flowers
 - NET WT. 0.80 oz (22.68 grams)</v>
      </c>
      <c r="N292" s="10">
        <v>10000000164</v>
      </c>
      <c r="O292" s="10">
        <v>30000000164</v>
      </c>
      <c r="P292" s="10">
        <v>50000000164</v>
      </c>
      <c r="Q292" s="10">
        <v>70000000164</v>
      </c>
      <c r="R292" s="10">
        <v>90000000164</v>
      </c>
      <c r="S292" s="10">
        <v>11000000164</v>
      </c>
      <c r="T292" s="10">
        <v>13000000164</v>
      </c>
      <c r="U292" s="8" t="s">
        <v>49</v>
      </c>
      <c r="V292" s="9" t="s">
        <v>153</v>
      </c>
      <c r="W292" s="6">
        <f>IF(G292 = "NULL", "NULL", G292/4)</f>
        <v>0.4</v>
      </c>
      <c r="X292" s="6">
        <f>IF(W292 = "NULL", "NULL", W292*28.35)</f>
        <v>11.340000000000002</v>
      </c>
      <c r="Y292" s="6">
        <f>IF(G292 = "NULL", "NULL", G292*4)</f>
        <v>6.4</v>
      </c>
      <c r="Z292" s="6">
        <f>IF(G292 = "NULL", "NULL", H292*4)</f>
        <v>181.44000000000003</v>
      </c>
      <c r="AA292" s="13">
        <v>15000000164</v>
      </c>
      <c r="AB292" s="6">
        <f>IF(OR(E292 = "NULL", G292 = "NULL"), "NULL", (E292+G292)/2)</f>
        <v>1.2000000000000002</v>
      </c>
      <c r="AC292" s="6">
        <f>IF(OR(F292 = "NULL", H292 = "NULL"), "NULL", (F292+H292)/2)</f>
        <v>34.020000000000003</v>
      </c>
      <c r="AD292" s="13">
        <v>17000000164</v>
      </c>
      <c r="AE292" s="6">
        <f>IF(H292 = "NULL", "NULL", AF292/28.35)</f>
        <v>4.0000000000000009</v>
      </c>
      <c r="AF292" s="6">
        <f>IF(H292 = "NULL", "NULL", J292*2)</f>
        <v>113.40000000000002</v>
      </c>
      <c r="AG292" s="13">
        <v>19000000164</v>
      </c>
      <c r="AH292" s="6">
        <f>IF(AB292 = "NULL", "NULL", AB292*2)</f>
        <v>2.4000000000000004</v>
      </c>
      <c r="AI292" s="6">
        <f>IF(AC292 = "NULL", "NULL", AC292*2)</f>
        <v>68.040000000000006</v>
      </c>
      <c r="AJ292" s="13">
        <v>21000000164</v>
      </c>
      <c r="AK292" s="11"/>
      <c r="AL292" s="10" t="str">
        <f>SUBSTITUTE(D292,CHAR(10)&amp;"• Packed in a facility and/or equipment that produces products containing peanuts, tree nuts, soybean, milk, dairy, eggs, fish, shellfish, wheat, sesame. •","")</f>
        <v>Honey Brush Tea Ingredients:
honey bush flowers</v>
      </c>
      <c r="AM292" s="9" t="s">
        <v>44</v>
      </c>
      <c r="AN292" s="42"/>
    </row>
    <row r="293" spans="1:40" ht="210" x14ac:dyDescent="0.3">
      <c r="A293" s="8" t="s">
        <v>1676</v>
      </c>
      <c r="B293" s="8" t="s">
        <v>1677</v>
      </c>
      <c r="C293" s="8" t="s">
        <v>1678</v>
      </c>
      <c r="D293" s="9" t="s">
        <v>1679</v>
      </c>
      <c r="E293" s="6">
        <f>IF(F293 = "NULL", "NULL", F293/28.35)</f>
        <v>1.1000000000000001</v>
      </c>
      <c r="F293" s="6">
        <v>31.185000000000006</v>
      </c>
      <c r="G293" s="6">
        <f>IF(H293 = "NULL", "NULL", H293/28.35)</f>
        <v>2.2000000000000002</v>
      </c>
      <c r="H293" s="6">
        <v>62.370000000000012</v>
      </c>
      <c r="I293" s="6">
        <f>IF(G293 = "NULL", "NULL", G293*1.25)</f>
        <v>2.75</v>
      </c>
      <c r="J293" s="6">
        <f>IF(G293 = "NULL", "NULL", H293*1.25)</f>
        <v>77.96250000000002</v>
      </c>
      <c r="K293" s="6">
        <f>IF(G293 = "NULL", "NULL", G293*2)</f>
        <v>4.4000000000000004</v>
      </c>
      <c r="L293" s="6">
        <f>IF(G293 = "NULL", "NULL", H293*2)</f>
        <v>124.74000000000002</v>
      </c>
      <c r="M293" s="9" t="str">
        <f>CONCATENATE(SUBSTITUTE(D293,"• Packed in a facility and/or equipment that produces products containing peanuts, tree nuts, soybean, milk, dairy, eggs, fish, shellfish, wheat, sesame. •",""), " - NET WT. ", TEXT(E293, "0.00"), " oz (", F293, " grams)")</f>
        <v>Honey Butter Popcorn Seasoning Ingredients:
sugar, honey powder (maltodextrin, honey) salt, whey, natural flavors (butter, honey) &lt;2% silicon dioxide (to prevent caking)
• ALLERGY ALERT: contains dairy •
 - NET WT. 1.10 oz (31.185 grams)</v>
      </c>
      <c r="N293" s="10">
        <v>10000000165</v>
      </c>
      <c r="O293" s="10">
        <v>30000000165</v>
      </c>
      <c r="P293" s="10">
        <v>50000000165</v>
      </c>
      <c r="Q293" s="10">
        <v>70000000165</v>
      </c>
      <c r="R293" s="10">
        <v>90000000165</v>
      </c>
      <c r="S293" s="10">
        <v>11000000165</v>
      </c>
      <c r="T293" s="10">
        <v>13000000165</v>
      </c>
      <c r="U293" s="8"/>
      <c r="V293" s="9"/>
      <c r="W293" s="6">
        <f>IF(G293 = "NULL", "NULL", G293/4)</f>
        <v>0.55000000000000004</v>
      </c>
      <c r="X293" s="6">
        <f>IF(W293 = "NULL", "NULL", W293*28.35)</f>
        <v>15.592500000000003</v>
      </c>
      <c r="Y293" s="6">
        <f>IF(G293 = "NULL", "NULL", G293*4)</f>
        <v>8.8000000000000007</v>
      </c>
      <c r="Z293" s="6">
        <f>IF(G293 = "NULL", "NULL", H293*4)</f>
        <v>249.48000000000005</v>
      </c>
      <c r="AA293" s="13">
        <v>15000000165</v>
      </c>
      <c r="AB293" s="6">
        <f>IF(OR(E293 = "NULL", G293 = "NULL"), "NULL", (E293+G293)/2)</f>
        <v>1.6500000000000001</v>
      </c>
      <c r="AC293" s="6">
        <f>IF(OR(F293 = "NULL", H293 = "NULL"), "NULL", (F293+H293)/2)</f>
        <v>46.777500000000011</v>
      </c>
      <c r="AD293" s="13">
        <v>17000000165</v>
      </c>
      <c r="AE293" s="6">
        <f>IF(H293 = "NULL", "NULL", AF293/28.35)</f>
        <v>5.5000000000000009</v>
      </c>
      <c r="AF293" s="6">
        <f>IF(H293 = "NULL", "NULL", J293*2)</f>
        <v>155.92500000000004</v>
      </c>
      <c r="AG293" s="13">
        <v>19000000165</v>
      </c>
      <c r="AH293" s="6">
        <f>IF(AB293 = "NULL", "NULL", AB293*2)</f>
        <v>3.3000000000000003</v>
      </c>
      <c r="AI293" s="6">
        <f>IF(AC293 = "NULL", "NULL", AC293*2)</f>
        <v>93.555000000000021</v>
      </c>
      <c r="AJ293" s="13">
        <v>21000000165</v>
      </c>
      <c r="AK293" s="11"/>
      <c r="AL293" s="10" t="str">
        <f>SUBSTITUTE(D293,CHAR(10)&amp;"•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c r="AM293" s="9" t="s">
        <v>44</v>
      </c>
      <c r="AN293" s="42"/>
    </row>
    <row r="294" spans="1:40" ht="180" x14ac:dyDescent="0.3">
      <c r="A294" s="8" t="s">
        <v>2374</v>
      </c>
      <c r="B294" s="8" t="s">
        <v>2375</v>
      </c>
      <c r="C294" s="8" t="s">
        <v>2376</v>
      </c>
      <c r="D294" s="9" t="s">
        <v>2377</v>
      </c>
      <c r="E294" s="6">
        <f>IF(F294 = "NULL", "NULL", F294/28.35)</f>
        <v>1.375</v>
      </c>
      <c r="F294" s="6">
        <v>38.981250000000003</v>
      </c>
      <c r="G294" s="6">
        <f>IF(H294 = "NULL", "NULL", H294/28.35)</f>
        <v>2.75</v>
      </c>
      <c r="H294" s="6">
        <v>77.962500000000006</v>
      </c>
      <c r="I294" s="6">
        <f>IF(G294 = "NULL", "NULL", G294*1.25)</f>
        <v>3.4375</v>
      </c>
      <c r="J294" s="6">
        <f>IF(G294 = "NULL", "NULL", H294*1.25)</f>
        <v>97.453125</v>
      </c>
      <c r="K294" s="6">
        <f>IF(G294 = "NULL", "NULL", G294*2)</f>
        <v>5.5</v>
      </c>
      <c r="L294" s="6">
        <f>IF(G294 = "NULL", "NULL", H294*2)</f>
        <v>155.92500000000001</v>
      </c>
      <c r="M294" s="9" t="str">
        <f>CONCATENATE(SUBSTITUTE(D294,"• Packed in a facility and/or equipment that produces products containing peanuts, tree nuts, soybean, milk, dairy, eggs, fish, shellfish, wheat, sesame. •",""), " - NET WT. ", TEXT(E294, "0.00"), " oz (", F294, " grams)")</f>
        <v>Honey Chipotle Sea Salt Ingredients:
honey, salt, onion, paprika, chipotle, rosemary, basil, sage, marjoram
 - NET WT. 1.38 oz (38.98125 grams)</v>
      </c>
      <c r="N294" s="10">
        <v>10000000167</v>
      </c>
      <c r="O294" s="10">
        <v>30000000167</v>
      </c>
      <c r="P294" s="10">
        <v>50000000167</v>
      </c>
      <c r="Q294" s="10">
        <v>70000000167</v>
      </c>
      <c r="R294" s="10">
        <v>90000000167</v>
      </c>
      <c r="S294" s="10">
        <v>11000000167</v>
      </c>
      <c r="T294" s="10">
        <v>13000000167</v>
      </c>
      <c r="U294" s="8"/>
      <c r="V294" s="9"/>
      <c r="W294" s="6">
        <f>IF(G294 = "NULL", "NULL", G294/4)</f>
        <v>0.6875</v>
      </c>
      <c r="X294" s="6">
        <f>IF(W294 = "NULL", "NULL", W294*28.35)</f>
        <v>19.490625000000001</v>
      </c>
      <c r="Y294" s="6">
        <f>IF(G294 = "NULL", "NULL", G294*4)</f>
        <v>11</v>
      </c>
      <c r="Z294" s="6">
        <f>IF(G294 = "NULL", "NULL", H294*4)</f>
        <v>311.85000000000002</v>
      </c>
      <c r="AA294" s="13">
        <v>15000000167</v>
      </c>
      <c r="AB294" s="6">
        <f>IF(OR(E294 = "NULL", G294 = "NULL"), "NULL", (E294+G294)/2)</f>
        <v>2.0625</v>
      </c>
      <c r="AC294" s="6">
        <f>IF(OR(F294 = "NULL", H294 = "NULL"), "NULL", (F294+H294)/2)</f>
        <v>58.471875000000004</v>
      </c>
      <c r="AD294" s="13">
        <v>17000000167</v>
      </c>
      <c r="AE294" s="6">
        <f>IF(H294 = "NULL", "NULL", AF294/28.35)</f>
        <v>6.875</v>
      </c>
      <c r="AF294" s="6">
        <f>IF(H294 = "NULL", "NULL", J294*2)</f>
        <v>194.90625</v>
      </c>
      <c r="AG294" s="13">
        <v>19000000167</v>
      </c>
      <c r="AH294" s="6">
        <f>IF(AB294 = "NULL", "NULL", AB294*2)</f>
        <v>4.125</v>
      </c>
      <c r="AI294" s="6">
        <f>IF(AC294 = "NULL", "NULL", AC294*2)</f>
        <v>116.94375000000001</v>
      </c>
      <c r="AJ294" s="13">
        <v>21000000167</v>
      </c>
      <c r="AK294" s="11"/>
      <c r="AL294" s="10" t="str">
        <f>SUBSTITUTE(D294,CHAR(10)&amp;"• Packed in a facility and/or equipment that produces products containing peanuts, tree nuts, soybean, milk, dairy, eggs, fish, shellfish, wheat, sesame. •","")</f>
        <v>Honey Chipotle Sea Salt Ingredients:
honey, salt, onion, paprika, chipotle, rosemary, basil, sage, marjoram</v>
      </c>
      <c r="AM294" s="9" t="s">
        <v>44</v>
      </c>
      <c r="AN294" s="42"/>
    </row>
    <row r="295" spans="1:40" ht="180" x14ac:dyDescent="0.3">
      <c r="A295" s="8" t="s">
        <v>996</v>
      </c>
      <c r="B295" s="8" t="s">
        <v>997</v>
      </c>
      <c r="C295" s="8" t="s">
        <v>997</v>
      </c>
      <c r="D295" s="9" t="s">
        <v>998</v>
      </c>
      <c r="E295" s="6">
        <f>IF(F295 = "NULL", "NULL", F295/28.35)</f>
        <v>1.375</v>
      </c>
      <c r="F295" s="6">
        <v>38.981250000000003</v>
      </c>
      <c r="G295" s="6">
        <f>IF(H295 = "NULL", "NULL", H295/28.35)</f>
        <v>2.75</v>
      </c>
      <c r="H295" s="6">
        <v>77.962500000000006</v>
      </c>
      <c r="I295" s="6">
        <f>IF(G295 = "NULL", "NULL", G295*1.25)</f>
        <v>3.4375</v>
      </c>
      <c r="J295" s="6">
        <f>IF(G295 = "NULL", "NULL", H295*1.25)</f>
        <v>97.453125</v>
      </c>
      <c r="K295" s="6">
        <f>IF(G295 = "NULL", "NULL", G295*2)</f>
        <v>5.5</v>
      </c>
      <c r="L295" s="6">
        <f>IF(G295 = "NULL", "NULL", H295*2)</f>
        <v>155.92500000000001</v>
      </c>
      <c r="M295" s="9" t="str">
        <f>CONCATENATE(SUBSTITUTE(D295,"• Packed in a facility and/or equipment that produces products containing peanuts, tree nuts, soybean, milk, dairy, eggs, fish, shellfish, wheat, sesame. •",""), " - NET WT. ", TEXT(E295, "0.00"), " oz (", F295, " grams)")</f>
        <v>Honey Chipotle Seasoning Ingredients:
honey, sea salt, onion, paprika, chipotle, rosemary, basil, oregano, sage and marjoram
 - NET WT. 1.38 oz (38.98125 grams)</v>
      </c>
      <c r="N295" s="10">
        <v>10000000166</v>
      </c>
      <c r="O295" s="10">
        <v>30000000166</v>
      </c>
      <c r="P295" s="10">
        <v>50000000166</v>
      </c>
      <c r="Q295" s="10">
        <v>70000000166</v>
      </c>
      <c r="R295" s="10">
        <v>90000000166</v>
      </c>
      <c r="S295" s="10">
        <v>11000000166</v>
      </c>
      <c r="T295" s="10">
        <v>13000000166</v>
      </c>
      <c r="U295" s="8" t="s">
        <v>49</v>
      </c>
      <c r="V295" s="9" t="s">
        <v>92</v>
      </c>
      <c r="W295" s="6">
        <f>IF(G295 = "NULL", "NULL", G295/4)</f>
        <v>0.6875</v>
      </c>
      <c r="X295" s="6">
        <f>IF(W295 = "NULL", "NULL", W295*28.35)</f>
        <v>19.490625000000001</v>
      </c>
      <c r="Y295" s="6">
        <f>IF(G295 = "NULL", "NULL", G295*4)</f>
        <v>11</v>
      </c>
      <c r="Z295" s="6">
        <f>IF(G295 = "NULL", "NULL", H295*4)</f>
        <v>311.85000000000002</v>
      </c>
      <c r="AA295" s="13">
        <v>15000000166</v>
      </c>
      <c r="AB295" s="6">
        <f>IF(OR(E295 = "NULL", G295 = "NULL"), "NULL", (E295+G295)/2)</f>
        <v>2.0625</v>
      </c>
      <c r="AC295" s="6">
        <f>IF(OR(F295 = "NULL", H295 = "NULL"), "NULL", (F295+H295)/2)</f>
        <v>58.471875000000004</v>
      </c>
      <c r="AD295" s="13">
        <v>17000000166</v>
      </c>
      <c r="AE295" s="6">
        <f>IF(H295 = "NULL", "NULL", AF295/28.35)</f>
        <v>6.875</v>
      </c>
      <c r="AF295" s="6">
        <f>IF(H295 = "NULL", "NULL", J295*2)</f>
        <v>194.90625</v>
      </c>
      <c r="AG295" s="13">
        <v>19000000166</v>
      </c>
      <c r="AH295" s="6">
        <f>IF(AB295 = "NULL", "NULL", AB295*2)</f>
        <v>4.125</v>
      </c>
      <c r="AI295" s="6">
        <f>IF(AC295 = "NULL", "NULL", AC295*2)</f>
        <v>116.94375000000001</v>
      </c>
      <c r="AJ295" s="13">
        <v>21000000166</v>
      </c>
      <c r="AK295" s="11"/>
      <c r="AL295" s="10" t="str">
        <f>SUBSTITUTE(D295,CHAR(10)&amp;"• Packed in a facility and/or equipment that produces products containing peanuts, tree nuts, soybean, milk, dairy, eggs, fish, shellfish, wheat, sesame. •","")</f>
        <v>Honey Chipotle Seasoning Ingredients:
honey, sea salt, onion, paprika, chipotle, rosemary, basil, oregano, sage and marjoram</v>
      </c>
      <c r="AM295" s="9" t="s">
        <v>44</v>
      </c>
      <c r="AN295" s="42"/>
    </row>
    <row r="296" spans="1:40" ht="180" x14ac:dyDescent="0.3">
      <c r="A296" s="8" t="s">
        <v>1932</v>
      </c>
      <c r="B296" s="8" t="s">
        <v>1933</v>
      </c>
      <c r="C296" s="8" t="s">
        <v>1933</v>
      </c>
      <c r="D296" s="9" t="s">
        <v>1934</v>
      </c>
      <c r="E296" s="6">
        <f>IF(F296 = "NULL", "NULL", F296/28.35)</f>
        <v>1.2</v>
      </c>
      <c r="F296" s="6">
        <v>34.020000000000003</v>
      </c>
      <c r="G296" s="6">
        <f>IF(H296 = "NULL", "NULL", H296/28.35)</f>
        <v>2.4</v>
      </c>
      <c r="H296" s="6">
        <v>68.040000000000006</v>
      </c>
      <c r="I296" s="6">
        <f>IF(G296 = "NULL", "NULL", G296*1.25)</f>
        <v>3</v>
      </c>
      <c r="J296" s="6">
        <f>IF(G296 = "NULL", "NULL", H296*1.25)</f>
        <v>85.050000000000011</v>
      </c>
      <c r="K296" s="6">
        <f>IF(G296 = "NULL", "NULL", G296*2)</f>
        <v>4.8</v>
      </c>
      <c r="L296" s="6">
        <f>IF(G296 = "NULL", "NULL", H296*2)</f>
        <v>136.08000000000001</v>
      </c>
      <c r="M296" s="9" t="str">
        <f>CONCATENATE(SUBSTITUTE(D296,"• Packed in a facility and/or equipment that produces products containing peanuts, tree nuts, soybean, milk, dairy, eggs, fish, shellfish, wheat, sesame. •",""), " - NET WT. ", TEXT(E296, "0.00"), " oz (", F296, " grams)")</f>
        <v>Honey Mustard Powder Ingredients:
mustard seed, sugar, salt, ground honey, worchestershire sauce, palm oil, tamarind, natural flavors
 - NET WT. 1.20 oz (34.02 grams)</v>
      </c>
      <c r="N296" s="10">
        <v>10000000168</v>
      </c>
      <c r="O296" s="10">
        <v>30000000168</v>
      </c>
      <c r="P296" s="10">
        <v>50000000168</v>
      </c>
      <c r="Q296" s="10">
        <v>70000000168</v>
      </c>
      <c r="R296" s="10">
        <v>90000000168</v>
      </c>
      <c r="S296" s="10">
        <v>11000000168</v>
      </c>
      <c r="T296" s="10">
        <v>13000000168</v>
      </c>
      <c r="U296" s="8"/>
      <c r="V296" s="9"/>
      <c r="W296" s="6">
        <f>IF(G296 = "NULL", "NULL", G296/4)</f>
        <v>0.6</v>
      </c>
      <c r="X296" s="6">
        <f>IF(W296 = "NULL", "NULL", W296*28.35)</f>
        <v>17.010000000000002</v>
      </c>
      <c r="Y296" s="6">
        <f>IF(G296 = "NULL", "NULL", G296*4)</f>
        <v>9.6</v>
      </c>
      <c r="Z296" s="6">
        <f>IF(G296 = "NULL", "NULL", H296*4)</f>
        <v>272.16000000000003</v>
      </c>
      <c r="AA296" s="13">
        <v>15000000168</v>
      </c>
      <c r="AB296" s="6">
        <f>IF(OR(E296 = "NULL", G296 = "NULL"), "NULL", (E296+G296)/2)</f>
        <v>1.7999999999999998</v>
      </c>
      <c r="AC296" s="6">
        <f>IF(OR(F296 = "NULL", H296 = "NULL"), "NULL", (F296+H296)/2)</f>
        <v>51.03</v>
      </c>
      <c r="AD296" s="13">
        <v>17000000168</v>
      </c>
      <c r="AE296" s="6">
        <f>IF(H296 = "NULL", "NULL", AF296/28.35)</f>
        <v>6.0000000000000009</v>
      </c>
      <c r="AF296" s="6">
        <f>IF(H296 = "NULL", "NULL", J296*2)</f>
        <v>170.10000000000002</v>
      </c>
      <c r="AG296" s="13">
        <v>19000000168</v>
      </c>
      <c r="AH296" s="6">
        <f>IF(AB296 = "NULL", "NULL", AB296*2)</f>
        <v>3.5999999999999996</v>
      </c>
      <c r="AI296" s="6">
        <f>IF(AC296 = "NULL", "NULL", AC296*2)</f>
        <v>102.06</v>
      </c>
      <c r="AJ296" s="13">
        <v>21000000168</v>
      </c>
      <c r="AK296" s="11"/>
      <c r="AL296" s="10" t="str">
        <f>SUBSTITUTE(D296,CHAR(10)&amp;"•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c r="AM296" s="9" t="s">
        <v>44</v>
      </c>
      <c r="AN296" s="42"/>
    </row>
    <row r="297" spans="1:40" ht="225" x14ac:dyDescent="0.3">
      <c r="A297" s="8" t="s">
        <v>74</v>
      </c>
      <c r="B297" s="8" t="s">
        <v>75</v>
      </c>
      <c r="C297" s="8" t="s">
        <v>76</v>
      </c>
      <c r="D297" s="9" t="s">
        <v>77</v>
      </c>
      <c r="E297" s="6">
        <f>IF(F297 = "NULL", "NULL", F297/28.35)</f>
        <v>1.5000000000000002</v>
      </c>
      <c r="F297" s="6">
        <v>42.525000000000006</v>
      </c>
      <c r="G297" s="6">
        <f>IF(H297 = "NULL", "NULL", H297/28.35)</f>
        <v>3.0000000000000004</v>
      </c>
      <c r="H297" s="6">
        <v>85.050000000000011</v>
      </c>
      <c r="I297" s="6">
        <f>IF(G297 = "NULL", "NULL", G297*1.25)</f>
        <v>3.7500000000000004</v>
      </c>
      <c r="J297" s="6">
        <f>IF(G297 = "NULL", "NULL", H297*1.25)</f>
        <v>106.31250000000001</v>
      </c>
      <c r="K297" s="6">
        <f>IF(G297 = "NULL", "NULL", G297*2)</f>
        <v>6.0000000000000009</v>
      </c>
      <c r="L297" s="6">
        <f>IF(G297 = "NULL", "NULL", H297*2)</f>
        <v>170.10000000000002</v>
      </c>
      <c r="M297" s="9" t="str">
        <f>CONCATENATE(SUBSTITUTE(D297,"• Packed in a facility and/or equipment that produces products containing peanuts, tree nuts, soybean, milk, dairy, eggs, fish, shellfish, wheat, sesame. •",""), " - NET WT. ", TEXT(E297, "0.00"), " oz (", F297, " grams)")</f>
        <v>Hop &amp; Vine Party Time Infuser Ingredients:
sugar, hops, orange peel, vanilla, spices
• DIRECTIONS: Take off lid and add your favorite alcohol - return lid and place in fridge overnight. Strain spices and enjoy your infused alcohol. Drink right out of the mug jar. •
 - NET WT. 1.50 oz (42.525 grams)</v>
      </c>
      <c r="N297" s="10">
        <v>10000000169</v>
      </c>
      <c r="O297" s="10">
        <v>30000000169</v>
      </c>
      <c r="P297" s="10">
        <v>50000000169</v>
      </c>
      <c r="Q297" s="10">
        <v>70000000169</v>
      </c>
      <c r="R297" s="10">
        <v>90000000169</v>
      </c>
      <c r="S297" s="10">
        <v>11000000169</v>
      </c>
      <c r="T297" s="10">
        <v>13000000169</v>
      </c>
      <c r="U297" s="8" t="s">
        <v>49</v>
      </c>
      <c r="V297" s="9" t="s">
        <v>50</v>
      </c>
      <c r="W297" s="6">
        <f>IF(G297 = "NULL", "NULL", G297/4)</f>
        <v>0.75000000000000011</v>
      </c>
      <c r="X297" s="6">
        <f>IF(W297 = "NULL", "NULL", W297*28.35)</f>
        <v>21.262500000000003</v>
      </c>
      <c r="Y297" s="6">
        <f>IF(G297 = "NULL", "NULL", G297*4)</f>
        <v>12.000000000000002</v>
      </c>
      <c r="Z297" s="6">
        <f>IF(G297 = "NULL", "NULL", H297*4)</f>
        <v>340.20000000000005</v>
      </c>
      <c r="AA297" s="13">
        <v>15000000169</v>
      </c>
      <c r="AB297" s="6">
        <f>IF(OR(E297 = "NULL", G297 = "NULL"), "NULL", (E297+G297)/2)</f>
        <v>2.2500000000000004</v>
      </c>
      <c r="AC297" s="6">
        <f>IF(OR(F297 = "NULL", H297 = "NULL"), "NULL", (F297+H297)/2)</f>
        <v>63.787500000000009</v>
      </c>
      <c r="AD297" s="13">
        <v>17000000169</v>
      </c>
      <c r="AE297" s="6">
        <f>IF(H297 = "NULL", "NULL", AF297/28.35)</f>
        <v>7.5000000000000009</v>
      </c>
      <c r="AF297" s="6">
        <f>IF(H297 = "NULL", "NULL", J297*2)</f>
        <v>212.62500000000003</v>
      </c>
      <c r="AG297" s="13">
        <v>19000000169</v>
      </c>
      <c r="AH297" s="6">
        <f>IF(AB297 = "NULL", "NULL", AB297*2)</f>
        <v>4.5000000000000009</v>
      </c>
      <c r="AI297" s="6">
        <f>IF(AC297 = "NULL", "NULL", AC297*2)</f>
        <v>127.57500000000002</v>
      </c>
      <c r="AJ297" s="13">
        <v>21000000169</v>
      </c>
      <c r="AK297" s="11"/>
      <c r="AL297" s="10" t="str">
        <f>SUBSTITUTE(D297,CHAR(10)&amp;"•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v>
      </c>
      <c r="AM297" s="9" t="s">
        <v>44</v>
      </c>
      <c r="AN297" s="42"/>
    </row>
    <row r="298" spans="1:40" ht="180" x14ac:dyDescent="0.3">
      <c r="A298" s="31" t="s">
        <v>1692</v>
      </c>
      <c r="B298" s="8" t="s">
        <v>1693</v>
      </c>
      <c r="C298" s="8" t="s">
        <v>1694</v>
      </c>
      <c r="D298" s="9" t="s">
        <v>1695</v>
      </c>
      <c r="E298" s="6">
        <f>IF(F298 = "NULL", "NULL", F298/28.35)</f>
        <v>1.1992945326278659</v>
      </c>
      <c r="F298" s="6">
        <v>34</v>
      </c>
      <c r="G298" s="6">
        <f>IF(H298 = "NULL", "NULL", H298/28.35)</f>
        <v>2.4691358024691357</v>
      </c>
      <c r="H298" s="6">
        <v>70</v>
      </c>
      <c r="I298" s="6">
        <f>IF(G298 = "NULL", "NULL", G298*1.25)</f>
        <v>3.0864197530864197</v>
      </c>
      <c r="J298" s="6">
        <f>IF(G298 = "NULL", "NULL", H298*1.25)</f>
        <v>87.5</v>
      </c>
      <c r="K298" s="6">
        <f>IF(G298 = "NULL", "NULL", G298*2)</f>
        <v>4.9382716049382713</v>
      </c>
      <c r="L298" s="6">
        <f>IF(G298 = "NULL", "NULL", H298*2)</f>
        <v>140</v>
      </c>
      <c r="M298" s="9" t="str">
        <f>CONCATENATE(SUBSTITUTE(D298,"• Packed in a facility and/or equipment that produces products containing peanuts, tree nuts, soybean, milk, dairy, eggs, fish, shellfish, wheat, sesame. •",""), " - NET WT. ", TEXT(E298, "0.00"), " oz (", F298, " grams)")</f>
        <v>Hot Jalapeno Popcorn Seasoning Ingredients: 
salt, onion, jalapeno, garlic, cilantro, tomato powder, spices, not more than 2% silicon dioxide added to prevent caking
 - NET WT. 1.20 oz (34 grams)</v>
      </c>
      <c r="N298" s="10">
        <v>10000000170</v>
      </c>
      <c r="O298" s="10">
        <v>30000000170</v>
      </c>
      <c r="P298" s="10">
        <v>50000000170</v>
      </c>
      <c r="Q298" s="10">
        <v>70000000170</v>
      </c>
      <c r="R298" s="10">
        <v>90000000170</v>
      </c>
      <c r="S298" s="10">
        <v>11000000170</v>
      </c>
      <c r="T298" s="10">
        <v>13000000170</v>
      </c>
      <c r="U298" s="8" t="s">
        <v>49</v>
      </c>
      <c r="V298" s="9" t="s">
        <v>801</v>
      </c>
      <c r="W298" s="6">
        <f>IF(G298 = "NULL", "NULL", G298/4)</f>
        <v>0.61728395061728392</v>
      </c>
      <c r="X298" s="6">
        <f>IF(W298 = "NULL", "NULL", W298*28.35)</f>
        <v>17.5</v>
      </c>
      <c r="Y298" s="6">
        <f>IF(G298 = "NULL", "NULL", G298*4)</f>
        <v>9.8765432098765427</v>
      </c>
      <c r="Z298" s="6">
        <f>IF(G298 = "NULL", "NULL", H298*4)</f>
        <v>280</v>
      </c>
      <c r="AA298" s="13">
        <v>15000000170</v>
      </c>
      <c r="AB298" s="6">
        <f>IF(OR(E298 = "NULL", G298 = "NULL"), "NULL", (E298+G298)/2)</f>
        <v>1.8342151675485008</v>
      </c>
      <c r="AC298" s="6">
        <f>IF(OR(F298 = "NULL", H298 = "NULL"), "NULL", (F298+H298)/2)</f>
        <v>52</v>
      </c>
      <c r="AD298" s="13">
        <v>17000000170</v>
      </c>
      <c r="AE298" s="6">
        <f>IF(H298 = "NULL", "NULL", AF298/28.35)</f>
        <v>6.1728395061728394</v>
      </c>
      <c r="AF298" s="6">
        <f>IF(H298 = "NULL", "NULL", J298*2)</f>
        <v>175</v>
      </c>
      <c r="AG298" s="13">
        <v>19000000170</v>
      </c>
      <c r="AH298" s="6">
        <f>IF(AB298 = "NULL", "NULL", AB298*2)</f>
        <v>3.6684303350970016</v>
      </c>
      <c r="AI298" s="6">
        <f>IF(AC298 = "NULL", "NULL", AC298*2)</f>
        <v>104</v>
      </c>
      <c r="AJ298" s="13">
        <v>21000000170</v>
      </c>
      <c r="AK298" s="11" t="s">
        <v>1696</v>
      </c>
      <c r="AL298" s="10" t="str">
        <f>SUBSTITUTE(D298,CHAR(10)&amp;"•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c r="AM298" s="9" t="s">
        <v>44</v>
      </c>
      <c r="AN298" s="42"/>
    </row>
    <row r="299" spans="1:40" ht="409.6" x14ac:dyDescent="0.3">
      <c r="A299" s="8" t="s">
        <v>1705</v>
      </c>
      <c r="B299" s="8" t="s">
        <v>1706</v>
      </c>
      <c r="C299" s="8" t="s">
        <v>1707</v>
      </c>
      <c r="D299" s="9" t="s">
        <v>1708</v>
      </c>
      <c r="E299" s="6">
        <f>IF(F299 = "NULL", "NULL", F299/28.35)</f>
        <v>1</v>
      </c>
      <c r="F299" s="6">
        <v>28.35</v>
      </c>
      <c r="G299" s="6">
        <f>IF(H299 = "NULL", "NULL", H299/28.35)</f>
        <v>2</v>
      </c>
      <c r="H299" s="6">
        <v>56.7</v>
      </c>
      <c r="I299" s="6">
        <f>IF(G299 = "NULL", "NULL", G299*1.25)</f>
        <v>2.5</v>
      </c>
      <c r="J299" s="6">
        <f>IF(G299 = "NULL", "NULL", H299*1.25)</f>
        <v>70.875</v>
      </c>
      <c r="K299" s="6">
        <f>IF(G299 = "NULL", "NULL", G299*2)</f>
        <v>4</v>
      </c>
      <c r="L299" s="6">
        <f>IF(G299 = "NULL", "NULL", H299*2)</f>
        <v>113.4</v>
      </c>
      <c r="M299" s="9" t="str">
        <f>CONCATENATE(SUBSTITUTE(D299,"• Packed in a facility and/or equipment that produces products containing peanuts, tree nuts, soybean, milk, dairy, eggs, fish, shellfish, wheat, sesame. •",""), " - NET WT. ", TEXT(E299, "0.00"), " oz (", F299,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 oz (28.35 grams)</v>
      </c>
      <c r="N299" s="10">
        <v>10000000171</v>
      </c>
      <c r="O299" s="10">
        <v>30000000171</v>
      </c>
      <c r="P299" s="10">
        <v>50000000171</v>
      </c>
      <c r="Q299" s="10">
        <v>70000000171</v>
      </c>
      <c r="R299" s="10">
        <v>90000000171</v>
      </c>
      <c r="S299" s="10">
        <v>11000000171</v>
      </c>
      <c r="T299" s="10">
        <v>13000000171</v>
      </c>
      <c r="U299" s="8"/>
      <c r="V299" s="9"/>
      <c r="W299" s="6">
        <f>IF(G299 = "NULL", "NULL", G299/4)</f>
        <v>0.5</v>
      </c>
      <c r="X299" s="6">
        <f>IF(W299 = "NULL", "NULL", W299*28.35)</f>
        <v>14.175000000000001</v>
      </c>
      <c r="Y299" s="6">
        <f>IF(G299 = "NULL", "NULL", G299*4)</f>
        <v>8</v>
      </c>
      <c r="Z299" s="6">
        <f>IF(G299 = "NULL", "NULL", H299*4)</f>
        <v>226.8</v>
      </c>
      <c r="AA299" s="13">
        <v>15000000171</v>
      </c>
      <c r="AB299" s="6">
        <f>IF(OR(E299 = "NULL", G299 = "NULL"), "NULL", (E299+G299)/2)</f>
        <v>1.5</v>
      </c>
      <c r="AC299" s="6">
        <f>IF(OR(F299 = "NULL", H299 = "NULL"), "NULL", (F299+H299)/2)</f>
        <v>42.525000000000006</v>
      </c>
      <c r="AD299" s="13">
        <v>17000000171</v>
      </c>
      <c r="AE299" s="6">
        <f>IF(H299 = "NULL", "NULL", AF299/28.35)</f>
        <v>5</v>
      </c>
      <c r="AF299" s="6">
        <f>IF(H299 = "NULL", "NULL", J299*2)</f>
        <v>141.75</v>
      </c>
      <c r="AG299" s="13">
        <v>19000000171</v>
      </c>
      <c r="AH299" s="6">
        <f>IF(AB299 = "NULL", "NULL", AB299*2)</f>
        <v>3</v>
      </c>
      <c r="AI299" s="6">
        <f>IF(AC299 = "NULL", "NULL", AC299*2)</f>
        <v>85.050000000000011</v>
      </c>
      <c r="AJ299" s="13">
        <v>21000000171</v>
      </c>
      <c r="AK299" s="11"/>
      <c r="AL299" s="10" t="str">
        <f>SUBSTITUTE(D299,CHAR(10)&amp;"•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c r="AM299" s="9" t="s">
        <v>44</v>
      </c>
      <c r="AN299" s="42"/>
    </row>
    <row r="300" spans="1:40" ht="195" x14ac:dyDescent="0.3">
      <c r="A300" s="8" t="s">
        <v>1146</v>
      </c>
      <c r="B300" s="8" t="s">
        <v>1147</v>
      </c>
      <c r="C300" s="8" t="s">
        <v>1148</v>
      </c>
      <c r="D300" s="9" t="s">
        <v>1149</v>
      </c>
      <c r="E300" s="6">
        <f>IF(F300 = "NULL", "NULL", F300/28.35)</f>
        <v>0.5</v>
      </c>
      <c r="F300" s="6">
        <v>14.175000000000001</v>
      </c>
      <c r="G300" s="6">
        <f>IF(H300 = "NULL", "NULL", H300/28.35)</f>
        <v>1</v>
      </c>
      <c r="H300" s="6">
        <v>28.35</v>
      </c>
      <c r="I300" s="6">
        <f>IF(G300 = "NULL", "NULL", G300*1.25)</f>
        <v>1.25</v>
      </c>
      <c r="J300" s="6">
        <f>IF(G300 = "NULL", "NULL", H300*1.25)</f>
        <v>35.4375</v>
      </c>
      <c r="K300" s="6">
        <f>IF(G300 = "NULL", "NULL", G300*2)</f>
        <v>2</v>
      </c>
      <c r="L300" s="6">
        <f>IF(G300 = "NULL", "NULL", H300*2)</f>
        <v>56.7</v>
      </c>
      <c r="M300" s="9" t="str">
        <f>CONCATENATE(SUBSTITUTE(D300,"• Packed in a facility and/or equipment that produces products containing peanuts, tree nuts, soybean, milk, dairy, eggs, fish, shellfish, wheat, sesame. •",""), " - NET WT. ", TEXT(E300, "0.00"), " oz (", F300, " grams)")</f>
        <v>Hot Off the Grill Seasoning Ingredients:
dehydrated garlic, onion, sea salt, bell peppers, lemon, spices, sugar, paprika, brown sugar, citric acid, celery seed, turmeric, natural flavor, extractives of paprika
 - NET WT. 0.50 oz (14.175 grams)</v>
      </c>
      <c r="N300" s="10">
        <v>10000000172</v>
      </c>
      <c r="O300" s="10">
        <v>30000000172</v>
      </c>
      <c r="P300" s="10">
        <v>50000000172</v>
      </c>
      <c r="Q300" s="10">
        <v>70000000172</v>
      </c>
      <c r="R300" s="10">
        <v>90000000172</v>
      </c>
      <c r="S300" s="10">
        <v>11000000172</v>
      </c>
      <c r="T300" s="10">
        <v>13000000172</v>
      </c>
      <c r="U300" s="8"/>
      <c r="V300" s="9"/>
      <c r="W300" s="6">
        <f>IF(G300 = "NULL", "NULL", G300/4)</f>
        <v>0.25</v>
      </c>
      <c r="X300" s="6">
        <f>IF(W300 = "NULL", "NULL", W300*28.35)</f>
        <v>7.0875000000000004</v>
      </c>
      <c r="Y300" s="6">
        <f>IF(G300 = "NULL", "NULL", G300*4)</f>
        <v>4</v>
      </c>
      <c r="Z300" s="6">
        <f>IF(G300 = "NULL", "NULL", H300*4)</f>
        <v>113.4</v>
      </c>
      <c r="AA300" s="13">
        <v>15000000172</v>
      </c>
      <c r="AB300" s="6">
        <f>IF(OR(E300 = "NULL", G300 = "NULL"), "NULL", (E300+G300)/2)</f>
        <v>0.75</v>
      </c>
      <c r="AC300" s="6">
        <f>IF(OR(F300 = "NULL", H300 = "NULL"), "NULL", (F300+H300)/2)</f>
        <v>21.262500000000003</v>
      </c>
      <c r="AD300" s="13">
        <v>17000000172</v>
      </c>
      <c r="AE300" s="6">
        <f>IF(H300 = "NULL", "NULL", AF300/28.35)</f>
        <v>2.5</v>
      </c>
      <c r="AF300" s="6">
        <f>IF(H300 = "NULL", "NULL", J300*2)</f>
        <v>70.875</v>
      </c>
      <c r="AG300" s="13">
        <v>19000000172</v>
      </c>
      <c r="AH300" s="6">
        <f>IF(AB300 = "NULL", "NULL", AB300*2)</f>
        <v>1.5</v>
      </c>
      <c r="AI300" s="6">
        <f>IF(AC300 = "NULL", "NULL", AC300*2)</f>
        <v>42.525000000000006</v>
      </c>
      <c r="AJ300" s="13">
        <v>21000000172</v>
      </c>
      <c r="AK300" s="11"/>
      <c r="AL300" s="10" t="str">
        <f>SUBSTITUTE(D300,CHAR(10)&amp;"•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c r="AM300" s="9" t="s">
        <v>44</v>
      </c>
      <c r="AN300" s="42"/>
    </row>
    <row r="301" spans="1:40" ht="330" x14ac:dyDescent="0.3">
      <c r="A301" s="8" t="s">
        <v>293</v>
      </c>
      <c r="B301" s="8" t="s">
        <v>294</v>
      </c>
      <c r="C301" s="8" t="s">
        <v>295</v>
      </c>
      <c r="D301" s="9" t="s">
        <v>296</v>
      </c>
      <c r="E301" s="6">
        <f>IF(F301 = "NULL", "NULL", F301/28.35)</f>
        <v>2</v>
      </c>
      <c r="F301" s="6">
        <v>56.7</v>
      </c>
      <c r="G301" s="6">
        <f>IF(H301 = "NULL", "NULL", H301/28.35)</f>
        <v>4</v>
      </c>
      <c r="H301" s="6">
        <v>113.4</v>
      </c>
      <c r="I301" s="6">
        <f>IF(G301 = "NULL", "NULL", G301*1.25)</f>
        <v>5</v>
      </c>
      <c r="J301" s="6">
        <f>IF(G301 = "NULL", "NULL", H301*1.25)</f>
        <v>141.75</v>
      </c>
      <c r="K301" s="6">
        <f>IF(G301 = "NULL", "NULL", G301*2)</f>
        <v>8</v>
      </c>
      <c r="L301" s="6">
        <f>IF(G301 = "NULL", "NULL", H301*2)</f>
        <v>226.8</v>
      </c>
      <c r="M301" s="9" t="str">
        <f>CONCATENATE(SUBSTITUTE(D301,"• Packed in a facility and/or equipment that produces products containing peanuts, tree nuts, soybean, milk, dairy, eggs, fish, shellfish, wheat, sesame. •",""), " - NET WT. ", TEXT(E301, "0.00"), " oz (", F301, " grams)")</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NET WT. 2.00 oz (56.7 grams)</v>
      </c>
      <c r="N301" s="10">
        <v>10000000551</v>
      </c>
      <c r="O301" s="10">
        <v>30000000551</v>
      </c>
      <c r="P301" s="10">
        <v>50000000551</v>
      </c>
      <c r="Q301" s="10">
        <v>70000000551</v>
      </c>
      <c r="R301" s="10">
        <v>90000000551</v>
      </c>
      <c r="S301" s="10">
        <v>11000000551</v>
      </c>
      <c r="T301" s="10">
        <v>13000000551</v>
      </c>
      <c r="U301" s="22"/>
      <c r="V301" s="6" t="s">
        <v>207</v>
      </c>
      <c r="W301" s="6">
        <f>IF(G301 = "NULL", "NULL", G301/4)</f>
        <v>1</v>
      </c>
      <c r="X301" s="6">
        <f>IF(W301 = "NULL", "NULL", W301*28.35)</f>
        <v>28.35</v>
      </c>
      <c r="Y301" s="6">
        <f>IF(G301 = "NULL", "NULL", G301*4)</f>
        <v>16</v>
      </c>
      <c r="Z301" s="6">
        <f>IF(G301 = "NULL", "NULL", H301*4)</f>
        <v>453.6</v>
      </c>
      <c r="AA301" s="13">
        <v>15000000551</v>
      </c>
      <c r="AB301" s="6">
        <f>IF(OR(E301 = "NULL", G301 = "NULL"), "NULL", (E301+G301)/2)</f>
        <v>3</v>
      </c>
      <c r="AC301" s="6">
        <f>IF(OR(F301 = "NULL", H301 = "NULL"), "NULL", (F301+H301)/2)</f>
        <v>85.050000000000011</v>
      </c>
      <c r="AD301" s="13">
        <v>17000000551</v>
      </c>
      <c r="AE301" s="6">
        <f>IF(H301 = "NULL", "NULL", AF301/28.35)</f>
        <v>10</v>
      </c>
      <c r="AF301" s="6">
        <f>IF(H301 = "NULL", "NULL", J301*2)</f>
        <v>283.5</v>
      </c>
      <c r="AG301" s="13">
        <v>19000000551</v>
      </c>
      <c r="AH301" s="6">
        <f>IF(AB301 = "NULL", "NULL", AB301*2)</f>
        <v>6</v>
      </c>
      <c r="AI301" s="6">
        <f>IF(AC301 = "NULL", "NULL", AC301*2)</f>
        <v>170.10000000000002</v>
      </c>
      <c r="AJ301" s="13">
        <v>21000000551</v>
      </c>
      <c r="AK301" s="11" t="s">
        <v>297</v>
      </c>
      <c r="AL301" s="10" t="str">
        <f>SUBSTITUTE(D301,CHAR(10)&amp;"• Packed in a facility and/or equipment that produces products containing peanuts, tree nuts, soybean, milk, dairy, eggs, fish, shellfish, wheat, sesame. •","")</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c r="AM301" s="9" t="s">
        <v>44</v>
      </c>
      <c r="AN301" s="42"/>
    </row>
    <row r="302" spans="1:40" ht="180" x14ac:dyDescent="0.3">
      <c r="A302" s="8" t="s">
        <v>1325</v>
      </c>
      <c r="B302" s="8" t="s">
        <v>1326</v>
      </c>
      <c r="C302" s="8" t="s">
        <v>1327</v>
      </c>
      <c r="D302" s="9" t="s">
        <v>1328</v>
      </c>
      <c r="E302" s="6">
        <f>IF(F302 = "NULL", "NULL", F302/28.35)</f>
        <v>0.8</v>
      </c>
      <c r="F302" s="6">
        <v>22.680000000000003</v>
      </c>
      <c r="G302" s="6">
        <f>IF(H302 = "NULL", "NULL", H302/28.35)</f>
        <v>1.6</v>
      </c>
      <c r="H302" s="6">
        <v>45.360000000000007</v>
      </c>
      <c r="I302" s="6">
        <f>IF(G302 = "NULL", "NULL", G302*1.25)</f>
        <v>2</v>
      </c>
      <c r="J302" s="6">
        <f>IF(G302 = "NULL", "NULL", H302*1.25)</f>
        <v>56.70000000000001</v>
      </c>
      <c r="K302" s="6">
        <f>IF(G302 = "NULL", "NULL", G302*2)</f>
        <v>3.2</v>
      </c>
      <c r="L302" s="6">
        <f>IF(G302 = "NULL", "NULL", H302*2)</f>
        <v>90.720000000000013</v>
      </c>
      <c r="M302" s="9" t="str">
        <f>CONCATENATE(SUBSTITUTE(D302,"• Packed in a facility and/or equipment that produces products containing peanuts, tree nuts, soybean, milk, dairy, eggs, fish, shellfish, wheat, sesame. •",""), " - NET WT. ", TEXT(E302, "0.00"), " oz (", F302, " grams)")</f>
        <v>Irish Breakfast Tea Ingredients:
assam gbop tea (40%), keemun op tea (40%), ceylon bop tea (20%)
 - NET WT. 0.80 oz (22.68 grams)</v>
      </c>
      <c r="N302" s="10">
        <v>10000000174</v>
      </c>
      <c r="O302" s="10">
        <v>30000000174</v>
      </c>
      <c r="P302" s="10">
        <v>50000000174</v>
      </c>
      <c r="Q302" s="10">
        <v>70000000174</v>
      </c>
      <c r="R302" s="10">
        <v>90000000174</v>
      </c>
      <c r="S302" s="10">
        <v>11000000174</v>
      </c>
      <c r="T302" s="10">
        <v>13000000174</v>
      </c>
      <c r="U302" s="8" t="s">
        <v>49</v>
      </c>
      <c r="V302" s="9" t="s">
        <v>153</v>
      </c>
      <c r="W302" s="6">
        <f>IF(G302 = "NULL", "NULL", G302/4)</f>
        <v>0.4</v>
      </c>
      <c r="X302" s="6">
        <f>IF(W302 = "NULL", "NULL", W302*28.35)</f>
        <v>11.340000000000002</v>
      </c>
      <c r="Y302" s="6">
        <f>IF(G302 = "NULL", "NULL", G302*4)</f>
        <v>6.4</v>
      </c>
      <c r="Z302" s="6">
        <f>IF(G302 = "NULL", "NULL", H302*4)</f>
        <v>181.44000000000003</v>
      </c>
      <c r="AA302" s="13">
        <v>15000000174</v>
      </c>
      <c r="AB302" s="6">
        <f>IF(OR(E302 = "NULL", G302 = "NULL"), "NULL", (E302+G302)/2)</f>
        <v>1.2000000000000002</v>
      </c>
      <c r="AC302" s="6">
        <f>IF(OR(F302 = "NULL", H302 = "NULL"), "NULL", (F302+H302)/2)</f>
        <v>34.020000000000003</v>
      </c>
      <c r="AD302" s="13">
        <v>17000000174</v>
      </c>
      <c r="AE302" s="6">
        <f>IF(H302 = "NULL", "NULL", AF302/28.35)</f>
        <v>4.0000000000000009</v>
      </c>
      <c r="AF302" s="6">
        <f>IF(H302 = "NULL", "NULL", J302*2)</f>
        <v>113.40000000000002</v>
      </c>
      <c r="AG302" s="13">
        <v>19000000174</v>
      </c>
      <c r="AH302" s="6">
        <f>IF(AB302 = "NULL", "NULL", AB302*2)</f>
        <v>2.4000000000000004</v>
      </c>
      <c r="AI302" s="6">
        <f>IF(AC302 = "NULL", "NULL", AC302*2)</f>
        <v>68.040000000000006</v>
      </c>
      <c r="AJ302" s="13">
        <v>21000000174</v>
      </c>
      <c r="AK302" s="11"/>
      <c r="AL302" s="10" t="str">
        <f>SUBSTITUTE(D302,CHAR(10)&amp;"• Packed in a facility and/or equipment that produces products containing peanuts, tree nuts, soybean, milk, dairy, eggs, fish, shellfish, wheat, sesame. •","")</f>
        <v>Irish Breakfast Tea Ingredients:
assam gbop tea (40%), keemun op tea (40%), ceylon bop tea (20%)</v>
      </c>
      <c r="AM302" s="9" t="s">
        <v>44</v>
      </c>
      <c r="AN302" s="42"/>
    </row>
    <row r="303" spans="1:40" ht="180" x14ac:dyDescent="0.3">
      <c r="A303" s="31" t="s">
        <v>1094</v>
      </c>
      <c r="B303" s="8" t="s">
        <v>1095</v>
      </c>
      <c r="C303" s="8" t="s">
        <v>1095</v>
      </c>
      <c r="D303" s="9" t="s">
        <v>1096</v>
      </c>
      <c r="E303" s="6">
        <f>IF(F303 = "NULL", "NULL", F303/28.35)</f>
        <v>1.4109347442680775</v>
      </c>
      <c r="F303" s="6">
        <v>40</v>
      </c>
      <c r="G303" s="6">
        <f>IF(H303 = "NULL", "NULL", H303/28.35)</f>
        <v>2.821869488536155</v>
      </c>
      <c r="H303" s="6">
        <v>80</v>
      </c>
      <c r="I303" s="6">
        <f>IF(G303 = "NULL", "NULL", G303*1.25)</f>
        <v>3.5273368606701938</v>
      </c>
      <c r="J303" s="6">
        <f>IF(G303 = "NULL", "NULL", H303*1.25)</f>
        <v>100</v>
      </c>
      <c r="K303" s="6">
        <f>IF(G303 = "NULL", "NULL", G303*2)</f>
        <v>5.6437389770723101</v>
      </c>
      <c r="L303" s="6">
        <f>IF(G303 = "NULL", "NULL", H303*2)</f>
        <v>160</v>
      </c>
      <c r="M303" s="9" t="str">
        <f>CONCATENATE(SUBSTITUTE(D303,"• Packed in a facility and/or equipment that produces products containing peanuts, tree nuts, soybean, milk, dairy, eggs, fish, shellfish, wheat, sesame. •",""), " - NET WT. ", TEXT(E303, "0.00"), " oz (", F303, " grams)")</f>
        <v>Irish Pub Seasoning Ingredients:
sea salt, demerara sugar, dehydrated vegetables (onion, red bell peppers, garlic) spices, citric acid, natural hickory smoke, silicon dioxide
 - NET WT. 1.41 oz (40 grams)</v>
      </c>
      <c r="N303" s="10">
        <v>10000000173</v>
      </c>
      <c r="O303" s="10">
        <v>30000000173</v>
      </c>
      <c r="P303" s="10">
        <v>50000000173</v>
      </c>
      <c r="Q303" s="10">
        <v>70000000173</v>
      </c>
      <c r="R303" s="10">
        <v>90000000173</v>
      </c>
      <c r="S303" s="10">
        <v>11000000173</v>
      </c>
      <c r="T303" s="10">
        <v>13000000173</v>
      </c>
      <c r="U303" s="8"/>
      <c r="V303" s="9" t="s">
        <v>127</v>
      </c>
      <c r="W303" s="6">
        <f>IF(G303 = "NULL", "NULL", G303/4)</f>
        <v>0.70546737213403876</v>
      </c>
      <c r="X303" s="6">
        <f>IF(W303 = "NULL", "NULL", W303*28.35)</f>
        <v>20</v>
      </c>
      <c r="Y303" s="6">
        <f>IF(G303 = "NULL", "NULL", G303*4)</f>
        <v>11.28747795414462</v>
      </c>
      <c r="Z303" s="6">
        <f>IF(G303 = "NULL", "NULL", H303*4)</f>
        <v>320</v>
      </c>
      <c r="AA303" s="13">
        <v>15000000173</v>
      </c>
      <c r="AB303" s="6">
        <f>IF(OR(E303 = "NULL", G303 = "NULL"), "NULL", (E303+G303)/2)</f>
        <v>2.1164021164021163</v>
      </c>
      <c r="AC303" s="6">
        <f>IF(OR(F303 = "NULL", H303 = "NULL"), "NULL", (F303+H303)/2)</f>
        <v>60</v>
      </c>
      <c r="AD303" s="13">
        <v>17000000173</v>
      </c>
      <c r="AE303" s="6">
        <f>IF(H303 = "NULL", "NULL", AF303/28.35)</f>
        <v>7.0546737213403876</v>
      </c>
      <c r="AF303" s="6">
        <f>IF(H303 = "NULL", "NULL", J303*2)</f>
        <v>200</v>
      </c>
      <c r="AG303" s="13">
        <v>19000000173</v>
      </c>
      <c r="AH303" s="6">
        <f>IF(AB303 = "NULL", "NULL", AB303*2)</f>
        <v>4.2328042328042326</v>
      </c>
      <c r="AI303" s="6">
        <f>IF(AC303 = "NULL", "NULL", AC303*2)</f>
        <v>120</v>
      </c>
      <c r="AJ303" s="13">
        <v>21000000173</v>
      </c>
      <c r="AK303" s="11" t="s">
        <v>1097</v>
      </c>
      <c r="AL303" s="10" t="str">
        <f>SUBSTITUTE(D303,CHAR(10)&amp;"•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c r="AM303" s="9" t="s">
        <v>44</v>
      </c>
      <c r="AN303" s="42"/>
    </row>
    <row r="304" spans="1:40" ht="180" x14ac:dyDescent="0.3">
      <c r="A304" s="8" t="s">
        <v>2028</v>
      </c>
      <c r="B304" s="8" t="s">
        <v>2029</v>
      </c>
      <c r="C304" s="8" t="s">
        <v>2029</v>
      </c>
      <c r="D304" s="9" t="s">
        <v>2030</v>
      </c>
      <c r="E304" s="6">
        <f>IF(F304 = "NULL", "NULL", F304/28.35)</f>
        <v>0.8</v>
      </c>
      <c r="F304" s="6">
        <v>22.680000000000003</v>
      </c>
      <c r="G304" s="6">
        <f>IF(H304 = "NULL", "NULL", H304/28.35)</f>
        <v>1.6</v>
      </c>
      <c r="H304" s="6">
        <v>45.360000000000007</v>
      </c>
      <c r="I304" s="6">
        <f>IF(G304 = "NULL", "NULL", G304*1.25)</f>
        <v>2</v>
      </c>
      <c r="J304" s="6">
        <f>IF(G304 = "NULL", "NULL", H304*1.25)</f>
        <v>56.70000000000001</v>
      </c>
      <c r="K304" s="6">
        <f>IF(G304 = "NULL", "NULL", G304*2)</f>
        <v>3.2</v>
      </c>
      <c r="L304" s="6">
        <f>IF(G304 = "NULL", "NULL", H304*2)</f>
        <v>90.720000000000013</v>
      </c>
      <c r="M304" s="9" t="str">
        <f>CONCATENATE(SUBSTITUTE(D304,"• Packed in a facility and/or equipment that produces products containing peanuts, tree nuts, soybean, milk, dairy, eggs, fish, shellfish, wheat, sesame. •",""), " - NET WT. ", TEXT(E304, "0.00"), " oz (", F304, " grams)")</f>
        <v>Irish Stew Seasoning Ingredients:
marjoram, thyme, spices
 - NET WT. 0.80 oz (22.68 grams)</v>
      </c>
      <c r="N304" s="10">
        <v>10000000393</v>
      </c>
      <c r="O304" s="10">
        <v>30000000393</v>
      </c>
      <c r="P304" s="10">
        <v>50000000393</v>
      </c>
      <c r="Q304" s="10">
        <v>70000000393</v>
      </c>
      <c r="R304" s="10">
        <v>90000000393</v>
      </c>
      <c r="S304" s="10">
        <v>11000000393</v>
      </c>
      <c r="T304" s="10">
        <v>13000000393</v>
      </c>
      <c r="U304" s="8"/>
      <c r="V304" s="9"/>
      <c r="W304" s="6">
        <f>IF(G304 = "NULL", "NULL", G304/4)</f>
        <v>0.4</v>
      </c>
      <c r="X304" s="6">
        <f>IF(W304 = "NULL", "NULL", W304*28.35)</f>
        <v>11.340000000000002</v>
      </c>
      <c r="Y304" s="6">
        <f>IF(G304 = "NULL", "NULL", G304*4)</f>
        <v>6.4</v>
      </c>
      <c r="Z304" s="6">
        <f>IF(G304 = "NULL", "NULL", H304*4)</f>
        <v>181.44000000000003</v>
      </c>
      <c r="AA304" s="13">
        <v>15000000393</v>
      </c>
      <c r="AB304" s="6">
        <f>IF(OR(E304 = "NULL", G304 = "NULL"), "NULL", (E304+G304)/2)</f>
        <v>1.2000000000000002</v>
      </c>
      <c r="AC304" s="6">
        <f>IF(OR(F304 = "NULL", H304 = "NULL"), "NULL", (F304+H304)/2)</f>
        <v>34.020000000000003</v>
      </c>
      <c r="AD304" s="13">
        <v>17000000393</v>
      </c>
      <c r="AE304" s="6">
        <f>IF(H304 = "NULL", "NULL", AF304/28.35)</f>
        <v>4.0000000000000009</v>
      </c>
      <c r="AF304" s="6">
        <f>IF(H304 = "NULL", "NULL", J304*2)</f>
        <v>113.40000000000002</v>
      </c>
      <c r="AG304" s="13">
        <v>19000000393</v>
      </c>
      <c r="AH304" s="6">
        <f>IF(AB304 = "NULL", "NULL", AB304*2)</f>
        <v>2.4000000000000004</v>
      </c>
      <c r="AI304" s="6">
        <f>IF(AC304 = "NULL", "NULL", AC304*2)</f>
        <v>68.040000000000006</v>
      </c>
      <c r="AJ304" s="13">
        <v>21000000393</v>
      </c>
      <c r="AK304" s="11"/>
      <c r="AL304" s="10" t="str">
        <f>SUBSTITUTE(D304,CHAR(10)&amp;"• Packed in a facility and/or equipment that produces products containing peanuts, tree nuts, soybean, milk, dairy, eggs, fish, shellfish, wheat, sesame. •","")</f>
        <v>Irish Stew Seasoning Ingredients:
marjoram, thyme, spices</v>
      </c>
      <c r="AM304" s="9" t="s">
        <v>44</v>
      </c>
      <c r="AN304" s="42"/>
    </row>
    <row r="305" spans="1:40" ht="195" x14ac:dyDescent="0.3">
      <c r="A305" s="31" t="s">
        <v>219</v>
      </c>
      <c r="B305" s="8" t="s">
        <v>220</v>
      </c>
      <c r="C305" s="8" t="s">
        <v>221</v>
      </c>
      <c r="D305" s="9" t="s">
        <v>222</v>
      </c>
      <c r="E305" s="6">
        <f>IF(F305 = "NULL", "NULL", F305/28.35)</f>
        <v>1.1000000000000001</v>
      </c>
      <c r="F305" s="6">
        <v>31.185000000000006</v>
      </c>
      <c r="G305" s="6">
        <f>IF(H305 = "NULL", "NULL", H305/28.35)</f>
        <v>2.2000000000000002</v>
      </c>
      <c r="H305" s="6">
        <v>62.370000000000012</v>
      </c>
      <c r="I305" s="6">
        <f>IF(G305 = "NULL", "NULL", G305*1.25)</f>
        <v>2.75</v>
      </c>
      <c r="J305" s="6">
        <f>IF(G305 = "NULL", "NULL", H305*1.25)</f>
        <v>77.96250000000002</v>
      </c>
      <c r="K305" s="6">
        <f>IF(G305 = "NULL", "NULL", G305*2)</f>
        <v>4.4000000000000004</v>
      </c>
      <c r="L305" s="6">
        <f>IF(G305 = "NULL", "NULL", H305*2)</f>
        <v>124.74000000000002</v>
      </c>
      <c r="M305" s="9" t="str">
        <f>CONCATENATE(SUBSTITUTE(D305,"• Packed in a facility and/or equipment that produces products containing peanuts, tree nuts, soybean, milk, dairy, eggs, fish, shellfish, wheat, sesame. •",""), " - NET WT. ", TEXT(E305, "0.00"), " oz (", F305, " grams)")</f>
        <v>Italian Classic Bread Dip Ingredients:
garlic, tomato (tomato, &lt; 2% silicon dioxide (anti-caking agent)), paprika, chipotle, basil, brown mustard, oregano, bay leaves, marjoram, thyme, and rosemary
 - NET WT. 1.10 oz (31.185 grams)</v>
      </c>
      <c r="N305" s="10">
        <v>10000000175</v>
      </c>
      <c r="O305" s="10">
        <v>30000000175</v>
      </c>
      <c r="P305" s="10">
        <v>50000000175</v>
      </c>
      <c r="Q305" s="10">
        <v>70000000175</v>
      </c>
      <c r="R305" s="10">
        <v>90000000175</v>
      </c>
      <c r="S305" s="10">
        <v>11000000175</v>
      </c>
      <c r="T305" s="10">
        <v>13000000175</v>
      </c>
      <c r="U305" s="8" t="s">
        <v>49</v>
      </c>
      <c r="V305" s="9" t="s">
        <v>92</v>
      </c>
      <c r="W305" s="6">
        <f>IF(G305 = "NULL", "NULL", G305/4)</f>
        <v>0.55000000000000004</v>
      </c>
      <c r="X305" s="6">
        <f>IF(W305 = "NULL", "NULL", W305*28.35)</f>
        <v>15.592500000000003</v>
      </c>
      <c r="Y305" s="6">
        <f>IF(G305 = "NULL", "NULL", G305*4)</f>
        <v>8.8000000000000007</v>
      </c>
      <c r="Z305" s="6">
        <f>IF(G305 = "NULL", "NULL", H305*4)</f>
        <v>249.48000000000005</v>
      </c>
      <c r="AA305" s="13">
        <v>15000000175</v>
      </c>
      <c r="AB305" s="6">
        <f>IF(OR(E305 = "NULL", G305 = "NULL"), "NULL", (E305+G305)/2)</f>
        <v>1.6500000000000001</v>
      </c>
      <c r="AC305" s="6">
        <f>IF(OR(F305 = "NULL", H305 = "NULL"), "NULL", (F305+H305)/2)</f>
        <v>46.777500000000011</v>
      </c>
      <c r="AD305" s="13">
        <v>17000000175</v>
      </c>
      <c r="AE305" s="6">
        <f>IF(H305 = "NULL", "NULL", AF305/28.35)</f>
        <v>5.5000000000000009</v>
      </c>
      <c r="AF305" s="6">
        <f>IF(H305 = "NULL", "NULL", J305*2)</f>
        <v>155.92500000000004</v>
      </c>
      <c r="AG305" s="13">
        <v>19000000175</v>
      </c>
      <c r="AH305" s="6">
        <f>IF(AB305 = "NULL", "NULL", AB305*2)</f>
        <v>3.3000000000000003</v>
      </c>
      <c r="AI305" s="6">
        <f>IF(AC305 = "NULL", "NULL", AC305*2)</f>
        <v>93.555000000000021</v>
      </c>
      <c r="AJ305" s="13">
        <v>21000000175</v>
      </c>
      <c r="AK305" s="11" t="s">
        <v>223</v>
      </c>
      <c r="AL305" s="10" t="str">
        <f>SUBSTITUTE(D305,CHAR(10)&amp;"•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c r="AM305" s="9" t="s">
        <v>44</v>
      </c>
      <c r="AN305" s="42"/>
    </row>
    <row r="306" spans="1:40" ht="210" x14ac:dyDescent="0.3">
      <c r="A306" s="33" t="s">
        <v>680</v>
      </c>
      <c r="B306" s="8" t="s">
        <v>681</v>
      </c>
      <c r="C306" s="8" t="s">
        <v>682</v>
      </c>
      <c r="D306" s="9" t="s">
        <v>683</v>
      </c>
      <c r="E306" s="6">
        <f>IF(F306 = "NULL", "NULL", F306/28.35)</f>
        <v>1.1000000000000001</v>
      </c>
      <c r="F306" s="6">
        <v>31.185000000000006</v>
      </c>
      <c r="G306" s="6">
        <f>IF(H306 = "NULL", "NULL", H306/28.35)</f>
        <v>2.2000000000000002</v>
      </c>
      <c r="H306" s="6">
        <v>62.370000000000012</v>
      </c>
      <c r="I306" s="6">
        <f>IF(G306 = "NULL", "NULL", G306*1.25)</f>
        <v>2.75</v>
      </c>
      <c r="J306" s="6">
        <f>IF(G306 = "NULL", "NULL", H306*1.25)</f>
        <v>77.96250000000002</v>
      </c>
      <c r="K306" s="6">
        <f>IF(G306 = "NULL", "NULL", G306*2)</f>
        <v>4.4000000000000004</v>
      </c>
      <c r="L306" s="6">
        <f>IF(G306 = "NULL", "NULL", H306*2)</f>
        <v>124.74000000000002</v>
      </c>
      <c r="M306" s="9" t="str">
        <f>CONCATENATE(SUBSTITUTE(D306,"• Packed in a facility and/or equipment that produces products containing peanuts, tree nuts, soybean, milk, dairy, eggs, fish, shellfish, wheat, sesame. •",""), " - NET WT. ", TEXT(E306, "0.00"), " oz (", F306, " grams)")</f>
        <v>Italian Classic Bread Dip &amp; Seasoning Ingredients:
garlic, tomato (tomato, &lt; 2% silicon dioxide (anti-caking agent)), paprika, chipotle, basil, brown mustard, oregano, bay leaves, marjoram, thyme, and rosemary
 - NET WT. 1.10 oz (31.185 grams)</v>
      </c>
      <c r="N306" s="10">
        <v>10000000545</v>
      </c>
      <c r="O306" s="10">
        <v>30000000545</v>
      </c>
      <c r="P306" s="10">
        <v>50000000545</v>
      </c>
      <c r="Q306" s="10">
        <v>70000000545</v>
      </c>
      <c r="R306" s="10">
        <v>90000000545</v>
      </c>
      <c r="S306" s="10">
        <v>11000000545</v>
      </c>
      <c r="T306" s="10">
        <v>13000000545</v>
      </c>
      <c r="U306" s="8" t="s">
        <v>49</v>
      </c>
      <c r="V306" s="9" t="s">
        <v>92</v>
      </c>
      <c r="W306" s="6">
        <f>IF(G306 = "NULL", "NULL", G306/4)</f>
        <v>0.55000000000000004</v>
      </c>
      <c r="X306" s="6">
        <f>IF(W306 = "NULL", "NULL", W306*28.35)</f>
        <v>15.592500000000003</v>
      </c>
      <c r="Y306" s="6">
        <f>IF(G306 = "NULL", "NULL", G306*4)</f>
        <v>8.8000000000000007</v>
      </c>
      <c r="Z306" s="6">
        <f>IF(G306 = "NULL", "NULL", H306*4)</f>
        <v>249.48000000000005</v>
      </c>
      <c r="AA306" s="13">
        <v>15000000545</v>
      </c>
      <c r="AB306" s="6">
        <f>IF(OR(E306 = "NULL", G306 = "NULL"), "NULL", (E306+G306)/2)</f>
        <v>1.6500000000000001</v>
      </c>
      <c r="AC306" s="6">
        <f>IF(OR(F306 = "NULL", H306 = "NULL"), "NULL", (F306+H306)/2)</f>
        <v>46.777500000000011</v>
      </c>
      <c r="AD306" s="13">
        <v>17000000545</v>
      </c>
      <c r="AE306" s="6">
        <f>IF(H306 = "NULL", "NULL", AF306/28.35)</f>
        <v>5.5000000000000009</v>
      </c>
      <c r="AF306" s="6">
        <f>IF(H306 = "NULL", "NULL", J306*2)</f>
        <v>155.92500000000004</v>
      </c>
      <c r="AG306" s="13">
        <v>19000000545</v>
      </c>
      <c r="AH306" s="6">
        <f>IF(AB306 = "NULL", "NULL", AB306*2)</f>
        <v>3.3000000000000003</v>
      </c>
      <c r="AI306" s="6">
        <f>IF(AC306 = "NULL", "NULL", AC306*2)</f>
        <v>93.555000000000021</v>
      </c>
      <c r="AJ306" s="13">
        <v>21000000545</v>
      </c>
      <c r="AK306" s="11" t="s">
        <v>684</v>
      </c>
      <c r="AL306" s="10" t="str">
        <f>SUBSTITUTE(D306,CHAR(10)&amp;"•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c r="AM306" s="9" t="s">
        <v>44</v>
      </c>
      <c r="AN306" s="42"/>
    </row>
    <row r="307" spans="1:40" ht="180" x14ac:dyDescent="0.3">
      <c r="A307" s="33" t="s">
        <v>685</v>
      </c>
      <c r="B307" s="8" t="s">
        <v>686</v>
      </c>
      <c r="C307" s="8" t="s">
        <v>687</v>
      </c>
      <c r="D307" s="9" t="s">
        <v>688</v>
      </c>
      <c r="E307" s="6">
        <f>IF(F307 = "NULL", "NULL", F307/28.35)</f>
        <v>1.1000000000000001</v>
      </c>
      <c r="F307" s="6">
        <v>31.185000000000006</v>
      </c>
      <c r="G307" s="6">
        <f>IF(H307 = "NULL", "NULL", H307/28.35)</f>
        <v>2.2000000000000002</v>
      </c>
      <c r="H307" s="6">
        <v>62.370000000000012</v>
      </c>
      <c r="I307" s="6">
        <f>IF(G307 = "NULL", "NULL", G307*1.25)</f>
        <v>2.75</v>
      </c>
      <c r="J307" s="6">
        <f>IF(G307 = "NULL", "NULL", H307*1.25)</f>
        <v>77.96250000000002</v>
      </c>
      <c r="K307" s="6">
        <f>IF(G307 = "NULL", "NULL", G307*2)</f>
        <v>4.4000000000000004</v>
      </c>
      <c r="L307" s="6">
        <f>IF(G307 = "NULL", "NULL", H307*2)</f>
        <v>124.74000000000002</v>
      </c>
      <c r="M307" s="9" t="str">
        <f>CONCATENATE(SUBSTITUTE(D307,"• Packed in a facility and/or equipment that produces products containing peanuts, tree nuts, soybean, milk, dairy, eggs, fish, shellfish, wheat, sesame. •",""), " - NET WT. ", TEXT(E307, "0.00"), " oz (", F307, " grams)")</f>
        <v>Italian Countryside Bread Dip &amp; Seasoning Ingredients:
onion, garlic, parsley, basil, oregano, chili pepper &amp; fennel
 - NET WT. 1.10 oz (31.185 grams)</v>
      </c>
      <c r="N307" s="10">
        <v>10000000546</v>
      </c>
      <c r="O307" s="10">
        <v>30000000546</v>
      </c>
      <c r="P307" s="10">
        <v>50000000546</v>
      </c>
      <c r="Q307" s="10">
        <v>70000000546</v>
      </c>
      <c r="R307" s="10">
        <v>90000000546</v>
      </c>
      <c r="S307" s="10">
        <v>11000000546</v>
      </c>
      <c r="T307" s="10">
        <v>13000000546</v>
      </c>
      <c r="U307" s="8" t="s">
        <v>49</v>
      </c>
      <c r="V307" s="9" t="s">
        <v>263</v>
      </c>
      <c r="W307" s="6">
        <f>IF(G307 = "NULL", "NULL", G307/4)</f>
        <v>0.55000000000000004</v>
      </c>
      <c r="X307" s="6">
        <f>IF(W307 = "NULL", "NULL", W307*28.35)</f>
        <v>15.592500000000003</v>
      </c>
      <c r="Y307" s="6">
        <f>IF(G307 = "NULL", "NULL", G307*4)</f>
        <v>8.8000000000000007</v>
      </c>
      <c r="Z307" s="6">
        <f>IF(G307 = "NULL", "NULL", H307*4)</f>
        <v>249.48000000000005</v>
      </c>
      <c r="AA307" s="13">
        <v>15000000546</v>
      </c>
      <c r="AB307" s="6">
        <f>IF(OR(E307 = "NULL", G307 = "NULL"), "NULL", (E307+G307)/2)</f>
        <v>1.6500000000000001</v>
      </c>
      <c r="AC307" s="6">
        <f>IF(OR(F307 = "NULL", H307 = "NULL"), "NULL", (F307+H307)/2)</f>
        <v>46.777500000000011</v>
      </c>
      <c r="AD307" s="13">
        <v>17000000546</v>
      </c>
      <c r="AE307" s="6">
        <f>IF(H307 = "NULL", "NULL", AF307/28.35)</f>
        <v>5.5000000000000009</v>
      </c>
      <c r="AF307" s="6">
        <f>IF(H307 = "NULL", "NULL", J307*2)</f>
        <v>155.92500000000004</v>
      </c>
      <c r="AG307" s="13">
        <v>19000000546</v>
      </c>
      <c r="AH307" s="6">
        <f>IF(AB307 = "NULL", "NULL", AB307*2)</f>
        <v>3.3000000000000003</v>
      </c>
      <c r="AI307" s="6">
        <f>IF(AC307 = "NULL", "NULL", AC307*2)</f>
        <v>93.555000000000021</v>
      </c>
      <c r="AJ307" s="13">
        <v>21000000546</v>
      </c>
      <c r="AK307" s="11" t="s">
        <v>689</v>
      </c>
      <c r="AL307" s="10" t="str">
        <f>SUBSTITUTE(D307,CHAR(10)&amp;"• Packed in a facility and/or equipment that produces products containing peanuts, tree nuts, soybean, milk, dairy, eggs, fish, shellfish, wheat, sesame. •","")</f>
        <v>Italian Countryside Bread Dip &amp; Seasoning Ingredients:
onion, garlic, parsley, basil, oregano, chili pepper &amp; fennel</v>
      </c>
      <c r="AM307" s="9" t="s">
        <v>44</v>
      </c>
      <c r="AN307" s="42"/>
    </row>
    <row r="308" spans="1:40" ht="180" x14ac:dyDescent="0.3">
      <c r="A308" s="8" t="s">
        <v>264</v>
      </c>
      <c r="B308" s="8" t="s">
        <v>265</v>
      </c>
      <c r="C308" s="8" t="s">
        <v>266</v>
      </c>
      <c r="D308" s="9" t="s">
        <v>267</v>
      </c>
      <c r="E308" s="6">
        <f>IF(F308 = "NULL", "NULL", F308/28.35)</f>
        <v>1.1000000000000001</v>
      </c>
      <c r="F308" s="6">
        <v>31.185000000000006</v>
      </c>
      <c r="G308" s="6">
        <f>IF(H308 = "NULL", "NULL", H308/28.35)</f>
        <v>2.2000000000000002</v>
      </c>
      <c r="H308" s="6">
        <v>62.370000000000012</v>
      </c>
      <c r="I308" s="6">
        <f>IF(G308 = "NULL", "NULL", G308*1.25)</f>
        <v>2.75</v>
      </c>
      <c r="J308" s="6">
        <f>IF(G308 = "NULL", "NULL", H308*1.25)</f>
        <v>77.96250000000002</v>
      </c>
      <c r="K308" s="6">
        <f>IF(G308 = "NULL", "NULL", G308*2)</f>
        <v>4.4000000000000004</v>
      </c>
      <c r="L308" s="6">
        <f>IF(G308 = "NULL", "NULL", H308*2)</f>
        <v>124.74000000000002</v>
      </c>
      <c r="M308" s="9" t="str">
        <f>CONCATENATE(SUBSTITUTE(D308,"• Packed in a facility and/or equipment that produces products containing peanuts, tree nuts, soybean, milk, dairy, eggs, fish, shellfish, wheat, sesame. •",""), " - NET WT. ", TEXT(E308, "0.00"), " oz (", F308, " grams)")</f>
        <v>Italian Cuisine Bread Dip Ingredients:
oregano, rosemary, thyme, basil, marjoram, sage
 - NET WT. 1.10 oz (31.185 grams)</v>
      </c>
      <c r="N308" s="10">
        <v>10000000403</v>
      </c>
      <c r="O308" s="10">
        <v>30000000403</v>
      </c>
      <c r="P308" s="10">
        <v>50000000403</v>
      </c>
      <c r="Q308" s="10">
        <v>70000000403</v>
      </c>
      <c r="R308" s="10">
        <v>90000000403</v>
      </c>
      <c r="S308" s="10">
        <v>11000000403</v>
      </c>
      <c r="T308" s="10">
        <v>13000000403</v>
      </c>
      <c r="U308" s="8" t="s">
        <v>49</v>
      </c>
      <c r="V308" s="9" t="s">
        <v>92</v>
      </c>
      <c r="W308" s="6">
        <f>IF(G308 = "NULL", "NULL", G308/4)</f>
        <v>0.55000000000000004</v>
      </c>
      <c r="X308" s="6">
        <f>IF(W308 = "NULL", "NULL", W308*28.35)</f>
        <v>15.592500000000003</v>
      </c>
      <c r="Y308" s="6">
        <f>IF(G308 = "NULL", "NULL", G308*4)</f>
        <v>8.8000000000000007</v>
      </c>
      <c r="Z308" s="6">
        <f>IF(G308 = "NULL", "NULL", H308*4)</f>
        <v>249.48000000000005</v>
      </c>
      <c r="AA308" s="13">
        <v>15000000403</v>
      </c>
      <c r="AB308" s="6">
        <f>IF(OR(E308 = "NULL", G308 = "NULL"), "NULL", (E308+G308)/2)</f>
        <v>1.6500000000000001</v>
      </c>
      <c r="AC308" s="6">
        <f>IF(OR(F308 = "NULL", H308 = "NULL"), "NULL", (F308+H308)/2)</f>
        <v>46.777500000000011</v>
      </c>
      <c r="AD308" s="13">
        <v>17000000403</v>
      </c>
      <c r="AE308" s="6">
        <f>IF(H308 = "NULL", "NULL", AF308/28.35)</f>
        <v>5.5000000000000009</v>
      </c>
      <c r="AF308" s="6">
        <f>IF(H308 = "NULL", "NULL", J308*2)</f>
        <v>155.92500000000004</v>
      </c>
      <c r="AG308" s="13">
        <v>19000000403</v>
      </c>
      <c r="AH308" s="6">
        <f>IF(AB308 = "NULL", "NULL", AB308*2)</f>
        <v>3.3000000000000003</v>
      </c>
      <c r="AI308" s="6">
        <f>IF(AC308 = "NULL", "NULL", AC308*2)</f>
        <v>93.555000000000021</v>
      </c>
      <c r="AJ308" s="13">
        <v>21000000403</v>
      </c>
      <c r="AK308" s="11" t="s">
        <v>268</v>
      </c>
      <c r="AL308" s="10" t="str">
        <f>SUBSTITUTE(D308,CHAR(10)&amp;"• Packed in a facility and/or equipment that produces products containing peanuts, tree nuts, soybean, milk, dairy, eggs, fish, shellfish, wheat, sesame. •","")</f>
        <v>Italian Cuisine Bread Dip Ingredients:
oregano, rosemary, thyme, basil, marjoram, sage</v>
      </c>
      <c r="AM308" s="9" t="s">
        <v>44</v>
      </c>
      <c r="AN308" s="42"/>
    </row>
    <row r="309" spans="1:40" ht="180" x14ac:dyDescent="0.3">
      <c r="A309" s="33" t="s">
        <v>495</v>
      </c>
      <c r="B309" s="8" t="s">
        <v>496</v>
      </c>
      <c r="C309" s="8" t="s">
        <v>497</v>
      </c>
      <c r="D309" s="9" t="s">
        <v>498</v>
      </c>
      <c r="E309" s="6">
        <f>IF(F309 = "NULL", "NULL", F309/28.35)</f>
        <v>2.1</v>
      </c>
      <c r="F309" s="6">
        <v>59.535000000000004</v>
      </c>
      <c r="G309" s="6">
        <f>IF(H309 = "NULL", "NULL", H309/28.35)</f>
        <v>4.2</v>
      </c>
      <c r="H309" s="6">
        <v>119.07000000000001</v>
      </c>
      <c r="I309" s="6">
        <f>IF(G309 = "NULL", "NULL", G309*1.25)</f>
        <v>5.25</v>
      </c>
      <c r="J309" s="6">
        <f>IF(G309 = "NULL", "NULL", H309*1.25)</f>
        <v>148.83750000000001</v>
      </c>
      <c r="K309" s="6">
        <f>IF(G309 = "NULL", "NULL", G309*2)</f>
        <v>8.4</v>
      </c>
      <c r="L309" s="6">
        <f>IF(G309 = "NULL", "NULL", H309*2)</f>
        <v>238.14000000000001</v>
      </c>
      <c r="M309" s="9" t="str">
        <f>CONCATENATE(SUBSTITUTE(D309,"• Packed in a facility and/or equipment that produces products containing peanuts, tree nuts, soybean, milk, dairy, eggs, fish, shellfish, wheat, sesame. •",""), " - NET WT. ", TEXT(E309, "0.00"), " oz (", F309, " grams)")</f>
        <v>Italian Lemon Herb Dressing Mix Ingredients:
salt, sugar, garlic, black pepper, red pepper, msg, artificial flavors, xanthan gum, perservatives
 - NET WT. 2.10 oz (59.535 grams)</v>
      </c>
      <c r="N309" s="10">
        <v>10000000452</v>
      </c>
      <c r="O309" s="10">
        <v>30000000452</v>
      </c>
      <c r="P309" s="10">
        <v>50000000452</v>
      </c>
      <c r="Q309" s="10">
        <v>70000000452</v>
      </c>
      <c r="R309" s="10">
        <v>90000000452</v>
      </c>
      <c r="S309" s="10">
        <v>11000000452</v>
      </c>
      <c r="T309" s="10">
        <v>13000000452</v>
      </c>
      <c r="U309" s="9"/>
      <c r="V309" s="9"/>
      <c r="W309" s="6">
        <f>IF(G309 = "NULL", "NULL", G309/4)</f>
        <v>1.05</v>
      </c>
      <c r="X309" s="6">
        <f>IF(W309 = "NULL", "NULL", W309*28.35)</f>
        <v>29.767500000000002</v>
      </c>
      <c r="Y309" s="6">
        <f>IF(G309 = "NULL", "NULL", G309*4)</f>
        <v>16.8</v>
      </c>
      <c r="Z309" s="6">
        <f>IF(G309 = "NULL", "NULL", H309*4)</f>
        <v>476.28000000000003</v>
      </c>
      <c r="AA309" s="13">
        <v>15000000452</v>
      </c>
      <c r="AB309" s="6">
        <f>IF(OR(E309 = "NULL", G309 = "NULL"), "NULL", (E309+G309)/2)</f>
        <v>3.1500000000000004</v>
      </c>
      <c r="AC309" s="6">
        <f>IF(OR(F309 = "NULL", H309 = "NULL"), "NULL", (F309+H309)/2)</f>
        <v>89.302500000000009</v>
      </c>
      <c r="AD309" s="13">
        <v>17000000452</v>
      </c>
      <c r="AE309" s="6">
        <f>IF(H309 = "NULL", "NULL", AF309/28.35)</f>
        <v>10.5</v>
      </c>
      <c r="AF309" s="6">
        <f>IF(H309 = "NULL", "NULL", J309*2)</f>
        <v>297.67500000000001</v>
      </c>
      <c r="AG309" s="13">
        <v>19000000452</v>
      </c>
      <c r="AH309" s="6">
        <f>IF(AB309 = "NULL", "NULL", AB309*2)</f>
        <v>6.3000000000000007</v>
      </c>
      <c r="AI309" s="6">
        <f>IF(AC309 = "NULL", "NULL", AC309*2)</f>
        <v>178.60500000000002</v>
      </c>
      <c r="AJ309" s="13">
        <v>21000000452</v>
      </c>
      <c r="AK309" s="11" t="s">
        <v>499</v>
      </c>
      <c r="AL309" s="10" t="str">
        <f>SUBSTITUTE(D309,CHAR(10)&amp;"•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c r="AM309" s="9" t="s">
        <v>44</v>
      </c>
      <c r="AN309" s="42"/>
    </row>
    <row r="310" spans="1:40" ht="180" x14ac:dyDescent="0.3">
      <c r="A310" s="31" t="s">
        <v>1804</v>
      </c>
      <c r="B310" s="8" t="s">
        <v>1805</v>
      </c>
      <c r="C310" s="8" t="s">
        <v>1806</v>
      </c>
      <c r="D310" s="9" t="s">
        <v>1807</v>
      </c>
      <c r="E310" s="6">
        <f>IF(F310 = "NULL", "NULL", F310/28.35)</f>
        <v>2.1</v>
      </c>
      <c r="F310" s="6">
        <v>59.535000000000004</v>
      </c>
      <c r="G310" s="6">
        <f>IF(H310 = "NULL", "NULL", H310/28.35)</f>
        <v>4.2</v>
      </c>
      <c r="H310" s="6">
        <v>119.07000000000001</v>
      </c>
      <c r="I310" s="6">
        <f>IF(G310 = "NULL", "NULL", G310*1.25)</f>
        <v>5.25</v>
      </c>
      <c r="J310" s="6">
        <f>IF(G310 = "NULL", "NULL", H310*1.25)</f>
        <v>148.83750000000001</v>
      </c>
      <c r="K310" s="6">
        <f>IF(G310 = "NULL", "NULL", G310*2)</f>
        <v>8.4</v>
      </c>
      <c r="L310" s="6">
        <f>IF(G310 = "NULL", "NULL", H310*2)</f>
        <v>238.14000000000001</v>
      </c>
      <c r="M310" s="9" t="str">
        <f>CONCATENATE(SUBSTITUTE(D310,"• Packed in a facility and/or equipment that produces products containing peanuts, tree nuts, soybean, milk, dairy, eggs, fish, shellfish, wheat, sesame. •",""), " - NET WT. ", TEXT(E310, "0.00"), " oz (", F310, " grams)")</f>
        <v>Italian Salad Dressing Mix Ingredients:
salt, sugar, garlic, black pepper, red pepper, msg, artificial flavors, xanthan gum, perservatives
 - NET WT. 2.10 oz (59.535 grams)</v>
      </c>
      <c r="N310" s="10">
        <v>10000000176</v>
      </c>
      <c r="O310" s="10">
        <v>30000000176</v>
      </c>
      <c r="P310" s="10">
        <v>50000000176</v>
      </c>
      <c r="Q310" s="10">
        <v>70000000176</v>
      </c>
      <c r="R310" s="10">
        <v>90000000176</v>
      </c>
      <c r="S310" s="10">
        <v>11000000176</v>
      </c>
      <c r="T310" s="10">
        <v>13000000176</v>
      </c>
      <c r="U310" s="8"/>
      <c r="V310" s="9" t="s">
        <v>97</v>
      </c>
      <c r="W310" s="6">
        <f>IF(G310 = "NULL", "NULL", G310/4)</f>
        <v>1.05</v>
      </c>
      <c r="X310" s="6">
        <f>IF(W310 = "NULL", "NULL", W310*28.35)</f>
        <v>29.767500000000002</v>
      </c>
      <c r="Y310" s="6">
        <f>IF(G310 = "NULL", "NULL", G310*4)</f>
        <v>16.8</v>
      </c>
      <c r="Z310" s="6">
        <f>IF(G310 = "NULL", "NULL", H310*4)</f>
        <v>476.28000000000003</v>
      </c>
      <c r="AA310" s="13">
        <v>15000000176</v>
      </c>
      <c r="AB310" s="6">
        <f>IF(OR(E310 = "NULL", G310 = "NULL"), "NULL", (E310+G310)/2)</f>
        <v>3.1500000000000004</v>
      </c>
      <c r="AC310" s="6">
        <f>IF(OR(F310 = "NULL", H310 = "NULL"), "NULL", (F310+H310)/2)</f>
        <v>89.302500000000009</v>
      </c>
      <c r="AD310" s="13">
        <v>17000000176</v>
      </c>
      <c r="AE310" s="6">
        <f>IF(H310 = "NULL", "NULL", AF310/28.35)</f>
        <v>10.5</v>
      </c>
      <c r="AF310" s="6">
        <f>IF(H310 = "NULL", "NULL", J310*2)</f>
        <v>297.67500000000001</v>
      </c>
      <c r="AG310" s="13">
        <v>19000000176</v>
      </c>
      <c r="AH310" s="6">
        <f>IF(AB310 = "NULL", "NULL", AB310*2)</f>
        <v>6.3000000000000007</v>
      </c>
      <c r="AI310" s="6">
        <f>IF(AC310 = "NULL", "NULL", AC310*2)</f>
        <v>178.60500000000002</v>
      </c>
      <c r="AJ310" s="13">
        <v>21000000176</v>
      </c>
      <c r="AK310" s="11"/>
      <c r="AL310" s="10" t="str">
        <f>SUBSTITUTE(D310,CHAR(10)&amp;"•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c r="AM310" s="9" t="s">
        <v>44</v>
      </c>
      <c r="AN310" s="42"/>
    </row>
    <row r="311" spans="1:40" ht="180" x14ac:dyDescent="0.3">
      <c r="A311" s="8" t="s">
        <v>947</v>
      </c>
      <c r="B311" s="8" t="s">
        <v>948</v>
      </c>
      <c r="C311" s="8" t="s">
        <v>948</v>
      </c>
      <c r="D311" s="9" t="s">
        <v>949</v>
      </c>
      <c r="E311" s="6">
        <f>IF(F311 = "NULL", "NULL", F311/28.35)</f>
        <v>0.38095238095238093</v>
      </c>
      <c r="F311" s="6">
        <v>10.8</v>
      </c>
      <c r="G311" s="6">
        <f>IF(H311 = "NULL", "NULL", H311/28.35)</f>
        <v>0.76190476190476186</v>
      </c>
      <c r="H311" s="6">
        <v>21.6</v>
      </c>
      <c r="I311" s="6">
        <f>IF(G311 = "NULL", "NULL", G311*1.25)</f>
        <v>0.95238095238095233</v>
      </c>
      <c r="J311" s="6">
        <f>IF(G311 = "NULL", "NULL", H311*1.25)</f>
        <v>27</v>
      </c>
      <c r="K311" s="6">
        <f>IF(G311 = "NULL", "NULL", G311*2)</f>
        <v>1.5238095238095237</v>
      </c>
      <c r="L311" s="6">
        <f>IF(G311 = "NULL", "NULL", H311*2)</f>
        <v>43.2</v>
      </c>
      <c r="M311" s="9" t="str">
        <f>CONCATENATE(SUBSTITUTE(D311,"• Packed in a facility and/or equipment that produces products containing peanuts, tree nuts, soybean, milk, dairy, eggs, fish, shellfish, wheat, sesame. •",""), " - NET WT. ", TEXT(E311, "0.00"), " oz (", F311, " grams)")</f>
        <v>Italian Seasoning Ingredients:
majoram, oregano, crushed red pepper flakes
 - NET WT. 0.38 oz (10.8 grams)</v>
      </c>
      <c r="N311" s="10">
        <v>10000000638</v>
      </c>
      <c r="O311" s="10">
        <v>30000000638</v>
      </c>
      <c r="P311" s="10">
        <v>50000000638</v>
      </c>
      <c r="Q311" s="10">
        <v>70000000638</v>
      </c>
      <c r="R311" s="10">
        <v>90000000638</v>
      </c>
      <c r="S311" s="10">
        <v>11000000638</v>
      </c>
      <c r="T311" s="10">
        <v>13000000638</v>
      </c>
      <c r="U311" s="22"/>
      <c r="W311" s="6">
        <f>IF(G311 = "NULL", "NULL", G311/4)</f>
        <v>0.19047619047619047</v>
      </c>
      <c r="X311" s="6">
        <f>IF(W311 = "NULL", "NULL", W311*28.35)</f>
        <v>5.4</v>
      </c>
      <c r="Y311" s="6">
        <f>IF(G311 = "NULL", "NULL", G311*4)</f>
        <v>3.0476190476190474</v>
      </c>
      <c r="Z311" s="6">
        <f>IF(G311 = "NULL", "NULL", H311*4)</f>
        <v>86.4</v>
      </c>
      <c r="AA311" s="13">
        <v>15000000638</v>
      </c>
      <c r="AB311" s="6">
        <f>IF(OR(E311 = "NULL", G311 = "NULL"), "NULL", (E311+G311)/2)</f>
        <v>0.5714285714285714</v>
      </c>
      <c r="AC311" s="6">
        <f>IF(OR(F311 = "NULL", H311 = "NULL"), "NULL", (F311+H311)/2)</f>
        <v>16.200000000000003</v>
      </c>
      <c r="AD311" s="13">
        <v>17000000638</v>
      </c>
      <c r="AE311" s="6">
        <f>IF(H311 = "NULL", "NULL", AF311/28.35)</f>
        <v>1.9047619047619047</v>
      </c>
      <c r="AF311" s="6">
        <f>IF(H311 = "NULL", "NULL", J311*2)</f>
        <v>54</v>
      </c>
      <c r="AG311" s="13">
        <v>19000000638</v>
      </c>
      <c r="AH311" s="6">
        <f>IF(AB311 = "NULL", "NULL", AB311*2)</f>
        <v>1.1428571428571428</v>
      </c>
      <c r="AI311" s="6">
        <f>IF(AC311 = "NULL", "NULL", AC311*2)</f>
        <v>32.400000000000006</v>
      </c>
      <c r="AJ311" s="13">
        <v>21000000638</v>
      </c>
      <c r="AK311" s="11"/>
      <c r="AL311" s="10" t="str">
        <f>SUBSTITUTE(D311,CHAR(10)&amp;"• Packed in a facility and/or equipment that produces products containing peanuts, tree nuts, soybean, milk, dairy, eggs, fish, shellfish, wheat, sesame. •","")</f>
        <v>Italian Seasoning Ingredients:
majoram, oregano, crushed red pepper flakes</v>
      </c>
      <c r="AM311" s="9" t="s">
        <v>44</v>
      </c>
      <c r="AN311" s="42"/>
    </row>
    <row r="312" spans="1:40" ht="180" x14ac:dyDescent="0.3">
      <c r="A312" s="8" t="s">
        <v>2176</v>
      </c>
      <c r="B312" s="8" t="s">
        <v>2177</v>
      </c>
      <c r="C312" s="8" t="s">
        <v>2178</v>
      </c>
      <c r="D312" s="9" t="s">
        <v>2179</v>
      </c>
      <c r="E312" s="6">
        <f>IF(F312 = "NULL", "NULL", F312/28.35)</f>
        <v>1.6578483245149911</v>
      </c>
      <c r="F312" s="6">
        <v>47</v>
      </c>
      <c r="G312" s="6">
        <f>IF(H312 = "NULL", "NULL", H312/28.35)</f>
        <v>3.3156966490299822</v>
      </c>
      <c r="H312" s="6">
        <v>94</v>
      </c>
      <c r="I312" s="6">
        <f>IF(G312 = "NULL", "NULL", G312*1.25)</f>
        <v>4.1446208112874778</v>
      </c>
      <c r="J312" s="6">
        <f>IF(G312 = "NULL", "NULL", H312*1.25)</f>
        <v>117.5</v>
      </c>
      <c r="K312" s="6">
        <f>IF(G312 = "NULL", "NULL", G312*2)</f>
        <v>6.6313932980599644</v>
      </c>
      <c r="L312" s="6">
        <f>IF(G312 = "NULL", "NULL", H312*2)</f>
        <v>188</v>
      </c>
      <c r="M312" s="9" t="str">
        <f>CONCATENATE(SUBSTITUTE(D312,"• Packed in a facility and/or equipment that produces products containing peanuts, tree nuts, soybean, milk, dairy, eggs, fish, shellfish, wheat, sesame. •",""), " - NET WT. ", TEXT(E312, "0.00"), " oz (", F312, " grams)")</f>
        <v>Jalapeno Sea Salt Ingredients:
sea salt, jalapeno powder, garlic, onion, pepper, Mexican oregano
 - NET WT. 1.66 oz (47 grams)</v>
      </c>
      <c r="N312" s="10">
        <v>10000000177</v>
      </c>
      <c r="O312" s="10">
        <v>30000000177</v>
      </c>
      <c r="P312" s="10">
        <v>50000000177</v>
      </c>
      <c r="Q312" s="10">
        <v>70000000177</v>
      </c>
      <c r="R312" s="10">
        <v>90000000177</v>
      </c>
      <c r="S312" s="10">
        <v>11000000177</v>
      </c>
      <c r="T312" s="10">
        <v>13000000177</v>
      </c>
      <c r="U312" s="8" t="s">
        <v>49</v>
      </c>
      <c r="V312" s="9" t="s">
        <v>92</v>
      </c>
      <c r="W312" s="6">
        <f>IF(G312 = "NULL", "NULL", G312/4)</f>
        <v>0.82892416225749554</v>
      </c>
      <c r="X312" s="6">
        <f>IF(W312 = "NULL", "NULL", W312*28.35)</f>
        <v>23.5</v>
      </c>
      <c r="Y312" s="6">
        <f>IF(G312 = "NULL", "NULL", G312*4)</f>
        <v>13.262786596119929</v>
      </c>
      <c r="Z312" s="6">
        <f>IF(G312 = "NULL", "NULL", H312*4)</f>
        <v>376</v>
      </c>
      <c r="AA312" s="13">
        <v>15000000177</v>
      </c>
      <c r="AB312" s="6">
        <f>IF(OR(E312 = "NULL", G312 = "NULL"), "NULL", (E312+G312)/2)</f>
        <v>2.4867724867724865</v>
      </c>
      <c r="AC312" s="6">
        <f>IF(OR(F312 = "NULL", H312 = "NULL"), "NULL", (F312+H312)/2)</f>
        <v>70.5</v>
      </c>
      <c r="AD312" s="13">
        <v>17000000177</v>
      </c>
      <c r="AE312" s="6">
        <f>IF(H312 = "NULL", "NULL", AF312/28.35)</f>
        <v>8.2892416225749557</v>
      </c>
      <c r="AF312" s="6">
        <f>IF(H312 = "NULL", "NULL", J312*2)</f>
        <v>235</v>
      </c>
      <c r="AG312" s="13">
        <v>19000000177</v>
      </c>
      <c r="AH312" s="6">
        <f>IF(AB312 = "NULL", "NULL", AB312*2)</f>
        <v>4.973544973544973</v>
      </c>
      <c r="AI312" s="6">
        <f>IF(AC312 = "NULL", "NULL", AC312*2)</f>
        <v>141</v>
      </c>
      <c r="AJ312" s="13">
        <v>21000000177</v>
      </c>
      <c r="AK312" s="11"/>
      <c r="AL312" s="10" t="str">
        <f>SUBSTITUTE(D312,CHAR(10)&amp;"• Packed in a facility and/or equipment that produces products containing peanuts, tree nuts, soybean, milk, dairy, eggs, fish, shellfish, wheat, sesame. •","")</f>
        <v>Jalapeno Sea Salt Ingredients:
sea salt, jalapeno powder, garlic, onion, pepper, Mexican oregano</v>
      </c>
      <c r="AM312" s="9" t="s">
        <v>44</v>
      </c>
      <c r="AN312" s="42"/>
    </row>
    <row r="313" spans="1:40" ht="180" x14ac:dyDescent="0.3">
      <c r="A313" s="33" t="s">
        <v>578</v>
      </c>
      <c r="B313" s="8" t="s">
        <v>579</v>
      </c>
      <c r="C313" s="8" t="s">
        <v>579</v>
      </c>
      <c r="D313" s="9" t="s">
        <v>580</v>
      </c>
      <c r="E313" s="6">
        <f>IF(F313 = "NULL", "NULL", F313/28.35)</f>
        <v>1.1992945326278659</v>
      </c>
      <c r="F313" s="6">
        <v>34</v>
      </c>
      <c r="G313" s="6">
        <f>IF(H313 = "NULL", "NULL", H313/28.35)</f>
        <v>2.4691358024691357</v>
      </c>
      <c r="H313" s="6">
        <v>70</v>
      </c>
      <c r="I313" s="6">
        <f>IF(G313 = "NULL", "NULL", G313*1.25)</f>
        <v>3.0864197530864197</v>
      </c>
      <c r="J313" s="6">
        <f>IF(G313 = "NULL", "NULL", H313*1.25)</f>
        <v>87.5</v>
      </c>
      <c r="K313" s="6">
        <f>IF(G313 = "NULL", "NULL", G313*2)</f>
        <v>4.9382716049382713</v>
      </c>
      <c r="L313" s="6">
        <f>IF(G313 = "NULL", "NULL", H313*2)</f>
        <v>140</v>
      </c>
      <c r="M313" s="9" t="str">
        <f>CONCATENATE(SUBSTITUTE(D313,"• Packed in a facility and/or equipment that produces products containing peanuts, tree nuts, soybean, milk, dairy, eggs, fish, shellfish, wheat, sesame. •",""), " - NET WT. ", TEXT(E313, "0.00"), " oz (", F313, " grams)")</f>
        <v>Jalapeno Seasoning Ingredients: 
salt, onion, jalapeno, garlic, cilantro, tomato powder, spices, not more than 2% silicon dioxide added to prevent caking
 - NET WT. 1.20 oz (34 grams)</v>
      </c>
      <c r="N313" s="10">
        <v>10000000511</v>
      </c>
      <c r="O313" s="10">
        <v>30000000511</v>
      </c>
      <c r="P313" s="10">
        <v>50000000511</v>
      </c>
      <c r="Q313" s="10">
        <v>70000000511</v>
      </c>
      <c r="R313" s="10">
        <v>90000000511</v>
      </c>
      <c r="S313" s="10">
        <v>11000000511</v>
      </c>
      <c r="T313" s="10">
        <v>13000000511</v>
      </c>
      <c r="U313" s="22"/>
      <c r="W313" s="6">
        <f>IF(G313 = "NULL", "NULL", G313/4)</f>
        <v>0.61728395061728392</v>
      </c>
      <c r="X313" s="6">
        <f>IF(W313 = "NULL", "NULL", W313*28.35)</f>
        <v>17.5</v>
      </c>
      <c r="Y313" s="6">
        <f>IF(G313 = "NULL", "NULL", G313*4)</f>
        <v>9.8765432098765427</v>
      </c>
      <c r="Z313" s="6">
        <f>IF(G313 = "NULL", "NULL", H313*4)</f>
        <v>280</v>
      </c>
      <c r="AA313" s="13">
        <v>15000000511</v>
      </c>
      <c r="AB313" s="6">
        <f>IF(OR(E313 = "NULL", G313 = "NULL"), "NULL", (E313+G313)/2)</f>
        <v>1.8342151675485008</v>
      </c>
      <c r="AC313" s="6">
        <f>IF(OR(F313 = "NULL", H313 = "NULL"), "NULL", (F313+H313)/2)</f>
        <v>52</v>
      </c>
      <c r="AD313" s="13">
        <v>17000000511</v>
      </c>
      <c r="AE313" s="6">
        <f>IF(H313 = "NULL", "NULL", AF313/28.35)</f>
        <v>6.1728395061728394</v>
      </c>
      <c r="AF313" s="6">
        <f>IF(H313 = "NULL", "NULL", J313*2)</f>
        <v>175</v>
      </c>
      <c r="AG313" s="13">
        <v>19000000511</v>
      </c>
      <c r="AH313" s="6">
        <f>IF(AB313 = "NULL", "NULL", AB313*2)</f>
        <v>3.6684303350970016</v>
      </c>
      <c r="AI313" s="6">
        <f>IF(AC313 = "NULL", "NULL", AC313*2)</f>
        <v>104</v>
      </c>
      <c r="AJ313" s="13">
        <v>21000000511</v>
      </c>
      <c r="AK313" s="11" t="s">
        <v>581</v>
      </c>
      <c r="AL313" s="10" t="str">
        <f>SUBSTITUTE(D313,CHAR(10)&amp;"•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c r="AM313" s="9" t="s">
        <v>44</v>
      </c>
      <c r="AN313" s="42"/>
    </row>
    <row r="314" spans="1:40" ht="180" x14ac:dyDescent="0.3">
      <c r="A314" s="8" t="s">
        <v>1322</v>
      </c>
      <c r="B314" s="8" t="s">
        <v>1323</v>
      </c>
      <c r="C314" s="8" t="s">
        <v>1323</v>
      </c>
      <c r="D314" s="9" t="s">
        <v>1324</v>
      </c>
      <c r="E314" s="6">
        <f>IF(F314 = "NULL", "NULL", F314/28.35)</f>
        <v>0.8</v>
      </c>
      <c r="F314" s="6">
        <v>22.680000000000003</v>
      </c>
      <c r="G314" s="6">
        <f>IF(H314 = "NULL", "NULL", H314/28.35)</f>
        <v>1.6</v>
      </c>
      <c r="H314" s="6">
        <v>45.360000000000007</v>
      </c>
      <c r="I314" s="6">
        <f>IF(G314 = "NULL", "NULL", G314*1.25)</f>
        <v>2</v>
      </c>
      <c r="J314" s="6">
        <f>IF(G314 = "NULL", "NULL", H314*1.25)</f>
        <v>56.70000000000001</v>
      </c>
      <c r="K314" s="6">
        <f>IF(G314 = "NULL", "NULL", G314*2)</f>
        <v>3.2</v>
      </c>
      <c r="L314" s="6">
        <f>IF(G314 = "NULL", "NULL", H314*2)</f>
        <v>90.720000000000013</v>
      </c>
      <c r="M314" s="9" t="str">
        <f>CONCATENATE(SUBSTITUTE(D314,"• Packed in a facility and/or equipment that produces products containing peanuts, tree nuts, soybean, milk, dairy, eggs, fish, shellfish, wheat, sesame. •",""), " - NET WT. ", TEXT(E314, "0.00"), " oz (", F314, " grams)")</f>
        <v>Jasmine Tea Ingredients:
pouchong tea, jasmine petals
 - NET WT. 0.80 oz (22.68 grams)</v>
      </c>
      <c r="N314" s="10">
        <v>10000000178</v>
      </c>
      <c r="O314" s="10">
        <v>30000000178</v>
      </c>
      <c r="P314" s="10">
        <v>50000000178</v>
      </c>
      <c r="Q314" s="10">
        <v>70000000178</v>
      </c>
      <c r="R314" s="10">
        <v>90000000178</v>
      </c>
      <c r="S314" s="10">
        <v>11000000178</v>
      </c>
      <c r="T314" s="10">
        <v>13000000178</v>
      </c>
      <c r="U314" s="8" t="s">
        <v>49</v>
      </c>
      <c r="V314" s="9" t="s">
        <v>153</v>
      </c>
      <c r="W314" s="6">
        <f>IF(G314 = "NULL", "NULL", G314/4)</f>
        <v>0.4</v>
      </c>
      <c r="X314" s="6">
        <f>IF(W314 = "NULL", "NULL", W314*28.35)</f>
        <v>11.340000000000002</v>
      </c>
      <c r="Y314" s="6">
        <f>IF(G314 = "NULL", "NULL", G314*4)</f>
        <v>6.4</v>
      </c>
      <c r="Z314" s="6">
        <f>IF(G314 = "NULL", "NULL", H314*4)</f>
        <v>181.44000000000003</v>
      </c>
      <c r="AA314" s="13">
        <v>15000000178</v>
      </c>
      <c r="AB314" s="6">
        <f>IF(OR(E314 = "NULL", G314 = "NULL"), "NULL", (E314+G314)/2)</f>
        <v>1.2000000000000002</v>
      </c>
      <c r="AC314" s="6">
        <f>IF(OR(F314 = "NULL", H314 = "NULL"), "NULL", (F314+H314)/2)</f>
        <v>34.020000000000003</v>
      </c>
      <c r="AD314" s="13">
        <v>17000000178</v>
      </c>
      <c r="AE314" s="6">
        <f>IF(H314 = "NULL", "NULL", AF314/28.35)</f>
        <v>4.0000000000000009</v>
      </c>
      <c r="AF314" s="6">
        <f>IF(H314 = "NULL", "NULL", J314*2)</f>
        <v>113.40000000000002</v>
      </c>
      <c r="AG314" s="13">
        <v>19000000178</v>
      </c>
      <c r="AH314" s="6">
        <f>IF(AB314 = "NULL", "NULL", AB314*2)</f>
        <v>2.4000000000000004</v>
      </c>
      <c r="AI314" s="6">
        <f>IF(AC314 = "NULL", "NULL", AC314*2)</f>
        <v>68.040000000000006</v>
      </c>
      <c r="AJ314" s="13">
        <v>21000000178</v>
      </c>
      <c r="AK314" s="11"/>
      <c r="AL314" s="10" t="str">
        <f>SUBSTITUTE(D314,CHAR(10)&amp;"• Packed in a facility and/or equipment that produces products containing peanuts, tree nuts, soybean, milk, dairy, eggs, fish, shellfish, wheat, sesame. •","")</f>
        <v>Jasmine Tea Ingredients:
pouchong tea, jasmine petals</v>
      </c>
      <c r="AM314" s="9" t="s">
        <v>44</v>
      </c>
      <c r="AN314" s="42"/>
    </row>
    <row r="315" spans="1:40" ht="180" x14ac:dyDescent="0.3">
      <c r="A315" s="33" t="s">
        <v>792</v>
      </c>
      <c r="B315" s="8" t="s">
        <v>793</v>
      </c>
      <c r="C315" s="8" t="s">
        <v>794</v>
      </c>
      <c r="D315" s="9" t="s">
        <v>795</v>
      </c>
      <c r="E315" s="6">
        <f>IF(F315 = "NULL", "NULL", F315/28.35)</f>
        <v>7</v>
      </c>
      <c r="F315" s="6">
        <v>198.45000000000002</v>
      </c>
      <c r="G315" s="6">
        <f>IF(H315 = "NULL", "NULL", H315/28.35)</f>
        <v>14</v>
      </c>
      <c r="H315" s="6">
        <v>396.90000000000003</v>
      </c>
      <c r="I315" s="6">
        <f>IF(G315 = "NULL", "NULL", G315*1.25)</f>
        <v>17.5</v>
      </c>
      <c r="J315" s="6">
        <f>IF(G315 = "NULL", "NULL", H315*1.25)</f>
        <v>496.12500000000006</v>
      </c>
      <c r="K315" s="6">
        <f>IF(G315 = "NULL", "NULL", G315*2)</f>
        <v>28</v>
      </c>
      <c r="L315" s="6">
        <f>IF(G315 = "NULL", "NULL", H315*2)</f>
        <v>793.80000000000007</v>
      </c>
      <c r="M315" s="9" t="str">
        <f>CONCATENATE(SUBSTITUTE(D315,"• Packed in a facility and/or equipment that produces products containing peanuts, tree nuts, soybean, milk, dairy, eggs, fish, shellfish, wheat, sesame. •",""), " - NET WT. ", TEXT(E315, "0.00"), " oz (", F315, " grams)")</f>
        <v>Just "Popped" Into Salem Ingredients:
blue butterfly popcorn kernels (NON GMO)
 - NET WT. 7.00 oz (198.45 grams)</v>
      </c>
      <c r="N315" s="10">
        <v>10000000594</v>
      </c>
      <c r="O315" s="10">
        <v>30000000594</v>
      </c>
      <c r="P315" s="10">
        <v>50000000594</v>
      </c>
      <c r="Q315" s="10">
        <v>70000000594</v>
      </c>
      <c r="R315" s="10">
        <v>90000000594</v>
      </c>
      <c r="S315" s="10">
        <v>11000000594</v>
      </c>
      <c r="T315" s="10">
        <v>13000000594</v>
      </c>
      <c r="U315" s="8"/>
      <c r="V315" s="9"/>
      <c r="W315" s="6">
        <f>IF(G315 = "NULL", "NULL", G315/4)</f>
        <v>3.5</v>
      </c>
      <c r="X315" s="6">
        <f>IF(W315 = "NULL", "NULL", W315*28.35)</f>
        <v>99.225000000000009</v>
      </c>
      <c r="Y315" s="6">
        <f>IF(G315 = "NULL", "NULL", G315*4)</f>
        <v>56</v>
      </c>
      <c r="Z315" s="6">
        <f>IF(G315 = "NULL", "NULL", H315*4)</f>
        <v>1587.6000000000001</v>
      </c>
      <c r="AA315" s="13">
        <v>15000000594</v>
      </c>
      <c r="AB315" s="6">
        <f>IF(OR(E315 = "NULL", G315 = "NULL"), "NULL", (E315+G315)/2)</f>
        <v>10.5</v>
      </c>
      <c r="AC315" s="6">
        <f>IF(OR(F315 = "NULL", H315 = "NULL"), "NULL", (F315+H315)/2)</f>
        <v>297.67500000000001</v>
      </c>
      <c r="AD315" s="13">
        <v>17000000594</v>
      </c>
      <c r="AE315" s="6">
        <f>IF(H315 = "NULL", "NULL", AF315/28.35)</f>
        <v>35</v>
      </c>
      <c r="AF315" s="6">
        <f>IF(H315 = "NULL", "NULL", J315*2)</f>
        <v>992.25000000000011</v>
      </c>
      <c r="AG315" s="13">
        <v>19000000594</v>
      </c>
      <c r="AH315" s="6">
        <f>IF(AB315 = "NULL", "NULL", AB315*2)</f>
        <v>21</v>
      </c>
      <c r="AI315" s="6">
        <f>IF(AC315 = "NULL", "NULL", AC315*2)</f>
        <v>595.35</v>
      </c>
      <c r="AJ315" s="13">
        <v>21000000594</v>
      </c>
      <c r="AK315" s="11" t="s">
        <v>796</v>
      </c>
      <c r="AL315" s="10" t="str">
        <f>SUBSTITUTE(D315,CHAR(10)&amp;"• Packed in a facility and/or equipment that produces products containing peanuts, tree nuts, soybean, milk, dairy, eggs, fish, shellfish, wheat, sesame. •","")</f>
        <v>Just "Popped" Into Salem Ingredients:
blue butterfly popcorn kernels (NON GMO)</v>
      </c>
      <c r="AM315" s="9" t="s">
        <v>44</v>
      </c>
      <c r="AN315" s="42"/>
    </row>
    <row r="316" spans="1:40" ht="405" x14ac:dyDescent="0.3">
      <c r="A316" s="8" t="s">
        <v>2507</v>
      </c>
      <c r="B316" s="8" t="s">
        <v>2508</v>
      </c>
      <c r="C316" s="8" t="s">
        <v>2509</v>
      </c>
      <c r="D316" s="9" t="s">
        <v>2510</v>
      </c>
      <c r="E316" s="6">
        <f>IF(F316 = "NULL", "NULL", F316/28.35)</f>
        <v>1.6875</v>
      </c>
      <c r="F316" s="6">
        <v>47.840625000000003</v>
      </c>
      <c r="G316" s="6">
        <f>IF(H316 = "NULL", "NULL", H316/28.35)</f>
        <v>3.375</v>
      </c>
      <c r="H316" s="6">
        <v>95.681250000000006</v>
      </c>
      <c r="I316" s="6">
        <f>IF(G316 = "NULL", "NULL", G316*1.25)</f>
        <v>4.21875</v>
      </c>
      <c r="J316" s="6">
        <f>IF(G316 = "NULL", "NULL", H316*1.25)</f>
        <v>119.6015625</v>
      </c>
      <c r="K316" s="6">
        <f>IF(G316 = "NULL", "NULL", G316*2)</f>
        <v>6.75</v>
      </c>
      <c r="L316" s="6">
        <f>IF(G316 = "NULL", "NULL", H316*2)</f>
        <v>191.36250000000001</v>
      </c>
      <c r="M316" s="9" t="str">
        <f>CONCATENATE(SUBSTITUTE(D316,"• Packed in a facility and/or equipment that produces products containing peanuts, tree nuts, soybean, milk, dairy, eggs, fish, shellfish, wheat, sesame. •",""), " - NET WT. ", TEXT(E316, "0.00"), " oz (", F316,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NET WT. 1.69 oz (47.840625 grams)</v>
      </c>
      <c r="N316" s="10">
        <v>10000000179</v>
      </c>
      <c r="O316" s="10">
        <v>30000000179</v>
      </c>
      <c r="P316" s="10">
        <v>50000000179</v>
      </c>
      <c r="Q316" s="10">
        <v>70000000179</v>
      </c>
      <c r="R316" s="10">
        <v>90000000179</v>
      </c>
      <c r="S316" s="10">
        <v>11000000179</v>
      </c>
      <c r="T316" s="10">
        <v>13000000179</v>
      </c>
      <c r="U316" s="8"/>
      <c r="V316" s="9" t="s">
        <v>133</v>
      </c>
      <c r="W316" s="6">
        <f>IF(G316 = "NULL", "NULL", G316/4)</f>
        <v>0.84375</v>
      </c>
      <c r="X316" s="6">
        <f>IF(W316 = "NULL", "NULL", W316*28.35)</f>
        <v>23.920312500000001</v>
      </c>
      <c r="Y316" s="6">
        <f>IF(G316 = "NULL", "NULL", G316*4)</f>
        <v>13.5</v>
      </c>
      <c r="Z316" s="6">
        <f>IF(G316 = "NULL", "NULL", H316*4)</f>
        <v>382.72500000000002</v>
      </c>
      <c r="AA316" s="13">
        <v>15000000179</v>
      </c>
      <c r="AB316" s="6">
        <f>IF(OR(E316 = "NULL", G316 = "NULL"), "NULL", (E316+G316)/2)</f>
        <v>2.53125</v>
      </c>
      <c r="AC316" s="6">
        <f>IF(OR(F316 = "NULL", H316 = "NULL"), "NULL", (F316+H316)/2)</f>
        <v>71.760937500000011</v>
      </c>
      <c r="AD316" s="13">
        <v>17000000179</v>
      </c>
      <c r="AE316" s="6">
        <f>IF(H316 = "NULL", "NULL", AF316/28.35)</f>
        <v>8.4375</v>
      </c>
      <c r="AF316" s="6">
        <f>IF(H316 = "NULL", "NULL", J316*2)</f>
        <v>239.203125</v>
      </c>
      <c r="AG316" s="13">
        <v>19000000179</v>
      </c>
      <c r="AH316" s="6">
        <f>IF(AB316 = "NULL", "NULL", AB316*2)</f>
        <v>5.0625</v>
      </c>
      <c r="AI316" s="6">
        <f>IF(AC316 = "NULL", "NULL", AC316*2)</f>
        <v>143.52187500000002</v>
      </c>
      <c r="AJ316" s="13">
        <v>21000000179</v>
      </c>
      <c r="AK316" s="11"/>
      <c r="AL316" s="10" t="str">
        <f>SUBSTITUTE(D316,CHAR(10)&amp;"•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c r="AM316" s="9" t="s">
        <v>44</v>
      </c>
      <c r="AN316" s="42"/>
    </row>
    <row r="317" spans="1:40" ht="180" x14ac:dyDescent="0.3">
      <c r="A317" s="8" t="s">
        <v>1439</v>
      </c>
      <c r="B317" s="8" t="s">
        <v>1440</v>
      </c>
      <c r="C317" s="8" t="s">
        <v>1440</v>
      </c>
      <c r="D317" s="9" t="s">
        <v>320</v>
      </c>
      <c r="E317" s="6" t="str">
        <f>IF(F317 = "NULL", "NULL", F317/28.35)</f>
        <v>NULL</v>
      </c>
      <c r="F317" s="6" t="s">
        <v>320</v>
      </c>
      <c r="G317" s="6" t="str">
        <f>IF(H317 = "NULL", "NULL", H317/28.35)</f>
        <v>NULL</v>
      </c>
      <c r="H317" s="6" t="s">
        <v>320</v>
      </c>
      <c r="I317" s="6" t="str">
        <f>IF(G317 = "NULL", "NULL", G317*1.25)</f>
        <v>NULL</v>
      </c>
      <c r="J317" s="6" t="str">
        <f>IF(G317 = "NULL", "NULL", H317*1.25)</f>
        <v>NULL</v>
      </c>
      <c r="K317" s="6" t="str">
        <f>IF(G317 = "NULL", "NULL", G317*2)</f>
        <v>NULL</v>
      </c>
      <c r="L317" s="6" t="str">
        <f>IF(G317 = "NULL", "NULL", H317*2)</f>
        <v>NULL</v>
      </c>
      <c r="M317" s="9" t="str">
        <f>CONCATENATE(SUBSTITUTE(D317,"• Packed in a facility and/or equipment that produces products containing peanuts, tree nuts, soybean, milk, dairy, eggs, fish, shellfish, wheat, sesame. •",""), " - NET WT. ", TEXT(E317, "0.00"), " oz (", F317, " grams)")</f>
        <v>NULL - NET WT. NULL oz (NULL grams)</v>
      </c>
      <c r="N317" s="10">
        <v>10000000180</v>
      </c>
      <c r="O317" s="10">
        <v>30000000180</v>
      </c>
      <c r="P317" s="10">
        <v>50000000180</v>
      </c>
      <c r="Q317" s="10">
        <v>70000000180</v>
      </c>
      <c r="R317" s="10">
        <v>90000000180</v>
      </c>
      <c r="S317" s="10">
        <v>11000000180</v>
      </c>
      <c r="T317" s="10">
        <v>13000000180</v>
      </c>
      <c r="U317" s="8"/>
      <c r="V317" s="9"/>
      <c r="W317" s="6" t="str">
        <f>IF(G317 = "NULL", "NULL", G317/4)</f>
        <v>NULL</v>
      </c>
      <c r="X317" s="6" t="str">
        <f>IF(W317 = "NULL", "NULL", W317*28.35)</f>
        <v>NULL</v>
      </c>
      <c r="Y317" s="6" t="str">
        <f>IF(G317 = "NULL", "NULL", G317*4)</f>
        <v>NULL</v>
      </c>
      <c r="Z317" s="6" t="str">
        <f>IF(G317 = "NULL", "NULL", H317*4)</f>
        <v>NULL</v>
      </c>
      <c r="AA317" s="13">
        <v>15000000180</v>
      </c>
      <c r="AB317" s="6" t="str">
        <f>IF(OR(E317 = "NULL", G317 = "NULL"), "NULL", (E317+G317)/2)</f>
        <v>NULL</v>
      </c>
      <c r="AC317" s="6" t="str">
        <f>IF(OR(F317 = "NULL", H317 = "NULL"), "NULL", (F317+H317)/2)</f>
        <v>NULL</v>
      </c>
      <c r="AD317" s="13">
        <v>17000000180</v>
      </c>
      <c r="AE317" s="6" t="str">
        <f>IF(H317 = "NULL", "NULL", AF317/28.35)</f>
        <v>NULL</v>
      </c>
      <c r="AF317" s="6" t="str">
        <f>IF(H317 = "NULL", "NULL", J317*2)</f>
        <v>NULL</v>
      </c>
      <c r="AG317" s="13">
        <v>19000000180</v>
      </c>
      <c r="AH317" s="6" t="str">
        <f>IF(AB317 = "NULL", "NULL", AB317*2)</f>
        <v>NULL</v>
      </c>
      <c r="AI317" s="6" t="str">
        <f>IF(AC317 = "NULL", "NULL", AC317*2)</f>
        <v>NULL</v>
      </c>
      <c r="AJ317" s="13">
        <v>21000000180</v>
      </c>
      <c r="AK317" s="11"/>
      <c r="AL317" s="10" t="str">
        <f>SUBSTITUTE(D317,CHAR(10)&amp;"• Packed in a facility and/or equipment that produces products containing peanuts, tree nuts, soybean, milk, dairy, eggs, fish, shellfish, wheat, sesame. •","")</f>
        <v>NULL</v>
      </c>
      <c r="AM317" s="9" t="s">
        <v>44</v>
      </c>
      <c r="AN317" s="42"/>
    </row>
    <row r="318" spans="1:40" ht="180" x14ac:dyDescent="0.3">
      <c r="A318" s="31" t="s">
        <v>1652</v>
      </c>
      <c r="B318" s="8" t="s">
        <v>1653</v>
      </c>
      <c r="C318" s="8" t="s">
        <v>1654</v>
      </c>
      <c r="D318" s="9" t="s">
        <v>1655</v>
      </c>
      <c r="E318" s="6">
        <f>IF(F318 = "NULL", "NULL", F318/28.35)</f>
        <v>2</v>
      </c>
      <c r="F318" s="6">
        <v>56.7</v>
      </c>
      <c r="G318" s="6">
        <f>IF(H318 = "NULL", "NULL", H318/28.35)</f>
        <v>4</v>
      </c>
      <c r="H318" s="6">
        <v>113.4</v>
      </c>
      <c r="I318" s="6">
        <f>IF(G318 = "NULL", "NULL", G318*1.25)</f>
        <v>5</v>
      </c>
      <c r="J318" s="6">
        <f>IF(G318 = "NULL", "NULL", H318*1.25)</f>
        <v>141.75</v>
      </c>
      <c r="K318" s="6">
        <f>IF(G318 = "NULL", "NULL", G318*2)</f>
        <v>8</v>
      </c>
      <c r="L318" s="6">
        <f>IF(G318 = "NULL", "NULL", H318*2)</f>
        <v>226.8</v>
      </c>
      <c r="M318" s="9" t="str">
        <f>CONCATENATE(SUBSTITUTE(D318,"• Packed in a facility and/or equipment that produces products containing peanuts, tree nuts, soybean, milk, dairy, eggs, fish, shellfish, wheat, sesame. •",""), " - NET WT. ", TEXT(E318, "0.00"), " oz (", F318, " grams)")</f>
        <v>Kettle Corn Popcorn Seasoning Ingredients:
sugar, salt, natural butter flavor, less than 2% tricalcium phosphate (anticaking)
• ALLERGY ALERT: contains milk •
 - NET WT. 2.00 oz (56.7 grams)</v>
      </c>
      <c r="N318" s="10">
        <v>10000000181</v>
      </c>
      <c r="O318" s="10">
        <v>30000000181</v>
      </c>
      <c r="P318" s="10">
        <v>50000000181</v>
      </c>
      <c r="Q318" s="10">
        <v>70000000181</v>
      </c>
      <c r="R318" s="10">
        <v>90000000181</v>
      </c>
      <c r="S318" s="10">
        <v>11000000181</v>
      </c>
      <c r="T318" s="10">
        <v>13000000181</v>
      </c>
      <c r="U318" s="8" t="s">
        <v>49</v>
      </c>
      <c r="V318" s="9" t="s">
        <v>801</v>
      </c>
      <c r="W318" s="6">
        <f>IF(G318 = "NULL", "NULL", G318/4)</f>
        <v>1</v>
      </c>
      <c r="X318" s="6">
        <f>IF(W318 = "NULL", "NULL", W318*28.35)</f>
        <v>28.35</v>
      </c>
      <c r="Y318" s="6">
        <f>IF(G318 = "NULL", "NULL", G318*4)</f>
        <v>16</v>
      </c>
      <c r="Z318" s="6">
        <f>IF(G318 = "NULL", "NULL", H318*4)</f>
        <v>453.6</v>
      </c>
      <c r="AA318" s="13">
        <v>15000000181</v>
      </c>
      <c r="AB318" s="6">
        <f>IF(OR(E318 = "NULL", G318 = "NULL"), "NULL", (E318+G318)/2)</f>
        <v>3</v>
      </c>
      <c r="AC318" s="6">
        <f>IF(OR(F318 = "NULL", H318 = "NULL"), "NULL", (F318+H318)/2)</f>
        <v>85.050000000000011</v>
      </c>
      <c r="AD318" s="13">
        <v>17000000181</v>
      </c>
      <c r="AE318" s="6">
        <f>IF(H318 = "NULL", "NULL", AF318/28.35)</f>
        <v>10</v>
      </c>
      <c r="AF318" s="6">
        <f>IF(H318 = "NULL", "NULL", J318*2)</f>
        <v>283.5</v>
      </c>
      <c r="AG318" s="13">
        <v>19000000181</v>
      </c>
      <c r="AH318" s="6">
        <f>IF(AB318 = "NULL", "NULL", AB318*2)</f>
        <v>6</v>
      </c>
      <c r="AI318" s="6">
        <f>IF(AC318 = "NULL", "NULL", AC318*2)</f>
        <v>170.10000000000002</v>
      </c>
      <c r="AJ318" s="13">
        <v>21000000181</v>
      </c>
      <c r="AK318" s="11"/>
      <c r="AL318" s="10" t="str">
        <f>SUBSTITUTE(D318,CHAR(10)&amp;"•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c r="AM318" s="9" t="s">
        <v>44</v>
      </c>
      <c r="AN318" s="42"/>
    </row>
    <row r="319" spans="1:40" ht="180" x14ac:dyDescent="0.3">
      <c r="A319" s="33" t="s">
        <v>2941</v>
      </c>
      <c r="B319" s="8" t="s">
        <v>2937</v>
      </c>
      <c r="C319" s="8" t="s">
        <v>2937</v>
      </c>
      <c r="D319" s="9" t="s">
        <v>2938</v>
      </c>
      <c r="E319" s="6">
        <f>IF(F319 = "NULL", "NULL", F319/28.35)</f>
        <v>1.2345679012345678</v>
      </c>
      <c r="F319" s="6">
        <v>35</v>
      </c>
      <c r="G319" s="6">
        <f>IF(H319 = "NULL", "NULL", H319/28.35)</f>
        <v>2.6102292768959434</v>
      </c>
      <c r="H319" s="6">
        <v>74</v>
      </c>
      <c r="I319" s="6">
        <f>IF(G319 = "NULL", "NULL", G319*1.25)</f>
        <v>3.2627865961199292</v>
      </c>
      <c r="J319" s="6">
        <f>IF(G319 = "NULL", "NULL", H319*1.25)</f>
        <v>92.5</v>
      </c>
      <c r="K319" s="6">
        <f>IF(G319 = "NULL", "NULL", G319*2)</f>
        <v>5.2204585537918868</v>
      </c>
      <c r="L319" s="6">
        <f>IF(G319 = "NULL", "NULL", H319*2)</f>
        <v>148</v>
      </c>
      <c r="M319" s="9" t="str">
        <f>CONCATENATE(SUBSTITUTE(D319,"• Packed in a facility and/or equipment that produces products containing peanuts, tree nuts, soybean, milk, dairy, eggs, fish, shellfish, wheat, sesame. •",""), " - NET WT. ", TEXT(E319, "0.00"), " oz (", F319, " grams)")</f>
        <v>Kickin' Chicken Ingredients:
dehydrated garlic, dehydrated onion, sea salt, spices, dehydrated orange, paprika, dehydrated green bell pepper, vegetable oil
 - NET WT. 1.23 oz (35 grams)</v>
      </c>
      <c r="N319" s="10">
        <v>10000000655</v>
      </c>
      <c r="O319" s="10">
        <v>30000000655</v>
      </c>
      <c r="P319" s="10">
        <v>50000000655</v>
      </c>
      <c r="Q319" s="10">
        <v>70000000655</v>
      </c>
      <c r="R319" s="10">
        <v>90000000655</v>
      </c>
      <c r="S319" s="10">
        <v>11000000655</v>
      </c>
      <c r="T319" s="10">
        <v>13000000655</v>
      </c>
      <c r="U319" s="22"/>
      <c r="W319" s="6">
        <f>IF(G319 = "NULL", "NULL", G319/4)</f>
        <v>0.65255731922398585</v>
      </c>
      <c r="X319" s="6">
        <f>IF(W319 = "NULL", "NULL", W319*28.35)</f>
        <v>18.5</v>
      </c>
      <c r="Y319" s="6">
        <f>IF(G319 = "NULL", "NULL", G319*4)</f>
        <v>10.440917107583774</v>
      </c>
      <c r="Z319" s="6">
        <f>IF(G319 = "NULL", "NULL", H319*4)</f>
        <v>296</v>
      </c>
      <c r="AA319" s="13">
        <v>15000000655</v>
      </c>
      <c r="AB319" s="6">
        <f>IF(OR(E319 = "NULL", G319 = "NULL"), "NULL", (E319+G319)/2)</f>
        <v>1.9223985890652555</v>
      </c>
      <c r="AC319" s="6">
        <f>IF(OR(F319 = "NULL", H319 = "NULL"), "NULL", (F319+H319)/2)</f>
        <v>54.5</v>
      </c>
      <c r="AD319" s="13">
        <v>17000000655</v>
      </c>
      <c r="AE319" s="6">
        <f>IF(H319 = "NULL", "NULL", AF319/28.35)</f>
        <v>6.5255731922398583</v>
      </c>
      <c r="AF319" s="6">
        <f>IF(H319 = "NULL", "NULL", J319*2)</f>
        <v>185</v>
      </c>
      <c r="AG319" s="13">
        <v>19000000655</v>
      </c>
      <c r="AH319" s="6">
        <f>IF(AB319 = "NULL", "NULL", AB319*2)</f>
        <v>3.844797178130511</v>
      </c>
      <c r="AI319" s="6">
        <f>IF(AC319 = "NULL", "NULL", AC319*2)</f>
        <v>109</v>
      </c>
      <c r="AJ319" s="13">
        <v>21000000655</v>
      </c>
      <c r="AK319" s="11" t="s">
        <v>2939</v>
      </c>
      <c r="AL319" s="10" t="str">
        <f>SUBSTITUTE(D319,CHAR(10)&amp;"• Packed in a facility and/or equipment that produces products containing peanuts, tree nuts, soybean, milk, dairy, eggs, fish, shellfish, wheat, sesame. •","")</f>
        <v>Kickin' Chicken Ingredients:
dehydrated garlic, dehydrated onion, sea salt, spices, dehydrated orange, paprika, dehydrated green bell pepper, vegetable oil</v>
      </c>
      <c r="AM319" s="9" t="s">
        <v>44</v>
      </c>
      <c r="AN319" s="42"/>
    </row>
    <row r="320" spans="1:40" ht="180" x14ac:dyDescent="0.3">
      <c r="A320" s="8" t="s">
        <v>2279</v>
      </c>
      <c r="B320" s="8" t="s">
        <v>2280</v>
      </c>
      <c r="C320" s="8" t="s">
        <v>2280</v>
      </c>
      <c r="D320" s="9" t="s">
        <v>2281</v>
      </c>
      <c r="E320" s="6">
        <f>IF(F320 = "NULL", "NULL", F320/28.35)</f>
        <v>2.5</v>
      </c>
      <c r="F320" s="6">
        <v>70.875</v>
      </c>
      <c r="G320" s="6">
        <f>IF(H320 = "NULL", "NULL", H320/28.35)</f>
        <v>5</v>
      </c>
      <c r="H320" s="6">
        <v>141.75</v>
      </c>
      <c r="I320" s="6">
        <f>IF(G320 = "NULL", "NULL", G320*1.25)</f>
        <v>6.25</v>
      </c>
      <c r="J320" s="6">
        <f>IF(G320 = "NULL", "NULL", H320*1.25)</f>
        <v>177.1875</v>
      </c>
      <c r="K320" s="6">
        <f>IF(G320 = "NULL", "NULL", G320*2)</f>
        <v>10</v>
      </c>
      <c r="L320" s="6">
        <f>IF(G320 = "NULL", "NULL", H320*2)</f>
        <v>283.5</v>
      </c>
      <c r="M320" s="9" t="str">
        <f>CONCATENATE(SUBSTITUTE(D320,"• Packed in a facility and/or equipment that produces products containing peanuts, tree nuts, soybean, milk, dairy, eggs, fish, shellfish, wheat, sesame. •",""), " - NET WT. ", TEXT(E320, "0.00"), " oz (", F320, " grams)")</f>
        <v>Kosher Salt Ingredients:
kosher salt
 - NET WT. 2.50 oz (70.875 grams)</v>
      </c>
      <c r="N320" s="10">
        <v>10000000182</v>
      </c>
      <c r="O320" s="10">
        <v>30000000182</v>
      </c>
      <c r="P320" s="10">
        <v>50000000182</v>
      </c>
      <c r="Q320" s="10">
        <v>70000000182</v>
      </c>
      <c r="R320" s="10">
        <v>90000000182</v>
      </c>
      <c r="S320" s="10">
        <v>11000000182</v>
      </c>
      <c r="T320" s="10">
        <v>13000000182</v>
      </c>
      <c r="U320" s="8"/>
      <c r="V320" s="9"/>
      <c r="W320" s="6">
        <f>IF(G320 = "NULL", "NULL", G320/4)</f>
        <v>1.25</v>
      </c>
      <c r="X320" s="6">
        <f>IF(W320 = "NULL", "NULL", W320*28.35)</f>
        <v>35.4375</v>
      </c>
      <c r="Y320" s="6">
        <f>IF(G320 = "NULL", "NULL", G320*4)</f>
        <v>20</v>
      </c>
      <c r="Z320" s="6">
        <f>IF(G320 = "NULL", "NULL", H320*4)</f>
        <v>567</v>
      </c>
      <c r="AA320" s="13">
        <v>15000000182</v>
      </c>
      <c r="AB320" s="6">
        <f>IF(OR(E320 = "NULL", G320 = "NULL"), "NULL", (E320+G320)/2)</f>
        <v>3.75</v>
      </c>
      <c r="AC320" s="6">
        <f>IF(OR(F320 = "NULL", H320 = "NULL"), "NULL", (F320+H320)/2)</f>
        <v>106.3125</v>
      </c>
      <c r="AD320" s="13">
        <v>17000000182</v>
      </c>
      <c r="AE320" s="6">
        <f>IF(H320 = "NULL", "NULL", AF320/28.35)</f>
        <v>12.5</v>
      </c>
      <c r="AF320" s="6">
        <f>IF(H320 = "NULL", "NULL", J320*2)</f>
        <v>354.375</v>
      </c>
      <c r="AG320" s="13">
        <v>19000000182</v>
      </c>
      <c r="AH320" s="6">
        <f>IF(AB320 = "NULL", "NULL", AB320*2)</f>
        <v>7.5</v>
      </c>
      <c r="AI320" s="6">
        <f>IF(AC320 = "NULL", "NULL", AC320*2)</f>
        <v>212.625</v>
      </c>
      <c r="AJ320" s="13">
        <v>21000000182</v>
      </c>
      <c r="AK320" s="11"/>
      <c r="AL320" s="10" t="str">
        <f>SUBSTITUTE(D320,CHAR(10)&amp;"• Packed in a facility and/or equipment that produces products containing peanuts, tree nuts, soybean, milk, dairy, eggs, fish, shellfish, wheat, sesame. •","")</f>
        <v>Kosher Salt Ingredients:
kosher salt</v>
      </c>
      <c r="AM320" s="9" t="s">
        <v>44</v>
      </c>
      <c r="AN320" s="42"/>
    </row>
    <row r="321" spans="1:40" ht="375" x14ac:dyDescent="0.3">
      <c r="A321" s="33" t="s">
        <v>381</v>
      </c>
      <c r="B321" s="8" t="s">
        <v>382</v>
      </c>
      <c r="C321" s="8" t="s">
        <v>383</v>
      </c>
      <c r="D321" s="9" t="s">
        <v>2928</v>
      </c>
      <c r="E321" s="6">
        <f>IF(F321 = "NULL", "NULL", F321/28.35)</f>
        <v>1.0229276895943562</v>
      </c>
      <c r="F321" s="6">
        <v>29</v>
      </c>
      <c r="G321" s="6">
        <f>IF(H321 = "NULL", "NULL", H321/28.35)</f>
        <v>2.1164021164021163</v>
      </c>
      <c r="H321" s="6">
        <v>60</v>
      </c>
      <c r="I321" s="6">
        <f>IF(G321 = "NULL", "NULL", G321*1.25)</f>
        <v>2.6455026455026456</v>
      </c>
      <c r="J321" s="6">
        <f>IF(G321 = "NULL", "NULL", H321*1.25)</f>
        <v>75</v>
      </c>
      <c r="K321" s="6">
        <f>IF(G321 = "NULL", "NULL", G321*2)</f>
        <v>4.2328042328042326</v>
      </c>
      <c r="L321" s="6">
        <f>IF(G321 = "NULL", "NULL", H321*2)</f>
        <v>120</v>
      </c>
      <c r="M321" s="9" t="str">
        <f>CONCATENATE(SUBSTITUTE(D321,"• Packed in a facility and/or equipment that produces products containing peanuts, tree nuts, soybean, milk, dairy, eggs, fish, shellfish, wheat, sesame. •",""), " - NET WT. ", TEXT(E321, "0.00"), " oz (", F321, " grams)")</f>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21" s="10">
        <v>10000000382</v>
      </c>
      <c r="O321" s="10">
        <v>30000000382</v>
      </c>
      <c r="P321" s="10">
        <v>50000000382</v>
      </c>
      <c r="Q321" s="10">
        <v>70000000382</v>
      </c>
      <c r="R321" s="10">
        <v>90000000382</v>
      </c>
      <c r="S321" s="10">
        <v>11000000382</v>
      </c>
      <c r="T321" s="10">
        <v>13000000382</v>
      </c>
      <c r="U321" s="9"/>
      <c r="V321" s="9"/>
      <c r="W321" s="6">
        <f>IF(G321 = "NULL", "NULL", G321/4)</f>
        <v>0.52910052910052907</v>
      </c>
      <c r="X321" s="6">
        <f>IF(W321 = "NULL", "NULL", W321*28.35)</f>
        <v>15</v>
      </c>
      <c r="Y321" s="6">
        <f>IF(G321 = "NULL", "NULL", G321*4)</f>
        <v>8.4656084656084651</v>
      </c>
      <c r="Z321" s="6">
        <f>IF(G321 = "NULL", "NULL", H321*4)</f>
        <v>240</v>
      </c>
      <c r="AA321" s="13">
        <v>15000000382</v>
      </c>
      <c r="AB321" s="6">
        <f>IF(OR(E321 = "NULL", G321 = "NULL"), "NULL", (E321+G321)/2)</f>
        <v>1.5696649029982361</v>
      </c>
      <c r="AC321" s="6">
        <f>IF(OR(F321 = "NULL", H321 = "NULL"), "NULL", (F321+H321)/2)</f>
        <v>44.5</v>
      </c>
      <c r="AD321" s="13">
        <v>17000000382</v>
      </c>
      <c r="AE321" s="6">
        <f>IF(H321 = "NULL", "NULL", AF321/28.35)</f>
        <v>5.2910052910052912</v>
      </c>
      <c r="AF321" s="6">
        <f>IF(H321 = "NULL", "NULL", J321*2)</f>
        <v>150</v>
      </c>
      <c r="AG321" s="13">
        <v>19000000382</v>
      </c>
      <c r="AH321" s="6">
        <f>IF(AB321 = "NULL", "NULL", AB321*2)</f>
        <v>3.1393298059964723</v>
      </c>
      <c r="AI321" s="6">
        <f>IF(AC321 = "NULL", "NULL", AC321*2)</f>
        <v>89</v>
      </c>
      <c r="AJ321" s="13">
        <v>21000000382</v>
      </c>
      <c r="AK321" s="11" t="s">
        <v>384</v>
      </c>
      <c r="AL321" s="10" t="str">
        <f>SUBSTITUTE(D321,CHAR(10)&amp;"• Packed in a facility and/or equipment that produces products containing peanuts, tree nuts, soybean, milk, dairy, eggs, fish, shellfish, wheat, sesame. •","")</f>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21" s="9" t="s">
        <v>44</v>
      </c>
      <c r="AN321" s="42"/>
    </row>
    <row r="322" spans="1:40" ht="180" x14ac:dyDescent="0.3">
      <c r="A322" s="8" t="s">
        <v>1436</v>
      </c>
      <c r="B322" s="8" t="s">
        <v>1437</v>
      </c>
      <c r="C322" s="8" t="s">
        <v>1438</v>
      </c>
      <c r="D322" s="9" t="s">
        <v>320</v>
      </c>
      <c r="E322" s="6" t="str">
        <f>IF(F322 = "NULL", "NULL", F322/28.35)</f>
        <v>NULL</v>
      </c>
      <c r="F322" s="6" t="s">
        <v>320</v>
      </c>
      <c r="G322" s="6" t="str">
        <f>IF(H322 = "NULL", "NULL", H322/28.35)</f>
        <v>NULL</v>
      </c>
      <c r="H322" s="6" t="s">
        <v>320</v>
      </c>
      <c r="I322" s="6" t="str">
        <f>IF(G322 = "NULL", "NULL", G322*1.25)</f>
        <v>NULL</v>
      </c>
      <c r="J322" s="6" t="str">
        <f>IF(G322 = "NULL", "NULL", H322*1.25)</f>
        <v>NULL</v>
      </c>
      <c r="K322" s="6" t="str">
        <f>IF(G322 = "NULL", "NULL", G322*2)</f>
        <v>NULL</v>
      </c>
      <c r="L322" s="6" t="str">
        <f>IF(G322 = "NULL", "NULL", H322*2)</f>
        <v>NULL</v>
      </c>
      <c r="M322" s="9" t="str">
        <f>CONCATENATE(SUBSTITUTE(D322,"• Packed in a facility and/or equipment that produces products containing peanuts, tree nuts, soybean, milk, dairy, eggs, fish, shellfish, wheat, sesame. •",""), " - NET WT. ", TEXT(E322, "0.00"), " oz (", F322, " grams)")</f>
        <v>NULL - NET WT. NULL oz (NULL grams)</v>
      </c>
      <c r="N322" s="10">
        <v>10000000183</v>
      </c>
      <c r="O322" s="10">
        <v>30000000183</v>
      </c>
      <c r="P322" s="10">
        <v>50000000183</v>
      </c>
      <c r="Q322" s="10">
        <v>70000000183</v>
      </c>
      <c r="R322" s="10">
        <v>90000000183</v>
      </c>
      <c r="S322" s="10">
        <v>11000000183</v>
      </c>
      <c r="T322" s="10">
        <v>13000000183</v>
      </c>
      <c r="U322" s="8"/>
      <c r="V322" s="9"/>
      <c r="W322" s="6" t="str">
        <f>IF(G322 = "NULL", "NULL", G322/4)</f>
        <v>NULL</v>
      </c>
      <c r="X322" s="6" t="str">
        <f>IF(W322 = "NULL", "NULL", W322*28.35)</f>
        <v>NULL</v>
      </c>
      <c r="Y322" s="6" t="str">
        <f>IF(G322 = "NULL", "NULL", G322*4)</f>
        <v>NULL</v>
      </c>
      <c r="Z322" s="6" t="str">
        <f>IF(G322 = "NULL", "NULL", H322*4)</f>
        <v>NULL</v>
      </c>
      <c r="AA322" s="13">
        <v>15000000183</v>
      </c>
      <c r="AB322" s="6" t="str">
        <f>IF(OR(E322 = "NULL", G322 = "NULL"), "NULL", (E322+G322)/2)</f>
        <v>NULL</v>
      </c>
      <c r="AC322" s="6" t="str">
        <f>IF(OR(F322 = "NULL", H322 = "NULL"), "NULL", (F322+H322)/2)</f>
        <v>NULL</v>
      </c>
      <c r="AD322" s="13">
        <v>17000000183</v>
      </c>
      <c r="AE322" s="6" t="str">
        <f>IF(H322 = "NULL", "NULL", AF322/28.35)</f>
        <v>NULL</v>
      </c>
      <c r="AF322" s="6" t="str">
        <f>IF(H322 = "NULL", "NULL", J322*2)</f>
        <v>NULL</v>
      </c>
      <c r="AG322" s="13">
        <v>19000000183</v>
      </c>
      <c r="AH322" s="6" t="str">
        <f>IF(AB322 = "NULL", "NULL", AB322*2)</f>
        <v>NULL</v>
      </c>
      <c r="AI322" s="6" t="str">
        <f>IF(AC322 = "NULL", "NULL", AC322*2)</f>
        <v>NULL</v>
      </c>
      <c r="AJ322" s="13">
        <v>21000000183</v>
      </c>
      <c r="AK322" s="11"/>
      <c r="AL322" s="10" t="str">
        <f>SUBSTITUTE(D322,CHAR(10)&amp;"• Packed in a facility and/or equipment that produces products containing peanuts, tree nuts, soybean, milk, dairy, eggs, fish, shellfish, wheat, sesame. •","")</f>
        <v>NULL</v>
      </c>
      <c r="AM322" s="9" t="s">
        <v>44</v>
      </c>
      <c r="AN322" s="42"/>
    </row>
    <row r="323" spans="1:40" ht="180" x14ac:dyDescent="0.3">
      <c r="A323" s="8" t="s">
        <v>2340</v>
      </c>
      <c r="B323" s="8" t="s">
        <v>2341</v>
      </c>
      <c r="C323" s="8" t="s">
        <v>2342</v>
      </c>
      <c r="D323" s="9" t="s">
        <v>2343</v>
      </c>
      <c r="E323" s="6">
        <f>IF(F323 = "NULL", "NULL", F323/28.35)</f>
        <v>1.4</v>
      </c>
      <c r="F323" s="6">
        <v>39.69</v>
      </c>
      <c r="G323" s="6">
        <f>IF(H323 = "NULL", "NULL", H323/28.35)</f>
        <v>2.8</v>
      </c>
      <c r="H323" s="6">
        <v>79.38</v>
      </c>
      <c r="I323" s="6">
        <f>IF(G323 = "NULL", "NULL", G323*1.25)</f>
        <v>3.5</v>
      </c>
      <c r="J323" s="6">
        <f>IF(G323 = "NULL", "NULL", H323*1.25)</f>
        <v>99.224999999999994</v>
      </c>
      <c r="K323" s="6">
        <f>IF(G323 = "NULL", "NULL", G323*2)</f>
        <v>5.6</v>
      </c>
      <c r="L323" s="6">
        <f>IF(G323 = "NULL", "NULL", H323*2)</f>
        <v>158.76</v>
      </c>
      <c r="M323" s="9" t="str">
        <f>CONCATENATE(SUBSTITUTE(D323,"• Packed in a facility and/or equipment that produces products containing peanuts, tree nuts, soybean, milk, dairy, eggs, fish, shellfish, wheat, sesame. •",""), " - NET WT. ", TEXT(E323, "0.00"), " oz (", F323, " grams)")</f>
        <v>Lavender Sea Salt Ingredients:
fine sea salt, lavender buds 
 - NET WT. 1.40 oz (39.69 grams)</v>
      </c>
      <c r="N323" s="10">
        <v>10000000184</v>
      </c>
      <c r="O323" s="10">
        <v>30000000184</v>
      </c>
      <c r="P323" s="10">
        <v>50000000184</v>
      </c>
      <c r="Q323" s="10">
        <v>70000000184</v>
      </c>
      <c r="R323" s="10">
        <v>90000000184</v>
      </c>
      <c r="S323" s="10">
        <v>11000000184</v>
      </c>
      <c r="T323" s="10">
        <v>13000000184</v>
      </c>
      <c r="U323" s="8"/>
      <c r="V323" s="9"/>
      <c r="W323" s="6">
        <f>IF(G323 = "NULL", "NULL", G323/4)</f>
        <v>0.7</v>
      </c>
      <c r="X323" s="6">
        <f>IF(W323 = "NULL", "NULL", W323*28.35)</f>
        <v>19.844999999999999</v>
      </c>
      <c r="Y323" s="6">
        <f>IF(G323 = "NULL", "NULL", G323*4)</f>
        <v>11.2</v>
      </c>
      <c r="Z323" s="6">
        <f>IF(G323 = "NULL", "NULL", H323*4)</f>
        <v>317.52</v>
      </c>
      <c r="AA323" s="13">
        <v>15000000184</v>
      </c>
      <c r="AB323" s="6">
        <f>IF(OR(E323 = "NULL", G323 = "NULL"), "NULL", (E323+G323)/2)</f>
        <v>2.0999999999999996</v>
      </c>
      <c r="AC323" s="6">
        <f>IF(OR(F323 = "NULL", H323 = "NULL"), "NULL", (F323+H323)/2)</f>
        <v>59.534999999999997</v>
      </c>
      <c r="AD323" s="13">
        <v>17000000184</v>
      </c>
      <c r="AE323" s="6">
        <f>IF(H323 = "NULL", "NULL", AF323/28.35)</f>
        <v>6.9999999999999991</v>
      </c>
      <c r="AF323" s="6">
        <f>IF(H323 = "NULL", "NULL", J323*2)</f>
        <v>198.45</v>
      </c>
      <c r="AG323" s="13">
        <v>19000000184</v>
      </c>
      <c r="AH323" s="6">
        <f>IF(AB323 = "NULL", "NULL", AB323*2)</f>
        <v>4.1999999999999993</v>
      </c>
      <c r="AI323" s="6">
        <f>IF(AC323 = "NULL", "NULL", AC323*2)</f>
        <v>119.07</v>
      </c>
      <c r="AJ323" s="13">
        <v>21000000184</v>
      </c>
      <c r="AK323" s="11"/>
      <c r="AL323" s="10" t="str">
        <f>SUBSTITUTE(D323,CHAR(10)&amp;"• Packed in a facility and/or equipment that produces products containing peanuts, tree nuts, soybean, milk, dairy, eggs, fish, shellfish, wheat, sesame. •","")</f>
        <v xml:space="preserve">Lavender Sea Salt Ingredients:
fine sea salt, lavender buds </v>
      </c>
      <c r="AM323" s="9" t="s">
        <v>44</v>
      </c>
      <c r="AN323" s="42"/>
    </row>
    <row r="324" spans="1:40" ht="180" x14ac:dyDescent="0.3">
      <c r="A324" s="8" t="s">
        <v>2381</v>
      </c>
      <c r="B324" s="8" t="s">
        <v>2382</v>
      </c>
      <c r="C324" s="8" t="s">
        <v>2383</v>
      </c>
      <c r="D324" s="9" t="s">
        <v>2384</v>
      </c>
      <c r="E324" s="6">
        <f>IF(F324 = "NULL", "NULL", F324/28.35)</f>
        <v>1.85</v>
      </c>
      <c r="F324" s="6">
        <v>52.447500000000005</v>
      </c>
      <c r="G324" s="6">
        <f>IF(H324 = "NULL", "NULL", H324/28.35)</f>
        <v>3.7</v>
      </c>
      <c r="H324" s="6">
        <v>104.89500000000001</v>
      </c>
      <c r="I324" s="6">
        <f>IF(G324 = "NULL", "NULL", G324*1.25)</f>
        <v>4.625</v>
      </c>
      <c r="J324" s="6">
        <f>IF(G324 = "NULL", "NULL", H324*1.25)</f>
        <v>131.11875000000001</v>
      </c>
      <c r="K324" s="6">
        <f>IF(G324 = "NULL", "NULL", G324*2)</f>
        <v>7.4</v>
      </c>
      <c r="L324" s="6">
        <f>IF(G324 = "NULL", "NULL", H324*2)</f>
        <v>209.79000000000002</v>
      </c>
      <c r="M324" s="9" t="str">
        <f>CONCATENATE(SUBSTITUTE(D324,"• Packed in a facility and/or equipment that produces products containing peanuts, tree nuts, soybean, milk, dairy, eggs, fish, shellfish, wheat, sesame. •",""), " - NET WT. ", TEXT(E324, "0.00"), " oz (", F324, " grams)")</f>
        <v>Lemon Basil Sea Salt Ingredients:
sea salt, granulated lemon peel, basil
 - NET WT. 1.85 oz (52.4475 grams)</v>
      </c>
      <c r="N324" s="10">
        <v>10000000185</v>
      </c>
      <c r="O324" s="10">
        <v>30000000185</v>
      </c>
      <c r="P324" s="10">
        <v>50000000185</v>
      </c>
      <c r="Q324" s="10">
        <v>70000000185</v>
      </c>
      <c r="R324" s="10">
        <v>90000000185</v>
      </c>
      <c r="S324" s="10">
        <v>11000000185</v>
      </c>
      <c r="T324" s="10">
        <v>13000000185</v>
      </c>
      <c r="U324" s="8"/>
      <c r="V324" s="9"/>
      <c r="W324" s="6">
        <f>IF(G324 = "NULL", "NULL", G324/4)</f>
        <v>0.92500000000000004</v>
      </c>
      <c r="X324" s="6">
        <f>IF(W324 = "NULL", "NULL", W324*28.35)</f>
        <v>26.223750000000003</v>
      </c>
      <c r="Y324" s="6">
        <f>IF(G324 = "NULL", "NULL", G324*4)</f>
        <v>14.8</v>
      </c>
      <c r="Z324" s="6">
        <f>IF(G324 = "NULL", "NULL", H324*4)</f>
        <v>419.58000000000004</v>
      </c>
      <c r="AA324" s="13">
        <v>15000000185</v>
      </c>
      <c r="AB324" s="6">
        <f>IF(OR(E324 = "NULL", G324 = "NULL"), "NULL", (E324+G324)/2)</f>
        <v>2.7750000000000004</v>
      </c>
      <c r="AC324" s="6">
        <f>IF(OR(F324 = "NULL", H324 = "NULL"), "NULL", (F324+H324)/2)</f>
        <v>78.671250000000015</v>
      </c>
      <c r="AD324" s="13">
        <v>17000000185</v>
      </c>
      <c r="AE324" s="6">
        <f>IF(H324 = "NULL", "NULL", AF324/28.35)</f>
        <v>9.25</v>
      </c>
      <c r="AF324" s="6">
        <f>IF(H324 = "NULL", "NULL", J324*2)</f>
        <v>262.23750000000001</v>
      </c>
      <c r="AG324" s="13">
        <v>19000000185</v>
      </c>
      <c r="AH324" s="6">
        <f>IF(AB324 = "NULL", "NULL", AB324*2)</f>
        <v>5.5500000000000007</v>
      </c>
      <c r="AI324" s="6">
        <f>IF(AC324 = "NULL", "NULL", AC324*2)</f>
        <v>157.34250000000003</v>
      </c>
      <c r="AJ324" s="13">
        <v>21000000185</v>
      </c>
      <c r="AK324" s="11"/>
      <c r="AL324" s="10" t="str">
        <f>SUBSTITUTE(D324,CHAR(10)&amp;"• Packed in a facility and/or equipment that produces products containing peanuts, tree nuts, soybean, milk, dairy, eggs, fish, shellfish, wheat, sesame. •","")</f>
        <v>Lemon Basil Sea Salt Ingredients:
sea salt, granulated lemon peel, basil</v>
      </c>
      <c r="AM324" s="9" t="s">
        <v>44</v>
      </c>
      <c r="AN324" s="42"/>
    </row>
    <row r="325" spans="1:40" ht="180" x14ac:dyDescent="0.3">
      <c r="A325" s="8" t="s">
        <v>1571</v>
      </c>
      <c r="B325" s="8" t="s">
        <v>1572</v>
      </c>
      <c r="C325" s="8" t="s">
        <v>1572</v>
      </c>
      <c r="D325" s="9" t="s">
        <v>1573</v>
      </c>
      <c r="E325" s="6">
        <f>IF(F325 = "NULL", "NULL", F325/28.35)</f>
        <v>1.2345679012345678</v>
      </c>
      <c r="F325" s="6">
        <v>35</v>
      </c>
      <c r="G325" s="6">
        <f>IF(H325 = "NULL", "NULL", H325/28.35)</f>
        <v>2.5044091710758378</v>
      </c>
      <c r="H325" s="6">
        <v>71</v>
      </c>
      <c r="I325" s="6">
        <f>IF(G325 = "NULL", "NULL", G325*1.25)</f>
        <v>3.1305114638447975</v>
      </c>
      <c r="J325" s="6">
        <f>IF(G325 = "NULL", "NULL", H325*1.25)</f>
        <v>88.75</v>
      </c>
      <c r="K325" s="6">
        <f>IF(G325 = "NULL", "NULL", G325*2)</f>
        <v>5.0088183421516757</v>
      </c>
      <c r="L325" s="6">
        <f>IF(G325 = "NULL", "NULL", H325*2)</f>
        <v>142</v>
      </c>
      <c r="M325" s="9" t="str">
        <f>CONCATENATE(SUBSTITUTE(D325,"• Packed in a facility and/or equipment that produces products containing peanuts, tree nuts, soybean, milk, dairy, eggs, fish, shellfish, wheat, sesame. •",""), " - NET WT. ", TEXT(E325, "0.00"), " oz (", F325, " grams)")</f>
        <v>Lemon Citrus Pepper Ingredients:
lemon, black coarse pepper, salt
 - NET WT. 1.23 oz (35 grams)</v>
      </c>
      <c r="N325" s="10">
        <v>10000000186</v>
      </c>
      <c r="O325" s="10">
        <v>30000000186</v>
      </c>
      <c r="P325" s="10">
        <v>50000000186</v>
      </c>
      <c r="Q325" s="10">
        <v>70000000186</v>
      </c>
      <c r="R325" s="10">
        <v>90000000186</v>
      </c>
      <c r="S325" s="10">
        <v>11000000186</v>
      </c>
      <c r="T325" s="10">
        <v>13000000186</v>
      </c>
      <c r="U325" s="8" t="s">
        <v>49</v>
      </c>
      <c r="V325" s="9" t="s">
        <v>107</v>
      </c>
      <c r="W325" s="6">
        <f>IF(G325 = "NULL", "NULL", G325/4)</f>
        <v>0.62610229276895946</v>
      </c>
      <c r="X325" s="6">
        <f>IF(W325 = "NULL", "NULL", W325*28.35)</f>
        <v>17.75</v>
      </c>
      <c r="Y325" s="6">
        <f>IF(G325 = "NULL", "NULL", G325*4)</f>
        <v>10.017636684303351</v>
      </c>
      <c r="Z325" s="6">
        <f>IF(G325 = "NULL", "NULL", H325*4)</f>
        <v>284</v>
      </c>
      <c r="AA325" s="13">
        <v>15000000186</v>
      </c>
      <c r="AB325" s="6">
        <f>IF(OR(E325 = "NULL", G325 = "NULL"), "NULL", (E325+G325)/2)</f>
        <v>1.8694885361552029</v>
      </c>
      <c r="AC325" s="6">
        <f>IF(OR(F325 = "NULL", H325 = "NULL"), "NULL", (F325+H325)/2)</f>
        <v>53</v>
      </c>
      <c r="AD325" s="13">
        <v>17000000186</v>
      </c>
      <c r="AE325" s="6">
        <f>IF(H325 = "NULL", "NULL", AF325/28.35)</f>
        <v>6.2610229276895941</v>
      </c>
      <c r="AF325" s="6">
        <f>IF(H325 = "NULL", "NULL", J325*2)</f>
        <v>177.5</v>
      </c>
      <c r="AG325" s="13">
        <v>19000000186</v>
      </c>
      <c r="AH325" s="6">
        <f>IF(AB325 = "NULL", "NULL", AB325*2)</f>
        <v>3.7389770723104059</v>
      </c>
      <c r="AI325" s="6">
        <f>IF(AC325 = "NULL", "NULL", AC325*2)</f>
        <v>106</v>
      </c>
      <c r="AJ325" s="13">
        <v>21000000186</v>
      </c>
      <c r="AK325" s="11" t="s">
        <v>1574</v>
      </c>
      <c r="AL325" s="10" t="str">
        <f>SUBSTITUTE(D325,CHAR(10)&amp;"• Packed in a facility and/or equipment that produces products containing peanuts, tree nuts, soybean, milk, dairy, eggs, fish, shellfish, wheat, sesame. •","")</f>
        <v>Lemon Citrus Pepper Ingredients:
lemon, black coarse pepper, salt</v>
      </c>
      <c r="AM325" s="9" t="s">
        <v>44</v>
      </c>
      <c r="AN325" s="42"/>
    </row>
    <row r="326" spans="1:40" ht="180" x14ac:dyDescent="0.3">
      <c r="A326" s="8" t="s">
        <v>2385</v>
      </c>
      <c r="B326" s="8" t="s">
        <v>2386</v>
      </c>
      <c r="C326" s="8" t="s">
        <v>2387</v>
      </c>
      <c r="D326" s="9" t="s">
        <v>2388</v>
      </c>
      <c r="E326" s="6">
        <f>IF(F326 = "NULL", "NULL", F326/28.35)</f>
        <v>2.9</v>
      </c>
      <c r="F326" s="6">
        <v>82.215000000000003</v>
      </c>
      <c r="G326" s="6">
        <f>IF(H326 = "NULL", "NULL", H326/28.35)</f>
        <v>5.8</v>
      </c>
      <c r="H326" s="6">
        <v>164.43</v>
      </c>
      <c r="I326" s="6">
        <f>IF(G326 = "NULL", "NULL", G326*1.25)</f>
        <v>7.25</v>
      </c>
      <c r="J326" s="6">
        <f>IF(G326 = "NULL", "NULL", H326*1.25)</f>
        <v>205.53750000000002</v>
      </c>
      <c r="K326" s="6">
        <f>IF(G326 = "NULL", "NULL", G326*2)</f>
        <v>11.6</v>
      </c>
      <c r="L326" s="6">
        <f>IF(G326 = "NULL", "NULL", H326*2)</f>
        <v>328.86</v>
      </c>
      <c r="M326" s="9" t="str">
        <f>CONCATENATE(SUBSTITUTE(D326,"• Packed in a facility and/or equipment that produces products containing peanuts, tree nuts, soybean, milk, dairy, eggs, fish, shellfish, wheat, sesame. •",""), " - NET WT. ", TEXT(E326, "0.00"), " oz (", F326, " grams)")</f>
        <v>Lemon Dill Sea Salt Ingredients:
sea salt, lemon peel, dill
 - NET WT. 2.90 oz (82.215 grams)</v>
      </c>
      <c r="N326" s="10">
        <v>10000000187</v>
      </c>
      <c r="O326" s="10">
        <v>30000000187</v>
      </c>
      <c r="P326" s="10">
        <v>50000000187</v>
      </c>
      <c r="Q326" s="10">
        <v>70000000187</v>
      </c>
      <c r="R326" s="10">
        <v>90000000187</v>
      </c>
      <c r="S326" s="10">
        <v>11000000187</v>
      </c>
      <c r="T326" s="10">
        <v>13000000187</v>
      </c>
      <c r="U326" s="8" t="s">
        <v>49</v>
      </c>
      <c r="V326" s="9" t="s">
        <v>641</v>
      </c>
      <c r="W326" s="6">
        <f>IF(G326 = "NULL", "NULL", G326/4)</f>
        <v>1.45</v>
      </c>
      <c r="X326" s="6">
        <f>IF(W326 = "NULL", "NULL", W326*28.35)</f>
        <v>41.107500000000002</v>
      </c>
      <c r="Y326" s="6">
        <f>IF(G326 = "NULL", "NULL", G326*4)</f>
        <v>23.2</v>
      </c>
      <c r="Z326" s="6">
        <f>IF(G326 = "NULL", "NULL", H326*4)</f>
        <v>657.72</v>
      </c>
      <c r="AA326" s="13">
        <v>15000000187</v>
      </c>
      <c r="AB326" s="6">
        <f>IF(OR(E326 = "NULL", G326 = "NULL"), "NULL", (E326+G326)/2)</f>
        <v>4.3499999999999996</v>
      </c>
      <c r="AC326" s="6">
        <f>IF(OR(F326 = "NULL", H326 = "NULL"), "NULL", (F326+H326)/2)</f>
        <v>123.32250000000001</v>
      </c>
      <c r="AD326" s="13">
        <v>17000000187</v>
      </c>
      <c r="AE326" s="6">
        <f>IF(H326 = "NULL", "NULL", AF326/28.35)</f>
        <v>14.5</v>
      </c>
      <c r="AF326" s="6">
        <f>IF(H326 = "NULL", "NULL", J326*2)</f>
        <v>411.07500000000005</v>
      </c>
      <c r="AG326" s="13">
        <v>19000000187</v>
      </c>
      <c r="AH326" s="6">
        <f>IF(AB326 = "NULL", "NULL", AB326*2)</f>
        <v>8.6999999999999993</v>
      </c>
      <c r="AI326" s="6">
        <f>IF(AC326 = "NULL", "NULL", AC326*2)</f>
        <v>246.64500000000001</v>
      </c>
      <c r="AJ326" s="13">
        <v>21000000187</v>
      </c>
      <c r="AK326" s="11"/>
      <c r="AL326" s="10" t="str">
        <f>SUBSTITUTE(D326,CHAR(10)&amp;"• Packed in a facility and/or equipment that produces products containing peanuts, tree nuts, soybean, milk, dairy, eggs, fish, shellfish, wheat, sesame. •","")</f>
        <v>Lemon Dill Sea Salt Ingredients:
sea salt, lemon peel, dill</v>
      </c>
      <c r="AM326" s="9" t="s">
        <v>44</v>
      </c>
      <c r="AN326" s="42"/>
    </row>
    <row r="327" spans="1:40" ht="180" x14ac:dyDescent="0.3">
      <c r="A327" s="8" t="s">
        <v>2409</v>
      </c>
      <c r="B327" s="8" t="s">
        <v>2410</v>
      </c>
      <c r="C327" s="8" t="s">
        <v>2411</v>
      </c>
      <c r="D327" s="9" t="s">
        <v>2412</v>
      </c>
      <c r="E327" s="6">
        <f>IF(F327 = "NULL", "NULL", F327/28.35)</f>
        <v>1.1428571428571428</v>
      </c>
      <c r="F327" s="6">
        <v>32.4</v>
      </c>
      <c r="G327" s="6">
        <f>IF(H327 = "NULL", "NULL", H327/28.35)</f>
        <v>2.278659611992945</v>
      </c>
      <c r="H327" s="6">
        <v>64.599999999999994</v>
      </c>
      <c r="I327" s="6">
        <f>IF(G327 = "NULL", "NULL", G327*1.25)</f>
        <v>2.8483245149911811</v>
      </c>
      <c r="J327" s="6">
        <f>IF(G327 = "NULL", "NULL", H327*1.25)</f>
        <v>80.75</v>
      </c>
      <c r="K327" s="6">
        <f>IF(G327 = "NULL", "NULL", G327*2)</f>
        <v>4.55731922398589</v>
      </c>
      <c r="L327" s="6">
        <f>IF(G327 = "NULL", "NULL", H327*2)</f>
        <v>129.19999999999999</v>
      </c>
      <c r="M327" s="9" t="str">
        <f>CONCATENATE(SUBSTITUTE(D327,"• Packed in a facility and/or equipment that produces products containing peanuts, tree nuts, soybean, milk, dairy, eggs, fish, shellfish, wheat, sesame. •",""), " - NET WT. ", TEXT(E327, "0.00"), " oz (", F327, " grams)")</f>
        <v>Lemon Flake Sea Salt Ingredients:
lemon flake salt
 - NET WT. 1.14 oz (32.4 grams)</v>
      </c>
      <c r="N327" s="10">
        <v>10000000486</v>
      </c>
      <c r="O327" s="10">
        <v>30000000486</v>
      </c>
      <c r="P327" s="10">
        <v>50000000486</v>
      </c>
      <c r="Q327" s="10">
        <v>70000000486</v>
      </c>
      <c r="R327" s="10">
        <v>90000000486</v>
      </c>
      <c r="S327" s="10">
        <v>11000000486</v>
      </c>
      <c r="T327" s="10">
        <v>13000000486</v>
      </c>
      <c r="U327" s="8" t="s">
        <v>49</v>
      </c>
      <c r="V327" s="9"/>
      <c r="W327" s="6">
        <f>IF(G327 = "NULL", "NULL", G327/4)</f>
        <v>0.56966490299823624</v>
      </c>
      <c r="X327" s="6">
        <f>IF(W327 = "NULL", "NULL", W327*28.35)</f>
        <v>16.149999999999999</v>
      </c>
      <c r="Y327" s="6">
        <f>IF(G327 = "NULL", "NULL", G327*4)</f>
        <v>9.1146384479717799</v>
      </c>
      <c r="Z327" s="6">
        <f>IF(G327 = "NULL", "NULL", H327*4)</f>
        <v>258.39999999999998</v>
      </c>
      <c r="AA327" s="13">
        <v>15000000486</v>
      </c>
      <c r="AB327" s="6">
        <f>IF(OR(E327 = "NULL", G327 = "NULL"), "NULL", (E327+G327)/2)</f>
        <v>1.7107583774250439</v>
      </c>
      <c r="AC327" s="6">
        <f>IF(OR(F327 = "NULL", H327 = "NULL"), "NULL", (F327+H327)/2)</f>
        <v>48.5</v>
      </c>
      <c r="AD327" s="13">
        <v>17000000486</v>
      </c>
      <c r="AE327" s="6">
        <f>IF(H327 = "NULL", "NULL", AF327/28.35)</f>
        <v>5.6966490299823631</v>
      </c>
      <c r="AF327" s="6">
        <f>IF(H327 = "NULL", "NULL", J327*2)</f>
        <v>161.5</v>
      </c>
      <c r="AG327" s="13">
        <v>19000000486</v>
      </c>
      <c r="AH327" s="6">
        <f>IF(AB327 = "NULL", "NULL", AB327*2)</f>
        <v>3.4215167548500878</v>
      </c>
      <c r="AI327" s="6">
        <f>IF(AC327 = "NULL", "NULL", AC327*2)</f>
        <v>97</v>
      </c>
      <c r="AJ327" s="13">
        <v>21000000486</v>
      </c>
      <c r="AK327" s="11"/>
      <c r="AL327" s="10" t="str">
        <f>SUBSTITUTE(D327,CHAR(10)&amp;"• Packed in a facility and/or equipment that produces products containing peanuts, tree nuts, soybean, milk, dairy, eggs, fish, shellfish, wheat, sesame. •","")</f>
        <v>Lemon Flake Sea Salt Ingredients:
lemon flake salt</v>
      </c>
      <c r="AM327" s="9" t="s">
        <v>44</v>
      </c>
      <c r="AN327" s="42"/>
    </row>
    <row r="328" spans="1:40" ht="180" x14ac:dyDescent="0.3">
      <c r="A328" s="8" t="s">
        <v>2066</v>
      </c>
      <c r="B328" s="8" t="s">
        <v>2067</v>
      </c>
      <c r="C328" s="8" t="s">
        <v>2068</v>
      </c>
      <c r="D328" s="9" t="s">
        <v>2069</v>
      </c>
      <c r="E328" s="6">
        <f>IF(F328 = "NULL", "NULL", F328/28.35)</f>
        <v>1.8500881834215168</v>
      </c>
      <c r="F328" s="6">
        <v>52.45</v>
      </c>
      <c r="G328" s="6">
        <f>IF(H328 = "NULL", "NULL", H328/28.35)</f>
        <v>3.7001763668430336</v>
      </c>
      <c r="H328" s="6">
        <v>104.9</v>
      </c>
      <c r="I328" s="6">
        <f>IF(G328 = "NULL", "NULL", G328*1.25)</f>
        <v>4.6252204585537919</v>
      </c>
      <c r="J328" s="6">
        <f>IF(G328 = "NULL", "NULL", H328*1.25)</f>
        <v>131.125</v>
      </c>
      <c r="K328" s="6">
        <f>IF(G328 = "NULL", "NULL", G328*2)</f>
        <v>7.4003527336860673</v>
      </c>
      <c r="L328" s="6">
        <f>IF(G328 = "NULL", "NULL", H328*2)</f>
        <v>209.8</v>
      </c>
      <c r="M328" s="9" t="str">
        <f>CONCATENATE(SUBSTITUTE(D328,"• Packed in a facility and/or equipment that produces products containing peanuts, tree nuts, soybean, milk, dairy, eggs, fish, shellfish, wheat, sesame. •",""), " - NET WT. ", TEXT(E328, "0.00"), " oz (", F328, " grams)")</f>
        <v>Lemon Honey &amp; Thyme Seasoning Ingredients:
salt, honey powder, lemon peel, thyme, pepper
 - NET WT. 1.85 oz (52.45 grams)</v>
      </c>
      <c r="N328" s="10">
        <v>10000000566</v>
      </c>
      <c r="O328" s="10">
        <v>30000000566</v>
      </c>
      <c r="P328" s="10">
        <v>50000000566</v>
      </c>
      <c r="Q328" s="10">
        <v>70000000566</v>
      </c>
      <c r="R328" s="10">
        <v>90000000566</v>
      </c>
      <c r="S328" s="10">
        <v>11000000566</v>
      </c>
      <c r="T328" s="10">
        <v>13000000566</v>
      </c>
      <c r="U328" s="22"/>
      <c r="W328" s="6">
        <f>IF(G328 = "NULL", "NULL", G328/4)</f>
        <v>0.92504409171075841</v>
      </c>
      <c r="X328" s="6">
        <f>IF(W328 = "NULL", "NULL", W328*28.35)</f>
        <v>26.225000000000001</v>
      </c>
      <c r="Y328" s="6">
        <f>IF(G328 = "NULL", "NULL", G328*4)</f>
        <v>14.800705467372135</v>
      </c>
      <c r="Z328" s="6">
        <f>IF(G328 = "NULL", "NULL", H328*4)</f>
        <v>419.6</v>
      </c>
      <c r="AA328" s="13">
        <v>15000000566</v>
      </c>
      <c r="AB328" s="6">
        <f>IF(OR(E328 = "NULL", G328 = "NULL"), "NULL", (E328+G328)/2)</f>
        <v>2.7751322751322753</v>
      </c>
      <c r="AC328" s="6">
        <f>IF(OR(F328 = "NULL", H328 = "NULL"), "NULL", (F328+H328)/2)</f>
        <v>78.675000000000011</v>
      </c>
      <c r="AD328" s="13">
        <v>17000000566</v>
      </c>
      <c r="AE328" s="6">
        <f>IF(H328 = "NULL", "NULL", AF328/28.35)</f>
        <v>9.2504409171075839</v>
      </c>
      <c r="AF328" s="6">
        <f>IF(H328 = "NULL", "NULL", J328*2)</f>
        <v>262.25</v>
      </c>
      <c r="AG328" s="13">
        <v>19000000566</v>
      </c>
      <c r="AH328" s="6">
        <f>IF(AB328 = "NULL", "NULL", AB328*2)</f>
        <v>5.5502645502645507</v>
      </c>
      <c r="AI328" s="6">
        <f>IF(AC328 = "NULL", "NULL", AC328*2)</f>
        <v>157.35000000000002</v>
      </c>
      <c r="AJ328" s="13">
        <v>21000000566</v>
      </c>
      <c r="AK328" s="11" t="s">
        <v>2070</v>
      </c>
      <c r="AL328" s="10" t="str">
        <f>SUBSTITUTE(D328,CHAR(10)&amp;"• Packed in a facility and/or equipment that produces products containing peanuts, tree nuts, soybean, milk, dairy, eggs, fish, shellfish, wheat, sesame. •","")</f>
        <v>Lemon Honey &amp; Thyme Seasoning Ingredients:
salt, honey powder, lemon peel, thyme, pepper</v>
      </c>
      <c r="AM328" s="9" t="s">
        <v>44</v>
      </c>
      <c r="AN328" s="42"/>
    </row>
    <row r="329" spans="1:40" ht="180" x14ac:dyDescent="0.3">
      <c r="A329" s="8" t="s">
        <v>1595</v>
      </c>
      <c r="B329" s="8" t="s">
        <v>1596</v>
      </c>
      <c r="C329" s="8" t="s">
        <v>1597</v>
      </c>
      <c r="D329" s="9" t="s">
        <v>1598</v>
      </c>
      <c r="E329" s="6">
        <f>IF(F329 = "NULL", "NULL", F329/28.35)</f>
        <v>1.6499999999999997</v>
      </c>
      <c r="F329" s="6">
        <v>46.777499999999996</v>
      </c>
      <c r="G329" s="6">
        <f>IF(H329 = "NULL", "NULL", H329/28.35)</f>
        <v>3.2999999999999994</v>
      </c>
      <c r="H329" s="6">
        <v>93.554999999999993</v>
      </c>
      <c r="I329" s="6">
        <f>IF(G329 = "NULL", "NULL", G329*1.25)</f>
        <v>4.1249999999999991</v>
      </c>
      <c r="J329" s="6">
        <f>IF(G329 = "NULL", "NULL", H329*1.25)</f>
        <v>116.94374999999999</v>
      </c>
      <c r="K329" s="6">
        <f>IF(G329 = "NULL", "NULL", G329*2)</f>
        <v>6.5999999999999988</v>
      </c>
      <c r="L329" s="6">
        <f>IF(G329 = "NULL", "NULL", H329*2)</f>
        <v>187.10999999999999</v>
      </c>
      <c r="M329" s="9" t="str">
        <f>CONCATENATE(SUBSTITUTE(D329,"• Packed in a facility and/or equipment that produces products containing peanuts, tree nuts, soybean, milk, dairy, eggs, fish, shellfish, wheat, sesame. •",""), " - NET WT. ", TEXT(E329, "0.00"), " oz (", F329, " grams)")</f>
        <v>Lemon Pepper &amp; Herbs Ingredients:
salt, black pepper, citric acid, dehydrated garlic, sugar, lemon peel, dehydrated onion, spice, natural flavor, fd&amp;c yellow #5 lake, calcium silicate added to prevent caking
 - NET WT. 1.65 oz (46.7775 grams)</v>
      </c>
      <c r="N329" s="10">
        <v>10000000188</v>
      </c>
      <c r="O329" s="10">
        <v>30000000188</v>
      </c>
      <c r="P329" s="10">
        <v>50000000188</v>
      </c>
      <c r="Q329" s="10">
        <v>70000000188</v>
      </c>
      <c r="R329" s="10">
        <v>90000000188</v>
      </c>
      <c r="S329" s="10">
        <v>11000000188</v>
      </c>
      <c r="T329" s="10">
        <v>13000000188</v>
      </c>
      <c r="U329" s="8" t="s">
        <v>49</v>
      </c>
      <c r="V329" s="9" t="s">
        <v>127</v>
      </c>
      <c r="W329" s="6">
        <f>IF(G329 = "NULL", "NULL", G329/4)</f>
        <v>0.82499999999999984</v>
      </c>
      <c r="X329" s="6">
        <f>IF(W329 = "NULL", "NULL", W329*28.35)</f>
        <v>23.388749999999998</v>
      </c>
      <c r="Y329" s="6">
        <f>IF(G329 = "NULL", "NULL", G329*4)</f>
        <v>13.199999999999998</v>
      </c>
      <c r="Z329" s="6">
        <f>IF(G329 = "NULL", "NULL", H329*4)</f>
        <v>374.21999999999997</v>
      </c>
      <c r="AA329" s="13">
        <v>15000000188</v>
      </c>
      <c r="AB329" s="6">
        <f>IF(OR(E329 = "NULL", G329 = "NULL"), "NULL", (E329+G329)/2)</f>
        <v>2.4749999999999996</v>
      </c>
      <c r="AC329" s="6">
        <f>IF(OR(F329 = "NULL", H329 = "NULL"), "NULL", (F329+H329)/2)</f>
        <v>70.166249999999991</v>
      </c>
      <c r="AD329" s="13">
        <v>17000000188</v>
      </c>
      <c r="AE329" s="6">
        <f>IF(H329 = "NULL", "NULL", AF329/28.35)</f>
        <v>8.25</v>
      </c>
      <c r="AF329" s="6">
        <f>IF(H329 = "NULL", "NULL", J329*2)</f>
        <v>233.88749999999999</v>
      </c>
      <c r="AG329" s="13">
        <v>19000000188</v>
      </c>
      <c r="AH329" s="6">
        <f>IF(AB329 = "NULL", "NULL", AB329*2)</f>
        <v>4.9499999999999993</v>
      </c>
      <c r="AI329" s="6">
        <f>IF(AC329 = "NULL", "NULL", AC329*2)</f>
        <v>140.33249999999998</v>
      </c>
      <c r="AJ329" s="13">
        <v>21000000188</v>
      </c>
      <c r="AK329" s="11"/>
      <c r="AL329" s="10" t="str">
        <f>SUBSTITUTE(D329,CHAR(10)&amp;"•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c r="AM329" s="9" t="s">
        <v>44</v>
      </c>
      <c r="AN329" s="42"/>
    </row>
    <row r="330" spans="1:40" ht="180" x14ac:dyDescent="0.3">
      <c r="A330" s="8" t="s">
        <v>2261</v>
      </c>
      <c r="B330" s="8" t="s">
        <v>2262</v>
      </c>
      <c r="C330" s="8" t="s">
        <v>2263</v>
      </c>
      <c r="D330" s="9" t="s">
        <v>2264</v>
      </c>
      <c r="E330" s="6">
        <f>IF(F330 = "NULL", "NULL", F330/28.35)</f>
        <v>2.1869488536155202</v>
      </c>
      <c r="F330" s="6">
        <v>62</v>
      </c>
      <c r="G330" s="6">
        <f>IF(H330 = "NULL", "NULL", H330/28.35)</f>
        <v>4.5855379188712524</v>
      </c>
      <c r="H330" s="6">
        <v>130</v>
      </c>
      <c r="I330" s="6">
        <f>IF(G330 = "NULL", "NULL", G330*1.25)</f>
        <v>5.7319223985890657</v>
      </c>
      <c r="J330" s="6">
        <f>IF(G330 = "NULL", "NULL", H330*1.25)</f>
        <v>162.5</v>
      </c>
      <c r="K330" s="6">
        <f>IF(G330 = "NULL", "NULL", G330*2)</f>
        <v>9.1710758377425048</v>
      </c>
      <c r="L330" s="6">
        <f>IF(G330 = "NULL", "NULL", H330*2)</f>
        <v>260</v>
      </c>
      <c r="M330" s="9" t="str">
        <f>CONCATENATE(SUBSTITUTE(D330,"• Packed in a facility and/or equipment that produces products containing peanuts, tree nuts, soybean, milk, dairy, eggs, fish, shellfish, wheat, sesame. •",""), " - NET WT. ", TEXT(E330, "0.00"), " oz (", F330, " grams)")</f>
        <v>Lemon Rosemary Sea Salt Ingredients:
sea salt, lemon zest, rosemary, garlic
 - NET WT. 2.19 oz (62 grams)</v>
      </c>
      <c r="N330" s="10">
        <v>10000000189</v>
      </c>
      <c r="O330" s="10">
        <v>30000000189</v>
      </c>
      <c r="P330" s="10">
        <v>50000000189</v>
      </c>
      <c r="Q330" s="10">
        <v>70000000189</v>
      </c>
      <c r="R330" s="10">
        <v>90000000189</v>
      </c>
      <c r="S330" s="10">
        <v>11000000189</v>
      </c>
      <c r="T330" s="10">
        <v>13000000189</v>
      </c>
      <c r="U330" s="8" t="s">
        <v>49</v>
      </c>
      <c r="V330" s="9" t="s">
        <v>729</v>
      </c>
      <c r="W330" s="6">
        <f>IF(G330 = "NULL", "NULL", G330/4)</f>
        <v>1.1463844797178131</v>
      </c>
      <c r="X330" s="6">
        <f>IF(W330 = "NULL", "NULL", W330*28.35)</f>
        <v>32.5</v>
      </c>
      <c r="Y330" s="6">
        <f>IF(G330 = "NULL", "NULL", G330*4)</f>
        <v>18.34215167548501</v>
      </c>
      <c r="Z330" s="6">
        <f>IF(G330 = "NULL", "NULL", H330*4)</f>
        <v>520</v>
      </c>
      <c r="AA330" s="13">
        <v>15000000189</v>
      </c>
      <c r="AB330" s="6">
        <f>IF(OR(E330 = "NULL", G330 = "NULL"), "NULL", (E330+G330)/2)</f>
        <v>3.3862433862433861</v>
      </c>
      <c r="AC330" s="6">
        <f>IF(OR(F330 = "NULL", H330 = "NULL"), "NULL", (F330+H330)/2)</f>
        <v>96</v>
      </c>
      <c r="AD330" s="13">
        <v>17000000189</v>
      </c>
      <c r="AE330" s="6">
        <f>IF(H330 = "NULL", "NULL", AF330/28.35)</f>
        <v>11.46384479717813</v>
      </c>
      <c r="AF330" s="6">
        <f>IF(H330 = "NULL", "NULL", J330*2)</f>
        <v>325</v>
      </c>
      <c r="AG330" s="13">
        <v>19000000189</v>
      </c>
      <c r="AH330" s="6">
        <f>IF(AB330 = "NULL", "NULL", AB330*2)</f>
        <v>6.7724867724867721</v>
      </c>
      <c r="AI330" s="6">
        <f>IF(AC330 = "NULL", "NULL", AC330*2)</f>
        <v>192</v>
      </c>
      <c r="AJ330" s="13">
        <v>21000000189</v>
      </c>
      <c r="AK330" s="11"/>
      <c r="AL330" s="10" t="str">
        <f>SUBSTITUTE(D330,CHAR(10)&amp;"• Packed in a facility and/or equipment that produces products containing peanuts, tree nuts, soybean, milk, dairy, eggs, fish, shellfish, wheat, sesame. •","")</f>
        <v>Lemon Rosemary Sea Salt Ingredients:
sea salt, lemon zest, rosemary, garlic</v>
      </c>
      <c r="AM330" s="9" t="s">
        <v>44</v>
      </c>
      <c r="AN330" s="42"/>
    </row>
    <row r="331" spans="1:40" ht="180" x14ac:dyDescent="0.3">
      <c r="A331" s="8" t="s">
        <v>2332</v>
      </c>
      <c r="B331" s="8" t="s">
        <v>2333</v>
      </c>
      <c r="C331" s="8" t="s">
        <v>2334</v>
      </c>
      <c r="D331" s="9" t="s">
        <v>2335</v>
      </c>
      <c r="E331" s="6">
        <f>IF(F331 = "NULL", "NULL", F331/28.35)</f>
        <v>1.95</v>
      </c>
      <c r="F331" s="6">
        <v>55.282499999999999</v>
      </c>
      <c r="G331" s="6">
        <f>IF(H331 = "NULL", "NULL", H331/28.35)</f>
        <v>3.9</v>
      </c>
      <c r="H331" s="6">
        <v>110.565</v>
      </c>
      <c r="I331" s="6">
        <f>IF(G331 = "NULL", "NULL", G331*1.25)</f>
        <v>4.875</v>
      </c>
      <c r="J331" s="6">
        <f>IF(G331 = "NULL", "NULL", H331*1.25)</f>
        <v>138.20625000000001</v>
      </c>
      <c r="K331" s="6">
        <f>IF(G331 = "NULL", "NULL", G331*2)</f>
        <v>7.8</v>
      </c>
      <c r="L331" s="6">
        <f>IF(G331 = "NULL", "NULL", H331*2)</f>
        <v>221.13</v>
      </c>
      <c r="M331" s="9" t="str">
        <f>CONCATENATE(SUBSTITUTE(D331,"• Packed in a facility and/or equipment that produces products containing peanuts, tree nuts, soybean, milk, dairy, eggs, fish, shellfish, wheat, sesame. •",""), " - NET WT. ", TEXT(E331, "0.00"), " oz (", F331, " grams)")</f>
        <v>Lemon Sea Salt Ingredients:
sea salt, lemon juice
 - NET WT. 1.95 oz (55.2825 grams)</v>
      </c>
      <c r="N331" s="10">
        <v>10000000191</v>
      </c>
      <c r="O331" s="10">
        <v>30000000191</v>
      </c>
      <c r="P331" s="10">
        <v>50000000191</v>
      </c>
      <c r="Q331" s="10">
        <v>70000000191</v>
      </c>
      <c r="R331" s="10">
        <v>90000000191</v>
      </c>
      <c r="S331" s="10">
        <v>11000000191</v>
      </c>
      <c r="T331" s="10">
        <v>13000000191</v>
      </c>
      <c r="U331" s="8"/>
      <c r="V331" s="9"/>
      <c r="W331" s="6">
        <f>IF(G331 = "NULL", "NULL", G331/4)</f>
        <v>0.97499999999999998</v>
      </c>
      <c r="X331" s="6">
        <f>IF(W331 = "NULL", "NULL", W331*28.35)</f>
        <v>27.641249999999999</v>
      </c>
      <c r="Y331" s="6">
        <f>IF(G331 = "NULL", "NULL", G331*4)</f>
        <v>15.6</v>
      </c>
      <c r="Z331" s="6">
        <f>IF(G331 = "NULL", "NULL", H331*4)</f>
        <v>442.26</v>
      </c>
      <c r="AA331" s="13">
        <v>15000000191</v>
      </c>
      <c r="AB331" s="6">
        <f>IF(OR(E331 = "NULL", G331 = "NULL"), "NULL", (E331+G331)/2)</f>
        <v>2.9249999999999998</v>
      </c>
      <c r="AC331" s="6">
        <f>IF(OR(F331 = "NULL", H331 = "NULL"), "NULL", (F331+H331)/2)</f>
        <v>82.923749999999998</v>
      </c>
      <c r="AD331" s="13">
        <v>17000000191</v>
      </c>
      <c r="AE331" s="6">
        <f>IF(H331 = "NULL", "NULL", AF331/28.35)</f>
        <v>9.75</v>
      </c>
      <c r="AF331" s="6">
        <f>IF(H331 = "NULL", "NULL", J331*2)</f>
        <v>276.41250000000002</v>
      </c>
      <c r="AG331" s="13">
        <v>19000000191</v>
      </c>
      <c r="AH331" s="6">
        <f>IF(AB331 = "NULL", "NULL", AB331*2)</f>
        <v>5.85</v>
      </c>
      <c r="AI331" s="6">
        <f>IF(AC331 = "NULL", "NULL", AC331*2)</f>
        <v>165.8475</v>
      </c>
      <c r="AJ331" s="13">
        <v>21000000191</v>
      </c>
      <c r="AK331" s="11"/>
      <c r="AL331" s="10" t="str">
        <f>SUBSTITUTE(D331,CHAR(10)&amp;"• Packed in a facility and/or equipment that produces products containing peanuts, tree nuts, soybean, milk, dairy, eggs, fish, shellfish, wheat, sesame. •","")</f>
        <v>Lemon Sea Salt Ingredients:
sea salt, lemon juice</v>
      </c>
      <c r="AM331" s="9" t="s">
        <v>44</v>
      </c>
      <c r="AN331" s="42"/>
    </row>
    <row r="332" spans="1:40" ht="210" x14ac:dyDescent="0.3">
      <c r="A332" s="31" t="s">
        <v>2421</v>
      </c>
      <c r="B332" s="8" t="s">
        <v>2422</v>
      </c>
      <c r="C332" s="8" t="s">
        <v>2423</v>
      </c>
      <c r="D332" s="9" t="s">
        <v>2424</v>
      </c>
      <c r="E332" s="6">
        <f>IF(F332 = "NULL", "NULL", F332/28.35)</f>
        <v>5.2910052910052907E-2</v>
      </c>
      <c r="F332" s="6">
        <v>1.5</v>
      </c>
      <c r="G332" s="6">
        <f>IF(H332 = "NULL", "NULL", H332/28.35)</f>
        <v>0.1128747795414462</v>
      </c>
      <c r="H332" s="6">
        <v>3.2</v>
      </c>
      <c r="I332" s="6">
        <f>IF(G332 = "NULL", "NULL", G332*1.25)</f>
        <v>0.14109347442680775</v>
      </c>
      <c r="J332" s="6">
        <f>IF(G332 = "NULL", "NULL", H332*1.25)</f>
        <v>4</v>
      </c>
      <c r="K332" s="6">
        <f>IF(G332 = "NULL", "NULL", G332*2)</f>
        <v>0.2257495590828924</v>
      </c>
      <c r="L332" s="6">
        <f>IF(G332 = "NULL", "NULL", H332*2)</f>
        <v>6.4</v>
      </c>
      <c r="M332" s="9" t="str">
        <f>CONCATENATE(SUBSTITUTE(D332,"• Packed in a facility and/or equipment that produces products containing peanuts, tree nuts, soybean, milk, dairy, eggs, fish, shellfish, wheat, sesame. •",""), " - NET WT. ", TEXT(E332, "0.00"), " oz (", F332, " grams)")</f>
        <v>Lemon Seafood Seasoning Ingredients:
salt, mustard, paprika, spices, citric acid, anyhdrous, onion, canola oil, sugar, garlic, cornstarch, lemon oil, fd&amp;c yellow #5
• ALLERGY ALERT: contains soy •
 - NET WT. 0.05 oz (1.5 grams)</v>
      </c>
      <c r="N332" s="10">
        <v>10000000600</v>
      </c>
      <c r="O332" s="10">
        <v>30000000600</v>
      </c>
      <c r="P332" s="10">
        <v>50000000600</v>
      </c>
      <c r="Q332" s="10">
        <v>70000000600</v>
      </c>
      <c r="R332" s="10">
        <v>90000000600</v>
      </c>
      <c r="S332" s="10">
        <v>11000000600</v>
      </c>
      <c r="T332" s="10">
        <v>13000000600</v>
      </c>
      <c r="U332" s="22"/>
      <c r="W332" s="6">
        <f>IF(G332 = "NULL", "NULL", G332/4)</f>
        <v>2.821869488536155E-2</v>
      </c>
      <c r="X332" s="6">
        <f>IF(W332 = "NULL", "NULL", W332*28.35)</f>
        <v>0.8</v>
      </c>
      <c r="Y332" s="6">
        <f>IF(G332 = "NULL", "NULL", G332*4)</f>
        <v>0.45149911816578481</v>
      </c>
      <c r="Z332" s="6">
        <f>IF(G332 = "NULL", "NULL", H332*4)</f>
        <v>12.8</v>
      </c>
      <c r="AA332" s="13">
        <v>15000000600</v>
      </c>
      <c r="AB332" s="6">
        <f>IF(OR(E332 = "NULL", G332 = "NULL"), "NULL", (E332+G332)/2)</f>
        <v>8.2892416225749554E-2</v>
      </c>
      <c r="AC332" s="6">
        <f>IF(OR(F332 = "NULL", H332 = "NULL"), "NULL", (F332+H332)/2)</f>
        <v>2.35</v>
      </c>
      <c r="AD332" s="13">
        <v>17000000600</v>
      </c>
      <c r="AE332" s="6">
        <f>IF(H332 = "NULL", "NULL", AF332/28.35)</f>
        <v>0.2821869488536155</v>
      </c>
      <c r="AF332" s="6">
        <f>IF(H332 = "NULL", "NULL", J332*2)</f>
        <v>8</v>
      </c>
      <c r="AG332" s="13">
        <v>19000000600</v>
      </c>
      <c r="AH332" s="6">
        <f>IF(AB332 = "NULL", "NULL", AB332*2)</f>
        <v>0.16578483245149911</v>
      </c>
      <c r="AI332" s="6">
        <f>IF(AC332 = "NULL", "NULL", AC332*2)</f>
        <v>4.7</v>
      </c>
      <c r="AJ332" s="13">
        <v>21000000600</v>
      </c>
      <c r="AK332" s="11" t="s">
        <v>2425</v>
      </c>
      <c r="AL332" s="10" t="str">
        <f>SUBSTITUTE(D332,CHAR(10)&amp;"• Packed in a facility and/or equipment that produces products containing peanuts, tree nuts, soybean, milk, dairy, eggs, fish, shellfish, wheat, sesame. •","")</f>
        <v>Lemon Seafood Seasoning Ingredients:
salt, mustard, paprika, spices, citric acid, anyhdrous, onion, canola oil, sugar, garlic, cornstarch, lemon oil, fd&amp;c yellow #5
• ALLERGY ALERT: contains soy •</v>
      </c>
      <c r="AM332" s="9" t="s">
        <v>44</v>
      </c>
      <c r="AN332" s="42"/>
    </row>
    <row r="333" spans="1:40" ht="375" x14ac:dyDescent="0.3">
      <c r="A333" s="8" t="s">
        <v>2511</v>
      </c>
      <c r="B333" s="8" t="s">
        <v>2512</v>
      </c>
      <c r="C333" s="8" t="s">
        <v>2513</v>
      </c>
      <c r="D333" s="9" t="s">
        <v>2514</v>
      </c>
      <c r="E333" s="6">
        <f>IF(F333 = "NULL", "NULL", F333/28.35)</f>
        <v>1.6875</v>
      </c>
      <c r="F333" s="6">
        <v>47.840625000000003</v>
      </c>
      <c r="G333" s="6">
        <f>IF(H333 = "NULL", "NULL", H333/28.35)</f>
        <v>3.375</v>
      </c>
      <c r="H333" s="6">
        <v>95.681250000000006</v>
      </c>
      <c r="I333" s="6">
        <f>IF(G333 = "NULL", "NULL", G333*1.25)</f>
        <v>4.21875</v>
      </c>
      <c r="J333" s="6">
        <f>IF(G333 = "NULL", "NULL", H333*1.25)</f>
        <v>119.6015625</v>
      </c>
      <c r="K333" s="6">
        <f>IF(G333 = "NULL", "NULL", G333*2)</f>
        <v>6.75</v>
      </c>
      <c r="L333" s="6">
        <f>IF(G333 = "NULL", "NULL", H333*2)</f>
        <v>191.36250000000001</v>
      </c>
      <c r="M333" s="9" t="str">
        <f>CONCATENATE(SUBSTITUTE(D333,"• Packed in a facility and/or equipment that produces products containing peanuts, tree nuts, soybean, milk, dairy, eggs, fish, shellfish, wheat, sesame. •",""), " - NET WT. ", TEXT(E333, "0.00"), " oz (", F333,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NET WT. 1.69 oz (47.840625 grams)</v>
      </c>
      <c r="N333" s="10">
        <v>10000000190</v>
      </c>
      <c r="O333" s="10">
        <v>30000000190</v>
      </c>
      <c r="P333" s="10">
        <v>50000000190</v>
      </c>
      <c r="Q333" s="10">
        <v>70000000190</v>
      </c>
      <c r="R333" s="10">
        <v>90000000190</v>
      </c>
      <c r="S333" s="10">
        <v>11000000190</v>
      </c>
      <c r="T333" s="10">
        <v>13000000190</v>
      </c>
      <c r="U333" s="8"/>
      <c r="V333" s="9" t="s">
        <v>133</v>
      </c>
      <c r="W333" s="6">
        <f>IF(G333 = "NULL", "NULL", G333/4)</f>
        <v>0.84375</v>
      </c>
      <c r="X333" s="6">
        <f>IF(W333 = "NULL", "NULL", W333*28.35)</f>
        <v>23.920312500000001</v>
      </c>
      <c r="Y333" s="6">
        <f>IF(G333 = "NULL", "NULL", G333*4)</f>
        <v>13.5</v>
      </c>
      <c r="Z333" s="6">
        <f>IF(G333 = "NULL", "NULL", H333*4)</f>
        <v>382.72500000000002</v>
      </c>
      <c r="AA333" s="13">
        <v>15000000190</v>
      </c>
      <c r="AB333" s="6">
        <f>IF(OR(E333 = "NULL", G333 = "NULL"), "NULL", (E333+G333)/2)</f>
        <v>2.53125</v>
      </c>
      <c r="AC333" s="6">
        <f>IF(OR(F333 = "NULL", H333 = "NULL"), "NULL", (F333+H333)/2)</f>
        <v>71.760937500000011</v>
      </c>
      <c r="AD333" s="13">
        <v>17000000190</v>
      </c>
      <c r="AE333" s="6">
        <f>IF(H333 = "NULL", "NULL", AF333/28.35)</f>
        <v>8.4375</v>
      </c>
      <c r="AF333" s="6">
        <f>IF(H333 = "NULL", "NULL", J333*2)</f>
        <v>239.203125</v>
      </c>
      <c r="AG333" s="13">
        <v>19000000190</v>
      </c>
      <c r="AH333" s="6">
        <f>IF(AB333 = "NULL", "NULL", AB333*2)</f>
        <v>5.0625</v>
      </c>
      <c r="AI333" s="6">
        <f>IF(AC333 = "NULL", "NULL", AC333*2)</f>
        <v>143.52187500000002</v>
      </c>
      <c r="AJ333" s="13">
        <v>21000000190</v>
      </c>
      <c r="AK333" s="11"/>
      <c r="AL333" s="10" t="str">
        <f>SUBSTITUTE(D333,CHAR(10)&amp;"•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c r="AM333" s="9" t="s">
        <v>44</v>
      </c>
      <c r="AN333" s="42"/>
    </row>
    <row r="334" spans="1:40" ht="180" x14ac:dyDescent="0.3">
      <c r="A334" s="8" t="s">
        <v>2465</v>
      </c>
      <c r="B334" s="8" t="s">
        <v>2466</v>
      </c>
      <c r="C334" s="8" t="s">
        <v>2466</v>
      </c>
      <c r="D334" s="9" t="s">
        <v>2467</v>
      </c>
      <c r="E334" s="6">
        <f>IF(F334 = "NULL", "NULL", F334/28.35)</f>
        <v>1.4109347442680775</v>
      </c>
      <c r="F334" s="6">
        <v>40</v>
      </c>
      <c r="G334" s="6">
        <f>IF(H334 = "NULL", "NULL", H334/28.35)</f>
        <v>3.3156966490299822</v>
      </c>
      <c r="H334" s="6">
        <v>94</v>
      </c>
      <c r="I334" s="6">
        <f>IF(G334 = "NULL", "NULL", G334*1.25)</f>
        <v>4.1446208112874778</v>
      </c>
      <c r="J334" s="6">
        <f>IF(G334 = "NULL", "NULL", H334*1.25)</f>
        <v>117.5</v>
      </c>
      <c r="K334" s="6">
        <f>IF(G334 = "NULL", "NULL", G334*2)</f>
        <v>6.6313932980599644</v>
      </c>
      <c r="L334" s="6">
        <f>IF(G334 = "NULL", "NULL", H334*2)</f>
        <v>188</v>
      </c>
      <c r="M334" s="9" t="str">
        <f>CONCATENATE(SUBSTITUTE(D334,"• Packed in a facility and/or equipment that produces products containing peanuts, tree nuts, soybean, milk, dairy, eggs, fish, shellfish, wheat, sesame. •",""), " - NET WT. ", TEXT(E334, "0.00"), " oz (", F334, " grams)")</f>
        <v>Lemon Sugar Ingredients:
cane sugar, lemon powder
 - NET WT. 1.41 oz (40 grams)</v>
      </c>
      <c r="N334" s="10">
        <v>10000000504</v>
      </c>
      <c r="O334" s="10">
        <v>30000000504</v>
      </c>
      <c r="P334" s="10">
        <v>50000000504</v>
      </c>
      <c r="Q334" s="10">
        <v>70000000504</v>
      </c>
      <c r="R334" s="10">
        <v>90000000504</v>
      </c>
      <c r="S334" s="10">
        <v>11000000504</v>
      </c>
      <c r="T334" s="10">
        <v>13000000504</v>
      </c>
      <c r="U334" s="8" t="s">
        <v>49</v>
      </c>
      <c r="V334" s="9" t="s">
        <v>755</v>
      </c>
      <c r="W334" s="6">
        <f>IF(G334 = "NULL", "NULL", G334/4)</f>
        <v>0.82892416225749554</v>
      </c>
      <c r="X334" s="6">
        <f>IF(W334 = "NULL", "NULL", W334*28.35)</f>
        <v>23.5</v>
      </c>
      <c r="Y334" s="6">
        <f>IF(G334 = "NULL", "NULL", G334*4)</f>
        <v>13.262786596119929</v>
      </c>
      <c r="Z334" s="6">
        <f>IF(G334 = "NULL", "NULL", H334*4)</f>
        <v>376</v>
      </c>
      <c r="AA334" s="13">
        <v>15000000504</v>
      </c>
      <c r="AB334" s="6">
        <f>IF(OR(E334 = "NULL", G334 = "NULL"), "NULL", (E334+G334)/2)</f>
        <v>2.3633156966490301</v>
      </c>
      <c r="AC334" s="6">
        <f>IF(OR(F334 = "NULL", H334 = "NULL"), "NULL", (F334+H334)/2)</f>
        <v>67</v>
      </c>
      <c r="AD334" s="13">
        <v>17000000504</v>
      </c>
      <c r="AE334" s="6">
        <f>IF(H334 = "NULL", "NULL", AF334/28.35)</f>
        <v>8.2892416225749557</v>
      </c>
      <c r="AF334" s="6">
        <f>IF(H334 = "NULL", "NULL", J334*2)</f>
        <v>235</v>
      </c>
      <c r="AG334" s="13">
        <v>19000000504</v>
      </c>
      <c r="AH334" s="6">
        <f>IF(AB334 = "NULL", "NULL", AB334*2)</f>
        <v>4.7266313932980601</v>
      </c>
      <c r="AI334" s="6">
        <f>IF(AC334 = "NULL", "NULL", AC334*2)</f>
        <v>134</v>
      </c>
      <c r="AJ334" s="13">
        <v>21000000504</v>
      </c>
      <c r="AK334" s="11"/>
      <c r="AL334" s="10" t="str">
        <f>SUBSTITUTE(D334,CHAR(10)&amp;"• Packed in a facility and/or equipment that produces products containing peanuts, tree nuts, soybean, milk, dairy, eggs, fish, shellfish, wheat, sesame. •","")</f>
        <v>Lemon Sugar Ingredients:
cane sugar, lemon powder</v>
      </c>
      <c r="AM334" s="9" t="s">
        <v>44</v>
      </c>
      <c r="AN334" s="42"/>
    </row>
    <row r="335" spans="1:40" ht="180" x14ac:dyDescent="0.3">
      <c r="A335" s="8" t="s">
        <v>2129</v>
      </c>
      <c r="B335" s="8" t="s">
        <v>2130</v>
      </c>
      <c r="C335" s="8" t="s">
        <v>2131</v>
      </c>
      <c r="D335" s="9" t="s">
        <v>2132</v>
      </c>
      <c r="E335" s="6">
        <f>IF(F335 = "NULL", "NULL", F335/28.35)</f>
        <v>1.7142857142857142</v>
      </c>
      <c r="F335" s="6">
        <v>48.6</v>
      </c>
      <c r="G335" s="6">
        <f>IF(H335 = "NULL", "NULL", H335/28.35)</f>
        <v>3.4285714285714284</v>
      </c>
      <c r="H335" s="6">
        <v>97.2</v>
      </c>
      <c r="I335" s="6">
        <f>IF(G335 = "NULL", "NULL", G335*1.25)</f>
        <v>4.2857142857142856</v>
      </c>
      <c r="J335" s="6">
        <f>IF(G335 = "NULL", "NULL", H335*1.25)</f>
        <v>121.5</v>
      </c>
      <c r="K335" s="6">
        <f>IF(G335 = "NULL", "NULL", G335*2)</f>
        <v>6.8571428571428568</v>
      </c>
      <c r="L335" s="6">
        <f>IF(G335 = "NULL", "NULL", H335*2)</f>
        <v>194.4</v>
      </c>
      <c r="M335" s="9" t="str">
        <f>CONCATENATE(SUBSTITUTE(D335,"• Packed in a facility and/or equipment that produces products containing peanuts, tree nuts, soybean, milk, dairy, eggs, fish, shellfish, wheat, sesame. •",""), " - NET WT. ", TEXT(E335, "0.00"), " oz (", F335, " grams)")</f>
        <v>Li Hing Mui Powder Ingredients:
plum, sugar, salt, liconce, fdc yellow #5 &amp; #6, red #40, aspartame (phenylketonuric s. contains phenylalanine)
 - NET WT. 1.71 oz (48.6 grams)</v>
      </c>
      <c r="N335" s="10">
        <v>10000000646</v>
      </c>
      <c r="O335" s="10">
        <v>30000000646</v>
      </c>
      <c r="P335" s="10">
        <v>50000000646</v>
      </c>
      <c r="Q335" s="10">
        <v>70000000646</v>
      </c>
      <c r="R335" s="10">
        <v>90000000646</v>
      </c>
      <c r="S335" s="10">
        <v>11000000646</v>
      </c>
      <c r="T335" s="10">
        <v>13000000646</v>
      </c>
      <c r="U335" s="22"/>
      <c r="W335" s="6">
        <f>IF(G335 = "NULL", "NULL", G335/4)</f>
        <v>0.8571428571428571</v>
      </c>
      <c r="X335" s="6">
        <f>IF(W335 = "NULL", "NULL", W335*28.35)</f>
        <v>24.3</v>
      </c>
      <c r="Y335" s="6">
        <f>IF(G335 = "NULL", "NULL", G335*4)</f>
        <v>13.714285714285714</v>
      </c>
      <c r="Z335" s="6">
        <f>IF(G335 = "NULL", "NULL", H335*4)</f>
        <v>388.8</v>
      </c>
      <c r="AA335" s="13">
        <v>15000000646</v>
      </c>
      <c r="AB335" s="6">
        <f>IF(OR(E335 = "NULL", G335 = "NULL"), "NULL", (E335+G335)/2)</f>
        <v>2.5714285714285712</v>
      </c>
      <c r="AC335" s="6">
        <f>IF(OR(F335 = "NULL", H335 = "NULL"), "NULL", (F335+H335)/2)</f>
        <v>72.900000000000006</v>
      </c>
      <c r="AD335" s="13">
        <v>17000000646</v>
      </c>
      <c r="AE335" s="6">
        <f>IF(H335 = "NULL", "NULL", AF335/28.35)</f>
        <v>8.5714285714285712</v>
      </c>
      <c r="AF335" s="6">
        <f>IF(H335 = "NULL", "NULL", J335*2)</f>
        <v>243</v>
      </c>
      <c r="AG335" s="13">
        <v>19000000646</v>
      </c>
      <c r="AH335" s="6">
        <f>IF(AB335 = "NULL", "NULL", AB335*2)</f>
        <v>5.1428571428571423</v>
      </c>
      <c r="AI335" s="6">
        <f>IF(AC335 = "NULL", "NULL", AC335*2)</f>
        <v>145.80000000000001</v>
      </c>
      <c r="AJ335" s="13">
        <v>21000000646</v>
      </c>
      <c r="AK335" s="11"/>
      <c r="AL335" s="10" t="str">
        <f>SUBSTITUTE(D335,CHAR(10)&amp;"• Packed in a facility and/or equipment that produces products containing peanuts, tree nuts, soybean, milk, dairy, eggs, fish, shellfish, wheat, sesame. •","")</f>
        <v>Li Hing Mui Powder Ingredients:
plum, sugar, salt, liconce, fdc yellow #5 &amp; #6, red #40, aspartame (phenylketonuric s. contains phenylalanine)</v>
      </c>
      <c r="AM335" s="9" t="s">
        <v>44</v>
      </c>
      <c r="AN335" s="42"/>
    </row>
    <row r="336" spans="1:40" ht="180" x14ac:dyDescent="0.3">
      <c r="A336" s="8" t="s">
        <v>1432</v>
      </c>
      <c r="B336" s="8" t="s">
        <v>1433</v>
      </c>
      <c r="C336" s="8" t="s">
        <v>1434</v>
      </c>
      <c r="D336" s="9" t="s">
        <v>1435</v>
      </c>
      <c r="E336" s="6">
        <f>IF(F336 = "NULL", "NULL", F336/28.35)</f>
        <v>0.8</v>
      </c>
      <c r="F336" s="6">
        <v>22.680000000000003</v>
      </c>
      <c r="G336" s="6">
        <f>IF(H336 = "NULL", "NULL", H336/28.35)</f>
        <v>1.6</v>
      </c>
      <c r="H336" s="6">
        <v>45.360000000000007</v>
      </c>
      <c r="I336" s="6">
        <f>IF(G336 = "NULL", "NULL", G336*1.25)</f>
        <v>2</v>
      </c>
      <c r="J336" s="6">
        <f>IF(G336 = "NULL", "NULL", H336*1.25)</f>
        <v>56.70000000000001</v>
      </c>
      <c r="K336" s="6">
        <f>IF(G336 = "NULL", "NULL", G336*2)</f>
        <v>3.2</v>
      </c>
      <c r="L336" s="6">
        <f>IF(G336 = "NULL", "NULL", H336*2)</f>
        <v>90.720000000000013</v>
      </c>
      <c r="M336" s="9" t="str">
        <f>CONCATENATE(SUBSTITUTE(D336,"• Packed in a facility and/or equipment that produces products containing peanuts, tree nuts, soybean, milk, dairy, eggs, fish, shellfish, wheat, sesame. •",""), " - NET WT. ", TEXT(E336, "0.00"), " oz (", F336, " grams)")</f>
        <v>Licorice Mint Tea Ingredients:
licorice, spearmint, peppermint
 - NET WT. 0.80 oz (22.68 grams)</v>
      </c>
      <c r="N336" s="10">
        <v>10000000192</v>
      </c>
      <c r="O336" s="10">
        <v>30000000192</v>
      </c>
      <c r="P336" s="10">
        <v>50000000192</v>
      </c>
      <c r="Q336" s="10">
        <v>70000000192</v>
      </c>
      <c r="R336" s="10">
        <v>90000000192</v>
      </c>
      <c r="S336" s="10">
        <v>11000000192</v>
      </c>
      <c r="T336" s="10">
        <v>13000000192</v>
      </c>
      <c r="U336" s="8" t="s">
        <v>49</v>
      </c>
      <c r="V336" s="9"/>
      <c r="W336" s="6">
        <f>IF(G336 = "NULL", "NULL", G336/4)</f>
        <v>0.4</v>
      </c>
      <c r="X336" s="6">
        <f>IF(W336 = "NULL", "NULL", W336*28.35)</f>
        <v>11.340000000000002</v>
      </c>
      <c r="Y336" s="6">
        <f>IF(G336 = "NULL", "NULL", G336*4)</f>
        <v>6.4</v>
      </c>
      <c r="Z336" s="6">
        <f>IF(G336 = "NULL", "NULL", H336*4)</f>
        <v>181.44000000000003</v>
      </c>
      <c r="AA336" s="13">
        <v>15000000192</v>
      </c>
      <c r="AB336" s="6">
        <f>IF(OR(E336 = "NULL", G336 = "NULL"), "NULL", (E336+G336)/2)</f>
        <v>1.2000000000000002</v>
      </c>
      <c r="AC336" s="6">
        <f>IF(OR(F336 = "NULL", H336 = "NULL"), "NULL", (F336+H336)/2)</f>
        <v>34.020000000000003</v>
      </c>
      <c r="AD336" s="13">
        <v>17000000192</v>
      </c>
      <c r="AE336" s="6">
        <f>IF(H336 = "NULL", "NULL", AF336/28.35)</f>
        <v>4.0000000000000009</v>
      </c>
      <c r="AF336" s="6">
        <f>IF(H336 = "NULL", "NULL", J336*2)</f>
        <v>113.40000000000002</v>
      </c>
      <c r="AG336" s="13">
        <v>19000000192</v>
      </c>
      <c r="AH336" s="6">
        <f>IF(AB336 = "NULL", "NULL", AB336*2)</f>
        <v>2.4000000000000004</v>
      </c>
      <c r="AI336" s="6">
        <f>IF(AC336 = "NULL", "NULL", AC336*2)</f>
        <v>68.040000000000006</v>
      </c>
      <c r="AJ336" s="13">
        <v>21000000192</v>
      </c>
      <c r="AK336" s="11"/>
      <c r="AL336" s="10" t="str">
        <f>SUBSTITUTE(D336,CHAR(10)&amp;"• Packed in a facility and/or equipment that produces products containing peanuts, tree nuts, soybean, milk, dairy, eggs, fish, shellfish, wheat, sesame. •","")</f>
        <v>Licorice Mint Tea Ingredients:
licorice, spearmint, peppermint</v>
      </c>
      <c r="AM336" s="9" t="s">
        <v>44</v>
      </c>
      <c r="AN336" s="42"/>
    </row>
    <row r="337" spans="1:40" ht="180" x14ac:dyDescent="0.3">
      <c r="A337" s="8" t="s">
        <v>1428</v>
      </c>
      <c r="B337" s="8" t="s">
        <v>1429</v>
      </c>
      <c r="C337" s="8" t="s">
        <v>1430</v>
      </c>
      <c r="D337" s="9" t="s">
        <v>1431</v>
      </c>
      <c r="E337" s="6">
        <f>IF(F337 = "NULL", "NULL", F337/28.35)</f>
        <v>0.8</v>
      </c>
      <c r="F337" s="6">
        <v>22.680000000000003</v>
      </c>
      <c r="G337" s="6">
        <f>IF(H337 = "NULL", "NULL", H337/28.35)</f>
        <v>1.6</v>
      </c>
      <c r="H337" s="6">
        <v>45.360000000000007</v>
      </c>
      <c r="I337" s="6">
        <f>IF(G337 = "NULL", "NULL", G337*1.25)</f>
        <v>2</v>
      </c>
      <c r="J337" s="6">
        <f>IF(G337 = "NULL", "NULL", H337*1.25)</f>
        <v>56.70000000000001</v>
      </c>
      <c r="K337" s="6">
        <f>IF(G337 = "NULL", "NULL", G337*2)</f>
        <v>3.2</v>
      </c>
      <c r="L337" s="6">
        <f>IF(G337 = "NULL", "NULL", H337*2)</f>
        <v>90.720000000000013</v>
      </c>
      <c r="M337" s="9" t="str">
        <f>CONCATENATE(SUBSTITUTE(D337,"• Packed in a facility and/or equipment that produces products containing peanuts, tree nuts, soybean, milk, dairy, eggs, fish, shellfish, wheat, sesame. •",""), " - NET WT. ", TEXT(E337, "0.00"), " oz (", F337, " grams)")</f>
        <v>Licorice Spice Tea Ingredients:
cinnamon chips, licorice root, orange peel, rooibos, cardamom, anise, cloves
 - NET WT. 0.80 oz (22.68 grams)</v>
      </c>
      <c r="N337" s="10">
        <v>10000000193</v>
      </c>
      <c r="O337" s="10">
        <v>30000000193</v>
      </c>
      <c r="P337" s="10">
        <v>50000000193</v>
      </c>
      <c r="Q337" s="10">
        <v>70000000193</v>
      </c>
      <c r="R337" s="10">
        <v>90000000193</v>
      </c>
      <c r="S337" s="10">
        <v>11000000193</v>
      </c>
      <c r="T337" s="10">
        <v>13000000193</v>
      </c>
      <c r="U337" s="8"/>
      <c r="V337" s="9"/>
      <c r="W337" s="6">
        <f>IF(G337 = "NULL", "NULL", G337/4)</f>
        <v>0.4</v>
      </c>
      <c r="X337" s="6">
        <f>IF(W337 = "NULL", "NULL", W337*28.35)</f>
        <v>11.340000000000002</v>
      </c>
      <c r="Y337" s="6">
        <f>IF(G337 = "NULL", "NULL", G337*4)</f>
        <v>6.4</v>
      </c>
      <c r="Z337" s="6">
        <f>IF(G337 = "NULL", "NULL", H337*4)</f>
        <v>181.44000000000003</v>
      </c>
      <c r="AA337" s="13">
        <v>15000000193</v>
      </c>
      <c r="AB337" s="6">
        <f>IF(OR(E337 = "NULL", G337 = "NULL"), "NULL", (E337+G337)/2)</f>
        <v>1.2000000000000002</v>
      </c>
      <c r="AC337" s="6">
        <f>IF(OR(F337 = "NULL", H337 = "NULL"), "NULL", (F337+H337)/2)</f>
        <v>34.020000000000003</v>
      </c>
      <c r="AD337" s="13">
        <v>17000000193</v>
      </c>
      <c r="AE337" s="6">
        <f>IF(H337 = "NULL", "NULL", AF337/28.35)</f>
        <v>4.0000000000000009</v>
      </c>
      <c r="AF337" s="6">
        <f>IF(H337 = "NULL", "NULL", J337*2)</f>
        <v>113.40000000000002</v>
      </c>
      <c r="AG337" s="13">
        <v>19000000193</v>
      </c>
      <c r="AH337" s="6">
        <f>IF(AB337 = "NULL", "NULL", AB337*2)</f>
        <v>2.4000000000000004</v>
      </c>
      <c r="AI337" s="6">
        <f>IF(AC337 = "NULL", "NULL", AC337*2)</f>
        <v>68.040000000000006</v>
      </c>
      <c r="AJ337" s="13">
        <v>21000000193</v>
      </c>
      <c r="AK337" s="11"/>
      <c r="AL337" s="10" t="str">
        <f>SUBSTITUTE(D337,CHAR(10)&amp;"• Packed in a facility and/or equipment that produces products containing peanuts, tree nuts, soybean, milk, dairy, eggs, fish, shellfish, wheat, sesame. •","")</f>
        <v>Licorice Spice Tea Ingredients:
cinnamon chips, licorice root, orange peel, rooibos, cardamom, anise, cloves</v>
      </c>
      <c r="AM337" s="9" t="s">
        <v>44</v>
      </c>
      <c r="AN337" s="42"/>
    </row>
    <row r="338" spans="1:40" ht="180" x14ac:dyDescent="0.3">
      <c r="A338" s="8" t="s">
        <v>2328</v>
      </c>
      <c r="B338" s="8" t="s">
        <v>2329</v>
      </c>
      <c r="C338" s="8" t="s">
        <v>2330</v>
      </c>
      <c r="D338" s="9" t="s">
        <v>2331</v>
      </c>
      <c r="E338" s="6">
        <f>IF(F338 = "NULL", "NULL", F338/28.35)</f>
        <v>1.95</v>
      </c>
      <c r="F338" s="6">
        <v>55.282499999999999</v>
      </c>
      <c r="G338" s="6">
        <f>IF(H338 = "NULL", "NULL", H338/28.35)</f>
        <v>3.9</v>
      </c>
      <c r="H338" s="6">
        <v>110.565</v>
      </c>
      <c r="I338" s="6">
        <f>IF(G338 = "NULL", "NULL", G338*1.25)</f>
        <v>4.875</v>
      </c>
      <c r="J338" s="6">
        <f>IF(G338 = "NULL", "NULL", H338*1.25)</f>
        <v>138.20625000000001</v>
      </c>
      <c r="K338" s="6">
        <f>IF(G338 = "NULL", "NULL", G338*2)</f>
        <v>7.8</v>
      </c>
      <c r="L338" s="6">
        <f>IF(G338 = "NULL", "NULL", H338*2)</f>
        <v>221.13</v>
      </c>
      <c r="M338" s="9" t="str">
        <f>CONCATENATE(SUBSTITUTE(D338,"• Packed in a facility and/or equipment that produces products containing peanuts, tree nuts, soybean, milk, dairy, eggs, fish, shellfish, wheat, sesame. •",""), " - NET WT. ", TEXT(E338, "0.00"), " oz (", F338, " grams)")</f>
        <v>Lime Sea Salt Ingredients:
sea salt &amp; lime powder
 - NET WT. 1.95 oz (55.2825 grams)</v>
      </c>
      <c r="N338" s="10">
        <v>10000000194</v>
      </c>
      <c r="O338" s="10">
        <v>30000000194</v>
      </c>
      <c r="P338" s="10">
        <v>50000000194</v>
      </c>
      <c r="Q338" s="10">
        <v>70000000194</v>
      </c>
      <c r="R338" s="10">
        <v>90000000194</v>
      </c>
      <c r="S338" s="10">
        <v>11000000194</v>
      </c>
      <c r="T338" s="10">
        <v>13000000194</v>
      </c>
      <c r="U338" s="8" t="s">
        <v>49</v>
      </c>
      <c r="V338" s="9" t="s">
        <v>755</v>
      </c>
      <c r="W338" s="6">
        <f>IF(G338 = "NULL", "NULL", G338/4)</f>
        <v>0.97499999999999998</v>
      </c>
      <c r="X338" s="6">
        <f>IF(W338 = "NULL", "NULL", W338*28.35)</f>
        <v>27.641249999999999</v>
      </c>
      <c r="Y338" s="6">
        <f>IF(G338 = "NULL", "NULL", G338*4)</f>
        <v>15.6</v>
      </c>
      <c r="Z338" s="6">
        <f>IF(G338 = "NULL", "NULL", H338*4)</f>
        <v>442.26</v>
      </c>
      <c r="AA338" s="13">
        <v>15000000194</v>
      </c>
      <c r="AB338" s="6">
        <f>IF(OR(E338 = "NULL", G338 = "NULL"), "NULL", (E338+G338)/2)</f>
        <v>2.9249999999999998</v>
      </c>
      <c r="AC338" s="6">
        <f>IF(OR(F338 = "NULL", H338 = "NULL"), "NULL", (F338+H338)/2)</f>
        <v>82.923749999999998</v>
      </c>
      <c r="AD338" s="13">
        <v>17000000194</v>
      </c>
      <c r="AE338" s="6">
        <f>IF(H338 = "NULL", "NULL", AF338/28.35)</f>
        <v>9.75</v>
      </c>
      <c r="AF338" s="6">
        <f>IF(H338 = "NULL", "NULL", J338*2)</f>
        <v>276.41250000000002</v>
      </c>
      <c r="AG338" s="13">
        <v>19000000194</v>
      </c>
      <c r="AH338" s="6">
        <f>IF(AB338 = "NULL", "NULL", AB338*2)</f>
        <v>5.85</v>
      </c>
      <c r="AI338" s="6">
        <f>IF(AC338 = "NULL", "NULL", AC338*2)</f>
        <v>165.8475</v>
      </c>
      <c r="AJ338" s="13">
        <v>21000000194</v>
      </c>
      <c r="AK338" s="11"/>
      <c r="AL338" s="10" t="str">
        <f>SUBSTITUTE(D338,CHAR(10)&amp;"• Packed in a facility and/or equipment that produces products containing peanuts, tree nuts, soybean, milk, dairy, eggs, fish, shellfish, wheat, sesame. •","")</f>
        <v>Lime Sea Salt Ingredients:
sea salt &amp; lime powder</v>
      </c>
      <c r="AM338" s="9" t="s">
        <v>44</v>
      </c>
      <c r="AN338" s="42"/>
    </row>
    <row r="339" spans="1:40" ht="409.6" x14ac:dyDescent="0.3">
      <c r="A339" s="8" t="s">
        <v>2515</v>
      </c>
      <c r="B339" s="8" t="s">
        <v>2516</v>
      </c>
      <c r="C339" s="8" t="s">
        <v>2517</v>
      </c>
      <c r="D339" s="9" t="s">
        <v>2518</v>
      </c>
      <c r="E339" s="6">
        <f>IF(F339 = "NULL", "NULL", F339/28.35)</f>
        <v>1.6875</v>
      </c>
      <c r="F339" s="6">
        <v>47.840625000000003</v>
      </c>
      <c r="G339" s="6">
        <f>IF(H339 = "NULL", "NULL", H339/28.35)</f>
        <v>3.375</v>
      </c>
      <c r="H339" s="6">
        <v>95.681250000000006</v>
      </c>
      <c r="I339" s="6">
        <f>IF(G339 = "NULL", "NULL", G339*1.25)</f>
        <v>4.21875</v>
      </c>
      <c r="J339" s="6">
        <f>IF(G339 = "NULL", "NULL", H339*1.25)</f>
        <v>119.6015625</v>
      </c>
      <c r="K339" s="6">
        <f>IF(G339 = "NULL", "NULL", G339*2)</f>
        <v>6.75</v>
      </c>
      <c r="L339" s="6">
        <f>IF(G339 = "NULL", "NULL", H339*2)</f>
        <v>191.36250000000001</v>
      </c>
      <c r="M339" s="9" t="str">
        <f>CONCATENATE(SUBSTITUTE(D339,"• Packed in a facility and/or equipment that produces products containing peanuts, tree nuts, soybean, milk, dairy, eggs, fish, shellfish, wheat, sesame. •",""), " - NET WT. ", TEXT(E339, "0.00"), " oz (", F339,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339" s="10">
        <v>10000000195</v>
      </c>
      <c r="O339" s="10">
        <v>30000000195</v>
      </c>
      <c r="P339" s="10">
        <v>50000000195</v>
      </c>
      <c r="Q339" s="10">
        <v>70000000195</v>
      </c>
      <c r="R339" s="10">
        <v>90000000195</v>
      </c>
      <c r="S339" s="10">
        <v>11000000195</v>
      </c>
      <c r="T339" s="10">
        <v>13000000195</v>
      </c>
      <c r="U339" s="8"/>
      <c r="V339" s="9" t="s">
        <v>133</v>
      </c>
      <c r="W339" s="6">
        <f>IF(G339 = "NULL", "NULL", G339/4)</f>
        <v>0.84375</v>
      </c>
      <c r="X339" s="6">
        <f>IF(W339 = "NULL", "NULL", W339*28.35)</f>
        <v>23.920312500000001</v>
      </c>
      <c r="Y339" s="6">
        <f>IF(G339 = "NULL", "NULL", G339*4)</f>
        <v>13.5</v>
      </c>
      <c r="Z339" s="6">
        <f>IF(G339 = "NULL", "NULL", H339*4)</f>
        <v>382.72500000000002</v>
      </c>
      <c r="AA339" s="13">
        <v>15000000195</v>
      </c>
      <c r="AB339" s="6">
        <f>IF(OR(E339 = "NULL", G339 = "NULL"), "NULL", (E339+G339)/2)</f>
        <v>2.53125</v>
      </c>
      <c r="AC339" s="6">
        <f>IF(OR(F339 = "NULL", H339 = "NULL"), "NULL", (F339+H339)/2)</f>
        <v>71.760937500000011</v>
      </c>
      <c r="AD339" s="13">
        <v>17000000195</v>
      </c>
      <c r="AE339" s="6">
        <f>IF(H339 = "NULL", "NULL", AF339/28.35)</f>
        <v>8.4375</v>
      </c>
      <c r="AF339" s="6">
        <f>IF(H339 = "NULL", "NULL", J339*2)</f>
        <v>239.203125</v>
      </c>
      <c r="AG339" s="13">
        <v>19000000195</v>
      </c>
      <c r="AH339" s="6">
        <f>IF(AB339 = "NULL", "NULL", AB339*2)</f>
        <v>5.0625</v>
      </c>
      <c r="AI339" s="6">
        <f>IF(AC339 = "NULL", "NULL", AC339*2)</f>
        <v>143.52187500000002</v>
      </c>
      <c r="AJ339" s="13">
        <v>21000000195</v>
      </c>
      <c r="AK339" s="11"/>
      <c r="AL339" s="10" t="str">
        <f>SUBSTITUTE(D339,CHAR(10)&amp;"•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339" s="9" t="s">
        <v>44</v>
      </c>
      <c r="AN339" s="42"/>
    </row>
    <row r="340" spans="1:40" ht="180" x14ac:dyDescent="0.3">
      <c r="A340" s="31" t="s">
        <v>1575</v>
      </c>
      <c r="B340" s="8" t="s">
        <v>1576</v>
      </c>
      <c r="C340" s="8" t="s">
        <v>1577</v>
      </c>
      <c r="D340" s="9" t="s">
        <v>2957</v>
      </c>
      <c r="E340" s="6">
        <f>IF(F340 = "NULL", "NULL", F340/28.35)</f>
        <v>1.1428571428571428</v>
      </c>
      <c r="F340" s="6">
        <v>32.4</v>
      </c>
      <c r="G340" s="6">
        <f>IF(H340 = "NULL", "NULL", H340/28.35)</f>
        <v>2.2857142857142856</v>
      </c>
      <c r="H340" s="6">
        <v>64.8</v>
      </c>
      <c r="I340" s="6">
        <f>IF(G340 = "NULL", "NULL", G340*1.25)</f>
        <v>2.8571428571428568</v>
      </c>
      <c r="J340" s="6">
        <f>IF(G340 = "NULL", "NULL", H340*1.25)</f>
        <v>81</v>
      </c>
      <c r="K340" s="6">
        <f>IF(G340 = "NULL", "NULL", G340*2)</f>
        <v>4.5714285714285712</v>
      </c>
      <c r="L340" s="6">
        <f>IF(G340 = "NULL", "NULL", H340*2)</f>
        <v>129.6</v>
      </c>
      <c r="M340" s="9" t="str">
        <f>CONCATENATE(SUBSTITUTE(D340,"• Packed in a facility and/or equipment that produces products containing peanuts, tree nuts, soybean, milk, dairy, eggs, fish, shellfish, wheat, sesame. •",""), " - NET WT. ", TEXT(E340, "0.00"), " oz (", F340, " grams)")</f>
        <v>Lively Lemon Pepper Ingredients:
black pepper, corn meal, citric acid, ascorbic acid, lemon peel
 - NET WT. 1.14 oz (32.4 grams)</v>
      </c>
      <c r="N340" s="10">
        <v>10000000196</v>
      </c>
      <c r="O340" s="10">
        <v>30000000196</v>
      </c>
      <c r="P340" s="10">
        <v>50000000196</v>
      </c>
      <c r="Q340" s="10">
        <v>70000000196</v>
      </c>
      <c r="R340" s="10">
        <v>90000000196</v>
      </c>
      <c r="S340" s="10">
        <v>11000000196</v>
      </c>
      <c r="T340" s="10">
        <v>13000000196</v>
      </c>
      <c r="U340" s="8"/>
      <c r="V340" s="9"/>
      <c r="W340" s="6">
        <f>IF(G340 = "NULL", "NULL", G340/4)</f>
        <v>0.5714285714285714</v>
      </c>
      <c r="X340" s="6">
        <f>IF(W340 = "NULL", "NULL", W340*28.35)</f>
        <v>16.2</v>
      </c>
      <c r="Y340" s="6">
        <f>IF(G340 = "NULL", "NULL", G340*4)</f>
        <v>9.1428571428571423</v>
      </c>
      <c r="Z340" s="6">
        <f>IF(G340 = "NULL", "NULL", H340*4)</f>
        <v>259.2</v>
      </c>
      <c r="AA340" s="13">
        <v>15000000196</v>
      </c>
      <c r="AB340" s="6">
        <f>IF(OR(E340 = "NULL", G340 = "NULL"), "NULL", (E340+G340)/2)</f>
        <v>1.7142857142857142</v>
      </c>
      <c r="AC340" s="6">
        <f>IF(OR(F340 = "NULL", H340 = "NULL"), "NULL", (F340+H340)/2)</f>
        <v>48.599999999999994</v>
      </c>
      <c r="AD340" s="13">
        <v>17000000196</v>
      </c>
      <c r="AE340" s="6">
        <f>IF(H340 = "NULL", "NULL", AF340/28.35)</f>
        <v>5.7142857142857144</v>
      </c>
      <c r="AF340" s="6">
        <f>IF(H340 = "NULL", "NULL", J340*2)</f>
        <v>162</v>
      </c>
      <c r="AG340" s="13">
        <v>19000000196</v>
      </c>
      <c r="AH340" s="6">
        <f>IF(AB340 = "NULL", "NULL", AB340*2)</f>
        <v>3.4285714285714284</v>
      </c>
      <c r="AI340" s="6">
        <f>IF(AC340 = "NULL", "NULL", AC340*2)</f>
        <v>97.199999999999989</v>
      </c>
      <c r="AJ340" s="13">
        <v>21000000196</v>
      </c>
      <c r="AK340" s="11" t="s">
        <v>2958</v>
      </c>
      <c r="AL340" s="10" t="str">
        <f>SUBSTITUTE(D340,CHAR(10)&amp;"• Packed in a facility and/or equipment that produces products containing peanuts, tree nuts, soybean, milk, dairy, eggs, fish, shellfish, wheat, sesame. •","")</f>
        <v>Lively Lemon Pepper Ingredients:
black pepper, corn meal, citric acid, ascorbic acid, lemon peel</v>
      </c>
      <c r="AM340" s="9" t="s">
        <v>44</v>
      </c>
      <c r="AN340" s="42"/>
    </row>
    <row r="341" spans="1:40" ht="375" x14ac:dyDescent="0.3">
      <c r="A341" s="31" t="s">
        <v>999</v>
      </c>
      <c r="B341" s="8" t="s">
        <v>1000</v>
      </c>
      <c r="C341" s="8" t="s">
        <v>1001</v>
      </c>
      <c r="D341" s="9" t="s">
        <v>2927</v>
      </c>
      <c r="E341" s="6">
        <f>IF(F341 = "NULL", "NULL", F341/28.35)</f>
        <v>1.0229276895943562</v>
      </c>
      <c r="F341" s="6">
        <v>29</v>
      </c>
      <c r="G341" s="6">
        <f>IF(H341 = "NULL", "NULL", H341/28.35)</f>
        <v>2.1164021164021163</v>
      </c>
      <c r="H341" s="6">
        <v>60</v>
      </c>
      <c r="I341" s="6">
        <f>IF(G341 = "NULL", "NULL", G341*1.25)</f>
        <v>2.6455026455026456</v>
      </c>
      <c r="J341" s="6">
        <f>IF(G341 = "NULL", "NULL", H341*1.25)</f>
        <v>75</v>
      </c>
      <c r="K341" s="6">
        <f>IF(G341 = "NULL", "NULL", G341*2)</f>
        <v>4.2328042328042326</v>
      </c>
      <c r="L341" s="6">
        <f>IF(G341 = "NULL", "NULL", H341*2)</f>
        <v>120</v>
      </c>
      <c r="M341" s="9" t="str">
        <f>CONCATENATE(SUBSTITUTE(D341,"• Packed in a facility and/or equipment that produces products containing peanuts, tree nuts, soybean, milk, dairy, eggs, fish, shellfish, wheat, sesame. •",""), " - NET WT. ", TEXT(E341, "0.00"), " oz (", F341, " grams)")</f>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41" s="10">
        <v>10000000198</v>
      </c>
      <c r="O341" s="10">
        <v>30000000198</v>
      </c>
      <c r="P341" s="10">
        <v>50000000198</v>
      </c>
      <c r="Q341" s="10">
        <v>70000000198</v>
      </c>
      <c r="R341" s="10">
        <v>90000000198</v>
      </c>
      <c r="S341" s="10">
        <v>11000000198</v>
      </c>
      <c r="T341" s="10">
        <v>13000000198</v>
      </c>
      <c r="U341" s="8"/>
      <c r="V341" s="9" t="s">
        <v>641</v>
      </c>
      <c r="W341" s="6">
        <f>IF(G341 = "NULL", "NULL", G341/4)</f>
        <v>0.52910052910052907</v>
      </c>
      <c r="X341" s="6">
        <f>IF(W341 = "NULL", "NULL", W341*28.35)</f>
        <v>15</v>
      </c>
      <c r="Y341" s="6">
        <f>IF(G341 = "NULL", "NULL", G341*4)</f>
        <v>8.4656084656084651</v>
      </c>
      <c r="Z341" s="6">
        <f>IF(G341 = "NULL", "NULL", H341*4)</f>
        <v>240</v>
      </c>
      <c r="AA341" s="13">
        <v>15000000198</v>
      </c>
      <c r="AB341" s="6">
        <f>IF(OR(E341 = "NULL", G341 = "NULL"), "NULL", (E341+G341)/2)</f>
        <v>1.5696649029982361</v>
      </c>
      <c r="AC341" s="6">
        <f>IF(OR(F341 = "NULL", H341 = "NULL"), "NULL", (F341+H341)/2)</f>
        <v>44.5</v>
      </c>
      <c r="AD341" s="13">
        <v>17000000198</v>
      </c>
      <c r="AE341" s="6">
        <f>IF(H341 = "NULL", "NULL", AF341/28.35)</f>
        <v>5.2910052910052912</v>
      </c>
      <c r="AF341" s="6">
        <f>IF(H341 = "NULL", "NULL", J341*2)</f>
        <v>150</v>
      </c>
      <c r="AG341" s="13">
        <v>19000000198</v>
      </c>
      <c r="AH341" s="6">
        <f>IF(AB341 = "NULL", "NULL", AB341*2)</f>
        <v>3.1393298059964723</v>
      </c>
      <c r="AI341" s="6">
        <f>IF(AC341 = "NULL", "NULL", AC341*2)</f>
        <v>89</v>
      </c>
      <c r="AJ341" s="13">
        <v>21000000198</v>
      </c>
      <c r="AK341" s="11" t="s">
        <v>1002</v>
      </c>
      <c r="AL341" s="10" t="str">
        <f>SUBSTITUTE(D341,CHAR(10)&amp;"• Packed in a facility and/or equipment that produces products containing peanuts, tree nuts, soybean, milk, dairy, eggs, fish, shellfish, wheat, sesame. •","")</f>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41" s="9" t="s">
        <v>44</v>
      </c>
      <c r="AN341" s="42"/>
    </row>
    <row r="342" spans="1:40" ht="180" x14ac:dyDescent="0.3">
      <c r="A342" s="8" t="s">
        <v>1034</v>
      </c>
      <c r="B342" s="8" t="s">
        <v>1035</v>
      </c>
      <c r="C342" s="8" t="s">
        <v>1036</v>
      </c>
      <c r="D342" s="9" t="s">
        <v>1037</v>
      </c>
      <c r="E342" s="6">
        <f>IF(F342 = "NULL", "NULL", F342/28.35)</f>
        <v>1.25</v>
      </c>
      <c r="F342" s="6">
        <v>35.4375</v>
      </c>
      <c r="G342" s="6">
        <f>IF(H342 = "NULL", "NULL", H342/28.35)</f>
        <v>2.5</v>
      </c>
      <c r="H342" s="6">
        <v>70.875</v>
      </c>
      <c r="I342" s="6">
        <f>IF(G342 = "NULL", "NULL", G342*1.25)</f>
        <v>3.125</v>
      </c>
      <c r="J342" s="6">
        <f>IF(G342 = "NULL", "NULL", H342*1.25)</f>
        <v>88.59375</v>
      </c>
      <c r="K342" s="6">
        <f>IF(G342 = "NULL", "NULL", G342*2)</f>
        <v>5</v>
      </c>
      <c r="L342" s="6">
        <f>IF(G342 = "NULL", "NULL", H342*2)</f>
        <v>141.75</v>
      </c>
      <c r="M342" s="9" t="str">
        <f>CONCATENATE(SUBSTITUTE(D342,"• Packed in a facility and/or equipment that produces products containing peanuts, tree nuts, soybean, milk, dairy, eggs, fish, shellfish, wheat, sesame. •",""), " - NET WT. ", TEXT(E342, "0.00"), " oz (", F342, " grams)")</f>
        <v>Louisiana Cajun Style Blend Ingredients:
paprika, salt, onion, garlic, cayenne pepper, black pepper, celery, thyme
 - NET WT. 1.25 oz (35.4375 grams)</v>
      </c>
      <c r="N342" s="10">
        <v>10000000197</v>
      </c>
      <c r="O342" s="10">
        <v>30000000197</v>
      </c>
      <c r="P342" s="10">
        <v>50000000197</v>
      </c>
      <c r="Q342" s="10">
        <v>70000000197</v>
      </c>
      <c r="R342" s="10">
        <v>90000000197</v>
      </c>
      <c r="S342" s="10">
        <v>11000000197</v>
      </c>
      <c r="T342" s="10">
        <v>13000000197</v>
      </c>
      <c r="U342" s="8"/>
      <c r="V342" s="9"/>
      <c r="W342" s="6">
        <f>IF(G342 = "NULL", "NULL", G342/4)</f>
        <v>0.625</v>
      </c>
      <c r="X342" s="6">
        <f>IF(W342 = "NULL", "NULL", W342*28.35)</f>
        <v>17.71875</v>
      </c>
      <c r="Y342" s="6">
        <f>IF(G342 = "NULL", "NULL", G342*4)</f>
        <v>10</v>
      </c>
      <c r="Z342" s="6">
        <f>IF(G342 = "NULL", "NULL", H342*4)</f>
        <v>283.5</v>
      </c>
      <c r="AA342" s="13">
        <v>15000000197</v>
      </c>
      <c r="AB342" s="6">
        <f>IF(OR(E342 = "NULL", G342 = "NULL"), "NULL", (E342+G342)/2)</f>
        <v>1.875</v>
      </c>
      <c r="AC342" s="6">
        <f>IF(OR(F342 = "NULL", H342 = "NULL"), "NULL", (F342+H342)/2)</f>
        <v>53.15625</v>
      </c>
      <c r="AD342" s="13">
        <v>17000000197</v>
      </c>
      <c r="AE342" s="6">
        <f>IF(H342 = "NULL", "NULL", AF342/28.35)</f>
        <v>6.25</v>
      </c>
      <c r="AF342" s="6">
        <f>IF(H342 = "NULL", "NULL", J342*2)</f>
        <v>177.1875</v>
      </c>
      <c r="AG342" s="13">
        <v>19000000197</v>
      </c>
      <c r="AH342" s="6">
        <f>IF(AB342 = "NULL", "NULL", AB342*2)</f>
        <v>3.75</v>
      </c>
      <c r="AI342" s="6">
        <f>IF(AC342 = "NULL", "NULL", AC342*2)</f>
        <v>106.3125</v>
      </c>
      <c r="AJ342" s="13">
        <v>21000000197</v>
      </c>
      <c r="AK342" s="11"/>
      <c r="AL342" s="10" t="str">
        <f>SUBSTITUTE(D342,CHAR(10)&amp;"• Packed in a facility and/or equipment that produces products containing peanuts, tree nuts, soybean, milk, dairy, eggs, fish, shellfish, wheat, sesame. •","")</f>
        <v>Louisiana Cajun Style Blend Ingredients:
paprika, salt, onion, garlic, cayenne pepper, black pepper, celery, thyme</v>
      </c>
      <c r="AM342" s="9" t="s">
        <v>44</v>
      </c>
      <c r="AN342" s="42"/>
    </row>
    <row r="343" spans="1:40" ht="180" x14ac:dyDescent="0.3">
      <c r="A343" s="33" t="s">
        <v>725</v>
      </c>
      <c r="B343" s="8" t="s">
        <v>726</v>
      </c>
      <c r="C343" s="8" t="s">
        <v>727</v>
      </c>
      <c r="D343" s="9" t="s">
        <v>728</v>
      </c>
      <c r="E343" s="6">
        <f>IF(F343 = "NULL", "NULL", F343/28.35)</f>
        <v>2.3985890652557318</v>
      </c>
      <c r="F343" s="6">
        <v>68</v>
      </c>
      <c r="G343" s="6">
        <f>IF(H343 = "NULL", "NULL", H343/28.35)</f>
        <v>5.0088183421516757</v>
      </c>
      <c r="H343" s="6">
        <v>142</v>
      </c>
      <c r="I343" s="6">
        <f>IF(G343 = "NULL", "NULL", G343*1.25)</f>
        <v>6.261022927689595</v>
      </c>
      <c r="J343" s="6">
        <f>IF(G343 = "NULL", "NULL", H343*1.25)</f>
        <v>177.5</v>
      </c>
      <c r="K343" s="6">
        <f>IF(G343 = "NULL", "NULL", G343*2)</f>
        <v>10.017636684303351</v>
      </c>
      <c r="L343" s="6">
        <f>IF(G343 = "NULL", "NULL", H343*2)</f>
        <v>284</v>
      </c>
      <c r="M343" s="9" t="str">
        <f>CONCATENATE(SUBSTITUTE(D343,"• Packed in a facility and/or equipment that produces products containing peanuts, tree nuts, soybean, milk, dairy, eggs, fish, shellfish, wheat, sesame. •",""), " - NET WT. ", TEXT(E343, "0.00"), " oz (", F343, " grams)")</f>
        <v>Magia Smoked Applewood Sea Salt Ingredients:
sea salt smoked over applewood fire
 - NET WT. 2.40 oz (68 grams)</v>
      </c>
      <c r="N343" s="10">
        <v>10000000581</v>
      </c>
      <c r="O343" s="10">
        <v>30000000581</v>
      </c>
      <c r="P343" s="10">
        <v>50000000581</v>
      </c>
      <c r="Q343" s="10">
        <v>70000000581</v>
      </c>
      <c r="R343" s="10">
        <v>90000000581</v>
      </c>
      <c r="S343" s="10">
        <v>11000000581</v>
      </c>
      <c r="T343" s="10">
        <v>13000000581</v>
      </c>
      <c r="U343" s="8" t="s">
        <v>49</v>
      </c>
      <c r="V343" s="9" t="s">
        <v>729</v>
      </c>
      <c r="W343" s="6">
        <f>IF(G343 = "NULL", "NULL", G343/4)</f>
        <v>1.2522045855379189</v>
      </c>
      <c r="X343" s="6">
        <f>IF(W343 = "NULL", "NULL", W343*28.35)</f>
        <v>35.5</v>
      </c>
      <c r="Y343" s="6">
        <f>IF(G343 = "NULL", "NULL", G343*4)</f>
        <v>20.035273368606703</v>
      </c>
      <c r="Z343" s="6">
        <f>IF(G343 = "NULL", "NULL", H343*4)</f>
        <v>568</v>
      </c>
      <c r="AA343" s="13">
        <v>15000000581</v>
      </c>
      <c r="AB343" s="6">
        <f>IF(OR(E343 = "NULL", G343 = "NULL"), "NULL", (E343+G343)/2)</f>
        <v>3.7037037037037037</v>
      </c>
      <c r="AC343" s="6">
        <f>IF(OR(F343 = "NULL", H343 = "NULL"), "NULL", (F343+H343)/2)</f>
        <v>105</v>
      </c>
      <c r="AD343" s="13">
        <v>17000000581</v>
      </c>
      <c r="AE343" s="6">
        <f>IF(H343 = "NULL", "NULL", AF343/28.35)</f>
        <v>12.522045855379188</v>
      </c>
      <c r="AF343" s="6">
        <f>IF(H343 = "NULL", "NULL", J343*2)</f>
        <v>355</v>
      </c>
      <c r="AG343" s="13">
        <v>19000000581</v>
      </c>
      <c r="AH343" s="6">
        <f>IF(AB343 = "NULL", "NULL", AB343*2)</f>
        <v>7.4074074074074074</v>
      </c>
      <c r="AI343" s="6">
        <f>IF(AC343 = "NULL", "NULL", AC343*2)</f>
        <v>210</v>
      </c>
      <c r="AJ343" s="13">
        <v>21000000581</v>
      </c>
      <c r="AK343" s="11" t="s">
        <v>730</v>
      </c>
      <c r="AL343" s="10" t="str">
        <f>SUBSTITUTE(D343,CHAR(10)&amp;"• Packed in a facility and/or equipment that produces products containing peanuts, tree nuts, soybean, milk, dairy, eggs, fish, shellfish, wheat, sesame. •","")</f>
        <v>Magia Smoked Applewood Sea Salt Ingredients:
sea salt smoked over applewood fire</v>
      </c>
      <c r="AM343" s="9" t="s">
        <v>44</v>
      </c>
      <c r="AN343" s="42"/>
    </row>
    <row r="344" spans="1:40" ht="255" x14ac:dyDescent="0.3">
      <c r="A344" s="8" t="s">
        <v>78</v>
      </c>
      <c r="B344" s="8" t="s">
        <v>79</v>
      </c>
      <c r="C344" s="8" t="s">
        <v>80</v>
      </c>
      <c r="D344" s="9" t="s">
        <v>81</v>
      </c>
      <c r="E344" s="6">
        <f>IF(F344 = "NULL", "NULL", F344/28.35)</f>
        <v>2</v>
      </c>
      <c r="F344" s="6">
        <v>56.7</v>
      </c>
      <c r="G344" s="6">
        <f>IF(H344 = "NULL", "NULL", H344/28.35)</f>
        <v>4</v>
      </c>
      <c r="H344" s="6">
        <v>113.4</v>
      </c>
      <c r="I344" s="6">
        <f>IF(G344 = "NULL", "NULL", G344*1.25)</f>
        <v>5</v>
      </c>
      <c r="J344" s="6">
        <f>IF(G344 = "NULL", "NULL", H344*1.25)</f>
        <v>141.75</v>
      </c>
      <c r="K344" s="6">
        <f>IF(G344 = "NULL", "NULL", G344*2)</f>
        <v>8</v>
      </c>
      <c r="L344" s="6">
        <f>IF(G344 = "NULL", "NULL", H344*2)</f>
        <v>226.8</v>
      </c>
      <c r="M344" s="9" t="str">
        <f>CONCATENATE(SUBSTITUTE(D344,"• Packed in a facility and/or equipment that produces products containing peanuts, tree nuts, soybean, milk, dairy, eggs, fish, shellfish, wheat, sesame. •",""), " - NET WT. ", TEXT(E344, "0.00"), " oz (", F344,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NET WT. 2.00 oz (56.7 grams)</v>
      </c>
      <c r="N344" s="10">
        <v>10000000199</v>
      </c>
      <c r="O344" s="10">
        <v>30000000199</v>
      </c>
      <c r="P344" s="10">
        <v>50000000199</v>
      </c>
      <c r="Q344" s="10">
        <v>70000000199</v>
      </c>
      <c r="R344" s="10">
        <v>90000000199</v>
      </c>
      <c r="S344" s="10">
        <v>11000000199</v>
      </c>
      <c r="T344" s="10">
        <v>13000000199</v>
      </c>
      <c r="U344" s="8" t="s">
        <v>49</v>
      </c>
      <c r="V344" s="9" t="s">
        <v>50</v>
      </c>
      <c r="W344" s="6">
        <f>IF(G344 = "NULL", "NULL", G344/4)</f>
        <v>1</v>
      </c>
      <c r="X344" s="6">
        <f>IF(W344 = "NULL", "NULL", W344*28.35)</f>
        <v>28.35</v>
      </c>
      <c r="Y344" s="6">
        <f>IF(G344 = "NULL", "NULL", G344*4)</f>
        <v>16</v>
      </c>
      <c r="Z344" s="6">
        <f>IF(G344 = "NULL", "NULL", H344*4)</f>
        <v>453.6</v>
      </c>
      <c r="AA344" s="13">
        <v>15000000199</v>
      </c>
      <c r="AB344" s="6">
        <f>IF(OR(E344 = "NULL", G344 = "NULL"), "NULL", (E344+G344)/2)</f>
        <v>3</v>
      </c>
      <c r="AC344" s="6">
        <f>IF(OR(F344 = "NULL", H344 = "NULL"), "NULL", (F344+H344)/2)</f>
        <v>85.050000000000011</v>
      </c>
      <c r="AD344" s="13">
        <v>17000000199</v>
      </c>
      <c r="AE344" s="6">
        <f>IF(H344 = "NULL", "NULL", AF344/28.35)</f>
        <v>10</v>
      </c>
      <c r="AF344" s="6">
        <f>IF(H344 = "NULL", "NULL", J344*2)</f>
        <v>283.5</v>
      </c>
      <c r="AG344" s="13">
        <v>19000000199</v>
      </c>
      <c r="AH344" s="6">
        <f>IF(AB344 = "NULL", "NULL", AB344*2)</f>
        <v>6</v>
      </c>
      <c r="AI344" s="6">
        <f>IF(AC344 = "NULL", "NULL", AC344*2)</f>
        <v>170.10000000000002</v>
      </c>
      <c r="AJ344" s="13">
        <v>21000000199</v>
      </c>
      <c r="AK344" s="11"/>
      <c r="AL344" s="10" t="str">
        <f>SUBSTITUTE(D344,CHAR(10)&amp;"•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c r="AM344" s="9" t="s">
        <v>44</v>
      </c>
      <c r="AN344" s="42"/>
    </row>
    <row r="345" spans="1:40" ht="180" x14ac:dyDescent="0.3">
      <c r="A345" s="8" t="s">
        <v>2378</v>
      </c>
      <c r="B345" s="8" t="s">
        <v>2379</v>
      </c>
      <c r="C345" s="8" t="s">
        <v>2380</v>
      </c>
      <c r="D345" s="9" t="s">
        <v>320</v>
      </c>
      <c r="E345" s="6" t="str">
        <f>IF(F345 = "NULL", "NULL", F345/28.35)</f>
        <v>NULL</v>
      </c>
      <c r="F345" s="6" t="s">
        <v>320</v>
      </c>
      <c r="G345" s="6" t="str">
        <f>IF(H345 = "NULL", "NULL", H345/28.35)</f>
        <v>NULL</v>
      </c>
      <c r="H345" s="6" t="s">
        <v>320</v>
      </c>
      <c r="I345" s="6" t="str">
        <f>IF(G345 = "NULL", "NULL", G345*1.25)</f>
        <v>NULL</v>
      </c>
      <c r="J345" s="6" t="str">
        <f>IF(G345 = "NULL", "NULL", H345*1.25)</f>
        <v>NULL</v>
      </c>
      <c r="K345" s="6" t="str">
        <f>IF(G345 = "NULL", "NULL", G345*2)</f>
        <v>NULL</v>
      </c>
      <c r="L345" s="6" t="str">
        <f>IF(G345 = "NULL", "NULL", H345*2)</f>
        <v>NULL</v>
      </c>
      <c r="M345" s="9" t="str">
        <f>CONCATENATE(SUBSTITUTE(D345,"• Packed in a facility and/or equipment that produces products containing peanuts, tree nuts, soybean, milk, dairy, eggs, fish, shellfish, wheat, sesame. •",""), " - NET WT. ", TEXT(E345, "0.00"), " oz (", F345, " grams)")</f>
        <v>NULL - NET WT. NULL oz (NULL grams)</v>
      </c>
      <c r="N345" s="10">
        <v>10000000200</v>
      </c>
      <c r="O345" s="10">
        <v>30000000200</v>
      </c>
      <c r="P345" s="10">
        <v>50000000200</v>
      </c>
      <c r="Q345" s="10">
        <v>70000000200</v>
      </c>
      <c r="R345" s="10">
        <v>90000000200</v>
      </c>
      <c r="S345" s="10">
        <v>11000000200</v>
      </c>
      <c r="T345" s="10">
        <v>13000000200</v>
      </c>
      <c r="U345" s="8"/>
      <c r="V345" s="9"/>
      <c r="W345" s="6" t="str">
        <f>IF(G345 = "NULL", "NULL", G345/4)</f>
        <v>NULL</v>
      </c>
      <c r="X345" s="6" t="str">
        <f>IF(W345 = "NULL", "NULL", W345*28.35)</f>
        <v>NULL</v>
      </c>
      <c r="Y345" s="6" t="str">
        <f>IF(G345 = "NULL", "NULL", G345*4)</f>
        <v>NULL</v>
      </c>
      <c r="Z345" s="6" t="str">
        <f>IF(G345 = "NULL", "NULL", H345*4)</f>
        <v>NULL</v>
      </c>
      <c r="AA345" s="13">
        <v>15000000200</v>
      </c>
      <c r="AB345" s="6" t="str">
        <f>IF(OR(E345 = "NULL", G345 = "NULL"), "NULL", (E345+G345)/2)</f>
        <v>NULL</v>
      </c>
      <c r="AC345" s="6" t="str">
        <f>IF(OR(F345 = "NULL", H345 = "NULL"), "NULL", (F345+H345)/2)</f>
        <v>NULL</v>
      </c>
      <c r="AD345" s="13">
        <v>17000000200</v>
      </c>
      <c r="AE345" s="6" t="str">
        <f>IF(H345 = "NULL", "NULL", AF345/28.35)</f>
        <v>NULL</v>
      </c>
      <c r="AF345" s="6" t="str">
        <f>IF(H345 = "NULL", "NULL", J345*2)</f>
        <v>NULL</v>
      </c>
      <c r="AG345" s="13">
        <v>19000000200</v>
      </c>
      <c r="AH345" s="6" t="str">
        <f>IF(AB345 = "NULL", "NULL", AB345*2)</f>
        <v>NULL</v>
      </c>
      <c r="AI345" s="6" t="str">
        <f>IF(AC345 = "NULL", "NULL", AC345*2)</f>
        <v>NULL</v>
      </c>
      <c r="AJ345" s="13">
        <v>21000000200</v>
      </c>
      <c r="AK345" s="11"/>
      <c r="AL345" s="10" t="str">
        <f>SUBSTITUTE(D345,CHAR(10)&amp;"• Packed in a facility and/or equipment that produces products containing peanuts, tree nuts, soybean, milk, dairy, eggs, fish, shellfish, wheat, sesame. •","")</f>
        <v>NULL</v>
      </c>
      <c r="AM345" s="9" t="s">
        <v>44</v>
      </c>
      <c r="AN345" s="42"/>
    </row>
    <row r="346" spans="1:40" ht="180" x14ac:dyDescent="0.3">
      <c r="A346" s="8" t="s">
        <v>1425</v>
      </c>
      <c r="B346" s="8" t="s">
        <v>1426</v>
      </c>
      <c r="C346" s="8" t="s">
        <v>1426</v>
      </c>
      <c r="D346" s="9" t="s">
        <v>1427</v>
      </c>
      <c r="E346" s="6">
        <f>IF(F346 = "NULL", "NULL", F346/28.35)</f>
        <v>0.8</v>
      </c>
      <c r="F346" s="6">
        <v>22.680000000000003</v>
      </c>
      <c r="G346" s="6">
        <f>IF(H346 = "NULL", "NULL", H346/28.35)</f>
        <v>1.6</v>
      </c>
      <c r="H346" s="6">
        <v>45.360000000000007</v>
      </c>
      <c r="I346" s="6">
        <f>IF(G346 = "NULL", "NULL", G346*1.25)</f>
        <v>2</v>
      </c>
      <c r="J346" s="6">
        <f>IF(G346 = "NULL", "NULL", H346*1.25)</f>
        <v>56.70000000000001</v>
      </c>
      <c r="K346" s="6">
        <f>IF(G346 = "NULL", "NULL", G346*2)</f>
        <v>3.2</v>
      </c>
      <c r="L346" s="6">
        <f>IF(G346 = "NULL", "NULL", H346*2)</f>
        <v>90.720000000000013</v>
      </c>
      <c r="M346" s="9" t="str">
        <f>CONCATENATE(SUBSTITUTE(D346,"• Packed in a facility and/or equipment that produces products containing peanuts, tree nuts, soybean, milk, dairy, eggs, fish, shellfish, wheat, sesame. •",""), " - NET WT. ", TEXT(E346, "0.00"), " oz (", F346, " grams)")</f>
        <v>Mango Tea Ingredients:
black tea, marigold petals, artificial flavoring
 - NET WT. 0.80 oz (22.68 grams)</v>
      </c>
      <c r="N346" s="10">
        <v>10000000201</v>
      </c>
      <c r="O346" s="10">
        <v>30000000201</v>
      </c>
      <c r="P346" s="10">
        <v>50000000201</v>
      </c>
      <c r="Q346" s="10">
        <v>70000000201</v>
      </c>
      <c r="R346" s="10">
        <v>90000000201</v>
      </c>
      <c r="S346" s="10">
        <v>11000000201</v>
      </c>
      <c r="T346" s="10">
        <v>13000000201</v>
      </c>
      <c r="U346" s="8" t="s">
        <v>49</v>
      </c>
      <c r="V346" s="9" t="s">
        <v>153</v>
      </c>
      <c r="W346" s="6">
        <f>IF(G346 = "NULL", "NULL", G346/4)</f>
        <v>0.4</v>
      </c>
      <c r="X346" s="6">
        <f>IF(W346 = "NULL", "NULL", W346*28.35)</f>
        <v>11.340000000000002</v>
      </c>
      <c r="Y346" s="6">
        <f>IF(G346 = "NULL", "NULL", G346*4)</f>
        <v>6.4</v>
      </c>
      <c r="Z346" s="6">
        <f>IF(G346 = "NULL", "NULL", H346*4)</f>
        <v>181.44000000000003</v>
      </c>
      <c r="AA346" s="13">
        <v>15000000201</v>
      </c>
      <c r="AB346" s="6">
        <f>IF(OR(E346 = "NULL", G346 = "NULL"), "NULL", (E346+G346)/2)</f>
        <v>1.2000000000000002</v>
      </c>
      <c r="AC346" s="6">
        <f>IF(OR(F346 = "NULL", H346 = "NULL"), "NULL", (F346+H346)/2)</f>
        <v>34.020000000000003</v>
      </c>
      <c r="AD346" s="13">
        <v>17000000201</v>
      </c>
      <c r="AE346" s="6">
        <f>IF(H346 = "NULL", "NULL", AF346/28.35)</f>
        <v>4.0000000000000009</v>
      </c>
      <c r="AF346" s="6">
        <f>IF(H346 = "NULL", "NULL", J346*2)</f>
        <v>113.40000000000002</v>
      </c>
      <c r="AG346" s="13">
        <v>19000000201</v>
      </c>
      <c r="AH346" s="6">
        <f>IF(AB346 = "NULL", "NULL", AB346*2)</f>
        <v>2.4000000000000004</v>
      </c>
      <c r="AI346" s="6">
        <f>IF(AC346 = "NULL", "NULL", AC346*2)</f>
        <v>68.040000000000006</v>
      </c>
      <c r="AJ346" s="13">
        <v>21000000201</v>
      </c>
      <c r="AK346" s="11"/>
      <c r="AL346" s="10" t="str">
        <f>SUBSTITUTE(D346,CHAR(10)&amp;"• Packed in a facility and/or equipment that produces products containing peanuts, tree nuts, soybean, milk, dairy, eggs, fish, shellfish, wheat, sesame. •","")</f>
        <v>Mango Tea Ingredients:
black tea, marigold petals, artificial flavoring</v>
      </c>
      <c r="AM346" s="9" t="s">
        <v>44</v>
      </c>
      <c r="AN346" s="42"/>
    </row>
    <row r="347" spans="1:40" ht="180" x14ac:dyDescent="0.3">
      <c r="A347" s="8" t="s">
        <v>1680</v>
      </c>
      <c r="B347" s="8" t="s">
        <v>1681</v>
      </c>
      <c r="C347" s="8" t="s">
        <v>1682</v>
      </c>
      <c r="D347" s="9" t="s">
        <v>1683</v>
      </c>
      <c r="E347" s="6">
        <f>IF(F347 = "NULL", "NULL", F347/28.35)</f>
        <v>1.8</v>
      </c>
      <c r="F347" s="6">
        <v>51.03</v>
      </c>
      <c r="G347" s="6">
        <f>IF(H347 = "NULL", "NULL", H347/28.35)</f>
        <v>3.6</v>
      </c>
      <c r="H347" s="6">
        <v>102.06</v>
      </c>
      <c r="I347" s="6">
        <f>IF(G347 = "NULL", "NULL", G347*1.25)</f>
        <v>4.5</v>
      </c>
      <c r="J347" s="6">
        <f>IF(G347 = "NULL", "NULL", H347*1.25)</f>
        <v>127.575</v>
      </c>
      <c r="K347" s="6">
        <f>IF(G347 = "NULL", "NULL", G347*2)</f>
        <v>7.2</v>
      </c>
      <c r="L347" s="6">
        <f>IF(G347 = "NULL", "NULL", H347*2)</f>
        <v>204.12</v>
      </c>
      <c r="M347" s="9" t="str">
        <f>CONCATENATE(SUBSTITUTE(D347,"• Packed in a facility and/or equipment that produces products containing peanuts, tree nuts, soybean, milk, dairy, eggs, fish, shellfish, wheat, sesame. •",""), " - NET WT. ", TEXT(E347, "0.00"), " oz (", F347, " grams)")</f>
        <v>Maple Butter Popcorn Seasoning Ingredients:
natural maple and butter flavor, brown sugar, sugar, whey, salt, &lt;2% silicon dioxide to prevent caking
• ALLERGY ALERT: contains dairy •
 - NET WT. 1.80 oz (51.03 grams)</v>
      </c>
      <c r="N347" s="10">
        <v>10000000202</v>
      </c>
      <c r="O347" s="10">
        <v>30000000202</v>
      </c>
      <c r="P347" s="10">
        <v>50000000202</v>
      </c>
      <c r="Q347" s="10">
        <v>70000000202</v>
      </c>
      <c r="R347" s="10">
        <v>90000000202</v>
      </c>
      <c r="S347" s="10">
        <v>11000000202</v>
      </c>
      <c r="T347" s="10">
        <v>13000000202</v>
      </c>
      <c r="U347" s="8"/>
      <c r="V347" s="9"/>
      <c r="W347" s="6">
        <f>IF(G347 = "NULL", "NULL", G347/4)</f>
        <v>0.9</v>
      </c>
      <c r="X347" s="6">
        <f>IF(W347 = "NULL", "NULL", W347*28.35)</f>
        <v>25.515000000000001</v>
      </c>
      <c r="Y347" s="6">
        <f>IF(G347 = "NULL", "NULL", G347*4)</f>
        <v>14.4</v>
      </c>
      <c r="Z347" s="6">
        <f>IF(G347 = "NULL", "NULL", H347*4)</f>
        <v>408.24</v>
      </c>
      <c r="AA347" s="13">
        <v>15000000202</v>
      </c>
      <c r="AB347" s="6">
        <f>IF(OR(E347 = "NULL", G347 = "NULL"), "NULL", (E347+G347)/2)</f>
        <v>2.7</v>
      </c>
      <c r="AC347" s="6">
        <f>IF(OR(F347 = "NULL", H347 = "NULL"), "NULL", (F347+H347)/2)</f>
        <v>76.545000000000002</v>
      </c>
      <c r="AD347" s="13">
        <v>17000000202</v>
      </c>
      <c r="AE347" s="6">
        <f>IF(H347 = "NULL", "NULL", AF347/28.35)</f>
        <v>9</v>
      </c>
      <c r="AF347" s="6">
        <f>IF(H347 = "NULL", "NULL", J347*2)</f>
        <v>255.15</v>
      </c>
      <c r="AG347" s="13">
        <v>19000000202</v>
      </c>
      <c r="AH347" s="6">
        <f>IF(AB347 = "NULL", "NULL", AB347*2)</f>
        <v>5.4</v>
      </c>
      <c r="AI347" s="6">
        <f>IF(AC347 = "NULL", "NULL", AC347*2)</f>
        <v>153.09</v>
      </c>
      <c r="AJ347" s="13">
        <v>21000000202</v>
      </c>
      <c r="AK347" s="11"/>
      <c r="AL347" s="10" t="str">
        <f>SUBSTITUTE(D347,CHAR(10)&amp;"•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c r="AM347" s="9" t="s">
        <v>44</v>
      </c>
      <c r="AN347" s="42"/>
    </row>
    <row r="348" spans="1:40" ht="180" x14ac:dyDescent="0.3">
      <c r="A348" s="8" t="s">
        <v>2477</v>
      </c>
      <c r="B348" s="8" t="s">
        <v>2478</v>
      </c>
      <c r="C348" s="8" t="s">
        <v>2479</v>
      </c>
      <c r="D348" s="9" t="s">
        <v>2480</v>
      </c>
      <c r="E348" s="6">
        <f>IF(F348 = "NULL", "NULL", F348/28.35)</f>
        <v>2.1</v>
      </c>
      <c r="F348" s="6">
        <v>59.535000000000004</v>
      </c>
      <c r="G348" s="6">
        <f>IF(H348 = "NULL", "NULL", H348/28.35)</f>
        <v>4.2</v>
      </c>
      <c r="H348" s="6">
        <v>119.07000000000001</v>
      </c>
      <c r="I348" s="6">
        <f>IF(G348 = "NULL", "NULL", G348*1.25)</f>
        <v>5.25</v>
      </c>
      <c r="J348" s="6">
        <f>IF(G348 = "NULL", "NULL", H348*1.25)</f>
        <v>148.83750000000001</v>
      </c>
      <c r="K348" s="6">
        <f>IF(G348 = "NULL", "NULL", G348*2)</f>
        <v>8.4</v>
      </c>
      <c r="L348" s="6">
        <f>IF(G348 = "NULL", "NULL", H348*2)</f>
        <v>238.14000000000001</v>
      </c>
      <c r="M348" s="9" t="str">
        <f>CONCATENATE(SUBSTITUTE(D348,"• Packed in a facility and/or equipment that produces products containing peanuts, tree nuts, soybean, milk, dairy, eggs, fish, shellfish, wheat, sesame. •",""), " - NET WT. ", TEXT(E348, "0.00"), " oz (", F348, " grams)")</f>
        <v>Maple Cinnamon Sugar Ingredients:
cinnamon, pure maple syrup sugar granules
 - NET WT. 2.10 oz (59.535 grams)</v>
      </c>
      <c r="N348" s="10">
        <v>10000000203</v>
      </c>
      <c r="O348" s="10">
        <v>30000000203</v>
      </c>
      <c r="P348" s="10">
        <v>50000000203</v>
      </c>
      <c r="Q348" s="10">
        <v>70000000203</v>
      </c>
      <c r="R348" s="10">
        <v>90000000203</v>
      </c>
      <c r="S348" s="10">
        <v>11000000203</v>
      </c>
      <c r="T348" s="10">
        <v>13000000203</v>
      </c>
      <c r="U348" s="8"/>
      <c r="V348" s="9"/>
      <c r="W348" s="6">
        <f>IF(G348 = "NULL", "NULL", G348/4)</f>
        <v>1.05</v>
      </c>
      <c r="X348" s="6">
        <f>IF(W348 = "NULL", "NULL", W348*28.35)</f>
        <v>29.767500000000002</v>
      </c>
      <c r="Y348" s="6">
        <f>IF(G348 = "NULL", "NULL", G348*4)</f>
        <v>16.8</v>
      </c>
      <c r="Z348" s="6">
        <f>IF(G348 = "NULL", "NULL", H348*4)</f>
        <v>476.28000000000003</v>
      </c>
      <c r="AA348" s="13">
        <v>15000000203</v>
      </c>
      <c r="AB348" s="6">
        <f>IF(OR(E348 = "NULL", G348 = "NULL"), "NULL", (E348+G348)/2)</f>
        <v>3.1500000000000004</v>
      </c>
      <c r="AC348" s="6">
        <f>IF(OR(F348 = "NULL", H348 = "NULL"), "NULL", (F348+H348)/2)</f>
        <v>89.302500000000009</v>
      </c>
      <c r="AD348" s="13">
        <v>17000000203</v>
      </c>
      <c r="AE348" s="6">
        <f>IF(H348 = "NULL", "NULL", AF348/28.35)</f>
        <v>10.5</v>
      </c>
      <c r="AF348" s="6">
        <f>IF(H348 = "NULL", "NULL", J348*2)</f>
        <v>297.67500000000001</v>
      </c>
      <c r="AG348" s="13">
        <v>19000000203</v>
      </c>
      <c r="AH348" s="6">
        <f>IF(AB348 = "NULL", "NULL", AB348*2)</f>
        <v>6.3000000000000007</v>
      </c>
      <c r="AI348" s="6">
        <f>IF(AC348 = "NULL", "NULL", AC348*2)</f>
        <v>178.60500000000002</v>
      </c>
      <c r="AJ348" s="13">
        <v>21000000203</v>
      </c>
      <c r="AK348" s="11"/>
      <c r="AL348" s="10" t="str">
        <f>SUBSTITUTE(D348,CHAR(10)&amp;"• Packed in a facility and/or equipment that produces products containing peanuts, tree nuts, soybean, milk, dairy, eggs, fish, shellfish, wheat, sesame. •","")</f>
        <v>Maple Cinnamon Sugar Ingredients:
cinnamon, pure maple syrup sugar granules</v>
      </c>
      <c r="AM348" s="9" t="s">
        <v>44</v>
      </c>
      <c r="AN348" s="42"/>
    </row>
    <row r="349" spans="1:40" ht="409.6" x14ac:dyDescent="0.3">
      <c r="A349" s="33" t="s">
        <v>515</v>
      </c>
      <c r="B349" s="8" t="s">
        <v>516</v>
      </c>
      <c r="C349" s="8" t="s">
        <v>517</v>
      </c>
      <c r="D349" s="9" t="s">
        <v>518</v>
      </c>
      <c r="E349" s="6">
        <f>IF(F349 = "NULL", "NULL", F349/28.35)</f>
        <v>1.6875</v>
      </c>
      <c r="F349" s="6">
        <v>47.840625000000003</v>
      </c>
      <c r="G349" s="6">
        <f>IF(H349 = "NULL", "NULL", H349/28.35)</f>
        <v>3.375</v>
      </c>
      <c r="H349" s="6">
        <v>95.681250000000006</v>
      </c>
      <c r="I349" s="6">
        <f>IF(G349 = "NULL", "NULL", G349*1.25)</f>
        <v>4.21875</v>
      </c>
      <c r="J349" s="6">
        <f>IF(G349 = "NULL", "NULL", H349*1.25)</f>
        <v>119.6015625</v>
      </c>
      <c r="K349" s="6">
        <f>IF(G349 = "NULL", "NULL", G349*2)</f>
        <v>6.75</v>
      </c>
      <c r="L349" s="6">
        <f>IF(G349 = "NULL", "NULL", H349*2)</f>
        <v>191.36250000000001</v>
      </c>
      <c r="M349" s="9" t="str">
        <f>CONCATENATE(SUBSTITUTE(D349,"• Packed in a facility and/or equipment that produces products containing peanuts, tree nuts, soybean, milk, dairy, eggs, fish, shellfish, wheat, sesame. •",""), " - NET WT. ", TEXT(E349, "0.00"), " oz (", F349,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49" s="10">
        <v>10000000462</v>
      </c>
      <c r="O349" s="10">
        <v>30000000462</v>
      </c>
      <c r="P349" s="10">
        <v>50000000462</v>
      </c>
      <c r="Q349" s="10">
        <v>70000000462</v>
      </c>
      <c r="R349" s="10">
        <v>90000000462</v>
      </c>
      <c r="S349" s="10">
        <v>11000000462</v>
      </c>
      <c r="T349" s="10">
        <v>13000000462</v>
      </c>
      <c r="U349" s="9"/>
      <c r="V349" s="9"/>
      <c r="W349" s="6">
        <f>IF(G349 = "NULL", "NULL", G349/4)</f>
        <v>0.84375</v>
      </c>
      <c r="X349" s="6">
        <f>IF(W349 = "NULL", "NULL", W349*28.35)</f>
        <v>23.920312500000001</v>
      </c>
      <c r="Y349" s="6">
        <f>IF(G349 = "NULL", "NULL", G349*4)</f>
        <v>13.5</v>
      </c>
      <c r="Z349" s="6">
        <f>IF(G349 = "NULL", "NULL", H349*4)</f>
        <v>382.72500000000002</v>
      </c>
      <c r="AA349" s="13">
        <v>15000000462</v>
      </c>
      <c r="AB349" s="6">
        <f>IF(OR(E349 = "NULL", G349 = "NULL"), "NULL", (E349+G349)/2)</f>
        <v>2.53125</v>
      </c>
      <c r="AC349" s="6">
        <f>IF(OR(F349 = "NULL", H349 = "NULL"), "NULL", (F349+H349)/2)</f>
        <v>71.760937500000011</v>
      </c>
      <c r="AD349" s="13">
        <v>17000000462</v>
      </c>
      <c r="AE349" s="6">
        <f>IF(H349 = "NULL", "NULL", AF349/28.35)</f>
        <v>8.4375</v>
      </c>
      <c r="AF349" s="6">
        <f>IF(H349 = "NULL", "NULL", J349*2)</f>
        <v>239.203125</v>
      </c>
      <c r="AG349" s="13">
        <v>19000000462</v>
      </c>
      <c r="AH349" s="6">
        <f>IF(AB349 = "NULL", "NULL", AB349*2)</f>
        <v>5.0625</v>
      </c>
      <c r="AI349" s="6">
        <f>IF(AC349 = "NULL", "NULL", AC349*2)</f>
        <v>143.52187500000002</v>
      </c>
      <c r="AJ349" s="13">
        <v>21000000462</v>
      </c>
      <c r="AK349" s="11" t="s">
        <v>519</v>
      </c>
      <c r="AL349" s="10" t="str">
        <f>SUBSTITUTE(D349,CHAR(10)&amp;"•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49" s="9" t="s">
        <v>44</v>
      </c>
      <c r="AN349" s="42"/>
    </row>
    <row r="350" spans="1:40" ht="180" x14ac:dyDescent="0.3">
      <c r="A350" s="8" t="s">
        <v>2344</v>
      </c>
      <c r="B350" s="8" t="s">
        <v>2345</v>
      </c>
      <c r="C350" s="8" t="s">
        <v>2346</v>
      </c>
      <c r="D350" s="9" t="s">
        <v>320</v>
      </c>
      <c r="E350" s="6" t="str">
        <f>IF(F350 = "NULL", "NULL", F350/28.35)</f>
        <v>NULL</v>
      </c>
      <c r="F350" s="6" t="s">
        <v>320</v>
      </c>
      <c r="G350" s="6" t="str">
        <f>IF(H350 = "NULL", "NULL", H350/28.35)</f>
        <v>NULL</v>
      </c>
      <c r="H350" s="6" t="s">
        <v>320</v>
      </c>
      <c r="I350" s="6" t="str">
        <f>IF(G350 = "NULL", "NULL", G350*1.25)</f>
        <v>NULL</v>
      </c>
      <c r="J350" s="6" t="str">
        <f>IF(G350 = "NULL", "NULL", H350*1.25)</f>
        <v>NULL</v>
      </c>
      <c r="K350" s="6" t="str">
        <f>IF(G350 = "NULL", "NULL", G350*2)</f>
        <v>NULL</v>
      </c>
      <c r="L350" s="6" t="str">
        <f>IF(G350 = "NULL", "NULL", H350*2)</f>
        <v>NULL</v>
      </c>
      <c r="M350" s="9" t="str">
        <f>CONCATENATE(SUBSTITUTE(D350,"• Packed in a facility and/or equipment that produces products containing peanuts, tree nuts, soybean, milk, dairy, eggs, fish, shellfish, wheat, sesame. •",""), " - NET WT. ", TEXT(E350, "0.00"), " oz (", F350, " grams)")</f>
        <v>NULL - NET WT. NULL oz (NULL grams)</v>
      </c>
      <c r="N350" s="10">
        <v>10000000204</v>
      </c>
      <c r="O350" s="10">
        <v>30000000204</v>
      </c>
      <c r="P350" s="10">
        <v>50000000204</v>
      </c>
      <c r="Q350" s="10">
        <v>70000000204</v>
      </c>
      <c r="R350" s="10">
        <v>90000000204</v>
      </c>
      <c r="S350" s="10">
        <v>11000000204</v>
      </c>
      <c r="T350" s="10">
        <v>13000000204</v>
      </c>
      <c r="U350" s="8"/>
      <c r="V350" s="9" t="s">
        <v>755</v>
      </c>
      <c r="W350" s="6" t="str">
        <f>IF(G350 = "NULL", "NULL", G350/4)</f>
        <v>NULL</v>
      </c>
      <c r="X350" s="6" t="str">
        <f>IF(W350 = "NULL", "NULL", W350*28.35)</f>
        <v>NULL</v>
      </c>
      <c r="Y350" s="6" t="str">
        <f>IF(G350 = "NULL", "NULL", G350*4)</f>
        <v>NULL</v>
      </c>
      <c r="Z350" s="6" t="str">
        <f>IF(G350 = "NULL", "NULL", H350*4)</f>
        <v>NULL</v>
      </c>
      <c r="AA350" s="13">
        <v>15000000204</v>
      </c>
      <c r="AB350" s="6" t="str">
        <f>IF(OR(E350 = "NULL", G350 = "NULL"), "NULL", (E350+G350)/2)</f>
        <v>NULL</v>
      </c>
      <c r="AC350" s="6" t="str">
        <f>IF(OR(F350 = "NULL", H350 = "NULL"), "NULL", (F350+H350)/2)</f>
        <v>NULL</v>
      </c>
      <c r="AD350" s="13">
        <v>17000000204</v>
      </c>
      <c r="AE350" s="6" t="str">
        <f>IF(H350 = "NULL", "NULL", AF350/28.35)</f>
        <v>NULL</v>
      </c>
      <c r="AF350" s="6" t="str">
        <f>IF(H350 = "NULL", "NULL", J350*2)</f>
        <v>NULL</v>
      </c>
      <c r="AG350" s="13">
        <v>19000000204</v>
      </c>
      <c r="AH350" s="6" t="str">
        <f>IF(AB350 = "NULL", "NULL", AB350*2)</f>
        <v>NULL</v>
      </c>
      <c r="AI350" s="6" t="str">
        <f>IF(AC350 = "NULL", "NULL", AC350*2)</f>
        <v>NULL</v>
      </c>
      <c r="AJ350" s="13">
        <v>21000000204</v>
      </c>
      <c r="AK350" s="11"/>
      <c r="AL350" s="10" t="str">
        <f>SUBSTITUTE(D350,CHAR(10)&amp;"• Packed in a facility and/or equipment that produces products containing peanuts, tree nuts, soybean, milk, dairy, eggs, fish, shellfish, wheat, sesame. •","")</f>
        <v>NULL</v>
      </c>
      <c r="AM350" s="9" t="s">
        <v>44</v>
      </c>
      <c r="AN350" s="42"/>
    </row>
    <row r="351" spans="1:40" ht="180" x14ac:dyDescent="0.3">
      <c r="A351" s="8" t="s">
        <v>103</v>
      </c>
      <c r="B351" s="8" t="s">
        <v>104</v>
      </c>
      <c r="C351" s="8" t="s">
        <v>105</v>
      </c>
      <c r="D351" s="9" t="s">
        <v>106</v>
      </c>
      <c r="E351" s="6">
        <f>IF(F351 = "NULL", "NULL", F351/28.35)</f>
        <v>1.7</v>
      </c>
      <c r="F351" s="6">
        <v>48.195</v>
      </c>
      <c r="G351" s="6">
        <f>IF(H351 = "NULL", "NULL", H351/28.35)</f>
        <v>3.4</v>
      </c>
      <c r="H351" s="6">
        <v>96.39</v>
      </c>
      <c r="I351" s="6">
        <f>IF(G351 = "NULL", "NULL", G351*1.25)</f>
        <v>4.25</v>
      </c>
      <c r="J351" s="6">
        <f>IF(G351 = "NULL", "NULL", H351*1.25)</f>
        <v>120.4875</v>
      </c>
      <c r="K351" s="6">
        <f>IF(G351 = "NULL", "NULL", G351*2)</f>
        <v>6.8</v>
      </c>
      <c r="L351" s="6">
        <f>IF(G351 = "NULL", "NULL", H351*2)</f>
        <v>192.78</v>
      </c>
      <c r="M351" s="9" t="str">
        <f>CONCATENATE(SUBSTITUTE(D351,"• Packed in a facility and/or equipment that produces products containing peanuts, tree nuts, soybean, milk, dairy, eggs, fish, shellfish, wheat, sesame. •",""), " - NET WT. ", TEXT(E351, "0.00"), " oz (", F351, " grams)")</f>
        <v>Mediterranean Bread Dip Ingredients:
salt, pepper, starch, garlic, monosodium, oregano, sugar, onion and parsley
 - NET WT. 1.70 oz (48.195 grams)</v>
      </c>
      <c r="N351" s="10">
        <v>10000000206</v>
      </c>
      <c r="O351" s="10">
        <v>30000000206</v>
      </c>
      <c r="P351" s="10">
        <v>50000000206</v>
      </c>
      <c r="Q351" s="10">
        <v>70000000206</v>
      </c>
      <c r="R351" s="10">
        <v>90000000206</v>
      </c>
      <c r="S351" s="10">
        <v>11000000206</v>
      </c>
      <c r="T351" s="10">
        <v>13000000206</v>
      </c>
      <c r="U351" s="8" t="s">
        <v>49</v>
      </c>
      <c r="V351" s="9" t="s">
        <v>107</v>
      </c>
      <c r="W351" s="6">
        <f>IF(G351 = "NULL", "NULL", G351/4)</f>
        <v>0.85</v>
      </c>
      <c r="X351" s="6">
        <f>IF(W351 = "NULL", "NULL", W351*28.35)</f>
        <v>24.0975</v>
      </c>
      <c r="Y351" s="6">
        <f>IF(G351 = "NULL", "NULL", G351*4)</f>
        <v>13.6</v>
      </c>
      <c r="Z351" s="6">
        <f>IF(G351 = "NULL", "NULL", H351*4)</f>
        <v>385.56</v>
      </c>
      <c r="AA351" s="13">
        <v>15000000206</v>
      </c>
      <c r="AB351" s="6">
        <f>IF(OR(E351 = "NULL", G351 = "NULL"), "NULL", (E351+G351)/2)</f>
        <v>2.5499999999999998</v>
      </c>
      <c r="AC351" s="6">
        <f>IF(OR(F351 = "NULL", H351 = "NULL"), "NULL", (F351+H351)/2)</f>
        <v>72.292500000000004</v>
      </c>
      <c r="AD351" s="13">
        <v>17000000206</v>
      </c>
      <c r="AE351" s="6">
        <f>IF(H351 = "NULL", "NULL", AF351/28.35)</f>
        <v>8.5</v>
      </c>
      <c r="AF351" s="6">
        <f>IF(H351 = "NULL", "NULL", J351*2)</f>
        <v>240.97499999999999</v>
      </c>
      <c r="AG351" s="13">
        <v>19000000206</v>
      </c>
      <c r="AH351" s="6">
        <f>IF(AB351 = "NULL", "NULL", AB351*2)</f>
        <v>5.0999999999999996</v>
      </c>
      <c r="AI351" s="6">
        <f>IF(AC351 = "NULL", "NULL", AC351*2)</f>
        <v>144.58500000000001</v>
      </c>
      <c r="AJ351" s="13">
        <v>21000000206</v>
      </c>
      <c r="AK351" s="11" t="s">
        <v>108</v>
      </c>
      <c r="AL351" s="10" t="str">
        <f>SUBSTITUTE(D351,CHAR(10)&amp;"• Packed in a facility and/or equipment that produces products containing peanuts, tree nuts, soybean, milk, dairy, eggs, fish, shellfish, wheat, sesame. •","")</f>
        <v>Mediterranean Bread Dip Ingredients:
salt, pepper, starch, garlic, monosodium, oregano, sugar, onion and parsley</v>
      </c>
      <c r="AM351" s="9" t="s">
        <v>44</v>
      </c>
      <c r="AN351" s="42"/>
    </row>
    <row r="352" spans="1:40" ht="180" x14ac:dyDescent="0.3">
      <c r="A352" s="33" t="s">
        <v>690</v>
      </c>
      <c r="B352" s="8" t="s">
        <v>691</v>
      </c>
      <c r="C352" s="8" t="s">
        <v>692</v>
      </c>
      <c r="D352" s="9" t="s">
        <v>693</v>
      </c>
      <c r="E352" s="6">
        <f>IF(F352 = "NULL", "NULL", F352/28.35)</f>
        <v>2.0499999999999998</v>
      </c>
      <c r="F352" s="6">
        <v>58.1175</v>
      </c>
      <c r="G352" s="6">
        <f>IF(H352 = "NULL", "NULL", H352/28.35)</f>
        <v>4.0999999999999996</v>
      </c>
      <c r="H352" s="6">
        <v>116.235</v>
      </c>
      <c r="I352" s="6">
        <f>IF(G352 = "NULL", "NULL", G352*1.25)</f>
        <v>5.125</v>
      </c>
      <c r="J352" s="6">
        <f>IF(G352 = "NULL", "NULL", H352*1.25)</f>
        <v>145.29374999999999</v>
      </c>
      <c r="K352" s="6">
        <f>IF(G352 = "NULL", "NULL", G352*2)</f>
        <v>8.1999999999999993</v>
      </c>
      <c r="L352" s="6">
        <f>IF(G352 = "NULL", "NULL", H352*2)</f>
        <v>232.47</v>
      </c>
      <c r="M352" s="9" t="str">
        <f>CONCATENATE(SUBSTITUTE(D352,"• Packed in a facility and/or equipment that produces products containing peanuts, tree nuts, soybean, milk, dairy, eggs, fish, shellfish, wheat, sesame. •",""), " - NET WT. ", TEXT(E352, "0.00"), " oz (", F352, " grams)")</f>
        <v>Mediterranean Bread Dip &amp; Seasoning Ingredients:
sea salt, dehydrated garlic, spices, dehydrated red bell pepper, dehydrated lemon peel
 - NET WT. 2.05 oz (58.1175 grams)</v>
      </c>
      <c r="N352" s="10">
        <v>10000000547</v>
      </c>
      <c r="O352" s="10">
        <v>30000000547</v>
      </c>
      <c r="P352" s="10">
        <v>50000000547</v>
      </c>
      <c r="Q352" s="10">
        <v>70000000547</v>
      </c>
      <c r="R352" s="10">
        <v>90000000547</v>
      </c>
      <c r="S352" s="10">
        <v>11000000547</v>
      </c>
      <c r="T352" s="10">
        <v>13000000547</v>
      </c>
      <c r="U352" s="8" t="s">
        <v>49</v>
      </c>
      <c r="V352" s="9" t="s">
        <v>163</v>
      </c>
      <c r="W352" s="6">
        <f>IF(G352 = "NULL", "NULL", G352/4)</f>
        <v>1.0249999999999999</v>
      </c>
      <c r="X352" s="6">
        <f>IF(W352 = "NULL", "NULL", W352*28.35)</f>
        <v>29.05875</v>
      </c>
      <c r="Y352" s="6">
        <f>IF(G352 = "NULL", "NULL", G352*4)</f>
        <v>16.399999999999999</v>
      </c>
      <c r="Z352" s="6">
        <f>IF(G352 = "NULL", "NULL", H352*4)</f>
        <v>464.94</v>
      </c>
      <c r="AA352" s="13">
        <v>15000000547</v>
      </c>
      <c r="AB352" s="6">
        <f>IF(OR(E352 = "NULL", G352 = "NULL"), "NULL", (E352+G352)/2)</f>
        <v>3.0749999999999997</v>
      </c>
      <c r="AC352" s="6">
        <f>IF(OR(F352 = "NULL", H352 = "NULL"), "NULL", (F352+H352)/2)</f>
        <v>87.176249999999996</v>
      </c>
      <c r="AD352" s="13">
        <v>17000000547</v>
      </c>
      <c r="AE352" s="6">
        <f>IF(H352 = "NULL", "NULL", AF352/28.35)</f>
        <v>10.249999999999998</v>
      </c>
      <c r="AF352" s="6">
        <f>IF(H352 = "NULL", "NULL", J352*2)</f>
        <v>290.58749999999998</v>
      </c>
      <c r="AG352" s="13">
        <v>19000000547</v>
      </c>
      <c r="AH352" s="6">
        <f>IF(AB352 = "NULL", "NULL", AB352*2)</f>
        <v>6.1499999999999995</v>
      </c>
      <c r="AI352" s="6">
        <f>IF(AC352 = "NULL", "NULL", AC352*2)</f>
        <v>174.35249999999999</v>
      </c>
      <c r="AJ352" s="13">
        <v>21000000547</v>
      </c>
      <c r="AK352" s="11" t="s">
        <v>694</v>
      </c>
      <c r="AL352" s="10" t="str">
        <f>SUBSTITUTE(D352,CHAR(10)&amp;"•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c r="AM352" s="9" t="s">
        <v>44</v>
      </c>
      <c r="AN352" s="42"/>
    </row>
    <row r="353" spans="1:40" ht="210" x14ac:dyDescent="0.3">
      <c r="A353" s="31" t="s">
        <v>183</v>
      </c>
      <c r="B353" s="8" t="s">
        <v>184</v>
      </c>
      <c r="C353" s="8" t="s">
        <v>185</v>
      </c>
      <c r="D353" s="9" t="s">
        <v>186</v>
      </c>
      <c r="E353" s="6">
        <f>IF(F353 = "NULL", "NULL", F353/28.35)</f>
        <v>1.8</v>
      </c>
      <c r="F353" s="6">
        <v>51.03</v>
      </c>
      <c r="G353" s="6">
        <f>IF(H353 = "NULL", "NULL", H353/28.35)</f>
        <v>3.6</v>
      </c>
      <c r="H353" s="6">
        <v>102.06</v>
      </c>
      <c r="I353" s="6">
        <f>IF(G353 = "NULL", "NULL", G353*1.25)</f>
        <v>4.5</v>
      </c>
      <c r="J353" s="6">
        <f>IF(G353 = "NULL", "NULL", H353*1.25)</f>
        <v>127.575</v>
      </c>
      <c r="K353" s="6">
        <f>IF(G353 = "NULL", "NULL", G353*2)</f>
        <v>7.2</v>
      </c>
      <c r="L353" s="6">
        <f>IF(G353 = "NULL", "NULL", H353*2)</f>
        <v>204.12</v>
      </c>
      <c r="M353" s="9" t="str">
        <f>CONCATENATE(SUBSTITUTE(D353,"• Packed in a facility and/or equipment that produces products containing peanuts, tree nuts, soybean, milk, dairy, eggs, fish, shellfish, wheat, sesame. •",""), " - NET WT. ", TEXT(E353, "0.00"), " oz (", F353, " grams)")</f>
        <v>Mediterranean Garden Bread Dip Ingredients:
spices, onion &amp; garlic powders, salt, tomato powder, lime juice powder (corn syrup solids, lime juice solids, natural flavor), sugar, citric acid, and silicon dioxide (to prevent caking)
 - NET WT. 1.80 oz (51.03 grams)</v>
      </c>
      <c r="N353" s="10">
        <v>10000000205</v>
      </c>
      <c r="O353" s="10">
        <v>30000000205</v>
      </c>
      <c r="P353" s="10">
        <v>50000000205</v>
      </c>
      <c r="Q353" s="10">
        <v>70000000205</v>
      </c>
      <c r="R353" s="10">
        <v>90000000205</v>
      </c>
      <c r="S353" s="10">
        <v>11000000205</v>
      </c>
      <c r="T353" s="10">
        <v>13000000205</v>
      </c>
      <c r="U353" s="8" t="s">
        <v>49</v>
      </c>
      <c r="V353" s="9" t="s">
        <v>127</v>
      </c>
      <c r="W353" s="6">
        <f>IF(G353 = "NULL", "NULL", G353/4)</f>
        <v>0.9</v>
      </c>
      <c r="X353" s="6">
        <f>IF(W353 = "NULL", "NULL", W353*28.35)</f>
        <v>25.515000000000001</v>
      </c>
      <c r="Y353" s="6">
        <f>IF(G353 = "NULL", "NULL", G353*4)</f>
        <v>14.4</v>
      </c>
      <c r="Z353" s="6">
        <f>IF(G353 = "NULL", "NULL", H353*4)</f>
        <v>408.24</v>
      </c>
      <c r="AA353" s="13">
        <v>15000000205</v>
      </c>
      <c r="AB353" s="6">
        <f>IF(OR(E353 = "NULL", G353 = "NULL"), "NULL", (E353+G353)/2)</f>
        <v>2.7</v>
      </c>
      <c r="AC353" s="6">
        <f>IF(OR(F353 = "NULL", H353 = "NULL"), "NULL", (F353+H353)/2)</f>
        <v>76.545000000000002</v>
      </c>
      <c r="AD353" s="13">
        <v>17000000205</v>
      </c>
      <c r="AE353" s="6">
        <f>IF(H353 = "NULL", "NULL", AF353/28.35)</f>
        <v>9</v>
      </c>
      <c r="AF353" s="6">
        <f>IF(H353 = "NULL", "NULL", J353*2)</f>
        <v>255.15</v>
      </c>
      <c r="AG353" s="13">
        <v>19000000205</v>
      </c>
      <c r="AH353" s="6">
        <f>IF(AB353 = "NULL", "NULL", AB353*2)</f>
        <v>5.4</v>
      </c>
      <c r="AI353" s="6">
        <f>IF(AC353 = "NULL", "NULL", AC353*2)</f>
        <v>153.09</v>
      </c>
      <c r="AJ353" s="13">
        <v>21000000205</v>
      </c>
      <c r="AK353" s="11" t="s">
        <v>187</v>
      </c>
      <c r="AL353" s="10" t="str">
        <f>SUBSTITUTE(D353,CHAR(10)&amp;"•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c r="AM353" s="9" t="s">
        <v>44</v>
      </c>
      <c r="AN353" s="42"/>
    </row>
    <row r="354" spans="1:40" ht="210" x14ac:dyDescent="0.3">
      <c r="A354" s="33" t="s">
        <v>451</v>
      </c>
      <c r="B354" s="8" t="s">
        <v>452</v>
      </c>
      <c r="C354" s="8" t="s">
        <v>452</v>
      </c>
      <c r="D354" s="9" t="s">
        <v>453</v>
      </c>
      <c r="E354" s="6">
        <f>IF(F354 = "NULL", "NULL", F354/28.35)</f>
        <v>1.8</v>
      </c>
      <c r="F354" s="6">
        <v>51.03</v>
      </c>
      <c r="G354" s="6">
        <f>IF(H354 = "NULL", "NULL", H354/28.35)</f>
        <v>3.6</v>
      </c>
      <c r="H354" s="6">
        <v>102.06</v>
      </c>
      <c r="I354" s="6">
        <f>IF(G354 = "NULL", "NULL", G354*1.25)</f>
        <v>4.5</v>
      </c>
      <c r="J354" s="6">
        <f>IF(G354 = "NULL", "NULL", H354*1.25)</f>
        <v>127.575</v>
      </c>
      <c r="K354" s="6">
        <f>IF(G354 = "NULL", "NULL", G354*2)</f>
        <v>7.2</v>
      </c>
      <c r="L354" s="6">
        <f>IF(G354 = "NULL", "NULL", H354*2)</f>
        <v>204.12</v>
      </c>
      <c r="M354" s="9" t="str">
        <f>CONCATENATE(SUBSTITUTE(D354,"• Packed in a facility and/or equipment that produces products containing peanuts, tree nuts, soybean, milk, dairy, eggs, fish, shellfish, wheat, sesame. •",""), " - NET WT. ", TEXT(E354, "0.00"), " oz (", F354, " grams)")</f>
        <v>Mediterranean Garden Seasoning Ingredients:
spices, onion &amp; garlic powders, salt, tomato powder, lime juice powder (corn syrup solids, lime juice solids, natural flavor), sugar, citric acid, and silicon dioxide (to prevent caking)
 - NET WT. 1.80 oz (51.03 grams)</v>
      </c>
      <c r="N354" s="10">
        <v>10000000442</v>
      </c>
      <c r="O354" s="10">
        <v>30000000442</v>
      </c>
      <c r="P354" s="10">
        <v>50000000442</v>
      </c>
      <c r="Q354" s="10">
        <v>70000000442</v>
      </c>
      <c r="R354" s="10">
        <v>90000000442</v>
      </c>
      <c r="S354" s="10">
        <v>11000000442</v>
      </c>
      <c r="T354" s="10">
        <v>13000000442</v>
      </c>
      <c r="U354" s="9" t="s">
        <v>49</v>
      </c>
      <c r="V354" s="9"/>
      <c r="W354" s="6">
        <f>IF(G354 = "NULL", "NULL", G354/4)</f>
        <v>0.9</v>
      </c>
      <c r="X354" s="6">
        <f>IF(W354 = "NULL", "NULL", W354*28.35)</f>
        <v>25.515000000000001</v>
      </c>
      <c r="Y354" s="6">
        <f>IF(G354 = "NULL", "NULL", G354*4)</f>
        <v>14.4</v>
      </c>
      <c r="Z354" s="6">
        <f>IF(G354 = "NULL", "NULL", H354*4)</f>
        <v>408.24</v>
      </c>
      <c r="AA354" s="13">
        <v>15000000442</v>
      </c>
      <c r="AB354" s="6">
        <f>IF(OR(E354 = "NULL", G354 = "NULL"), "NULL", (E354+G354)/2)</f>
        <v>2.7</v>
      </c>
      <c r="AC354" s="6">
        <f>IF(OR(F354 = "NULL", H354 = "NULL"), "NULL", (F354+H354)/2)</f>
        <v>76.545000000000002</v>
      </c>
      <c r="AD354" s="13">
        <v>17000000442</v>
      </c>
      <c r="AE354" s="6">
        <f>IF(H354 = "NULL", "NULL", AF354/28.35)</f>
        <v>9</v>
      </c>
      <c r="AF354" s="6">
        <f>IF(H354 = "NULL", "NULL", J354*2)</f>
        <v>255.15</v>
      </c>
      <c r="AG354" s="13">
        <v>19000000442</v>
      </c>
      <c r="AH354" s="6">
        <f>IF(AB354 = "NULL", "NULL", AB354*2)</f>
        <v>5.4</v>
      </c>
      <c r="AI354" s="6">
        <f>IF(AC354 = "NULL", "NULL", AC354*2)</f>
        <v>153.09</v>
      </c>
      <c r="AJ354" s="13">
        <v>21000000442</v>
      </c>
      <c r="AK354" s="11" t="s">
        <v>454</v>
      </c>
      <c r="AL354" s="10" t="str">
        <f>SUBSTITUTE(D354,CHAR(10)&amp;"•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c r="AM354" s="9" t="s">
        <v>44</v>
      </c>
      <c r="AN354" s="42"/>
    </row>
    <row r="355" spans="1:40" ht="180" x14ac:dyDescent="0.3">
      <c r="A355" s="8" t="s">
        <v>2306</v>
      </c>
      <c r="B355" s="8" t="s">
        <v>2307</v>
      </c>
      <c r="C355" s="8" t="s">
        <v>2308</v>
      </c>
      <c r="D355" s="9" t="s">
        <v>2309</v>
      </c>
      <c r="E355" s="6">
        <f>IF(F355 = "NULL", "NULL", F355/28.35)</f>
        <v>2.9</v>
      </c>
      <c r="F355" s="6">
        <v>82.215000000000003</v>
      </c>
      <c r="G355" s="6">
        <f>IF(H355 = "NULL", "NULL", H355/28.35)</f>
        <v>5.8</v>
      </c>
      <c r="H355" s="6">
        <v>164.43</v>
      </c>
      <c r="I355" s="6">
        <f>IF(G355 = "NULL", "NULL", G355*1.25)</f>
        <v>7.25</v>
      </c>
      <c r="J355" s="6">
        <f>IF(G355 = "NULL", "NULL", H355*1.25)</f>
        <v>205.53750000000002</v>
      </c>
      <c r="K355" s="6">
        <f>IF(G355 = "NULL", "NULL", G355*2)</f>
        <v>11.6</v>
      </c>
      <c r="L355" s="6">
        <f>IF(G355 = "NULL", "NULL", H355*2)</f>
        <v>328.86</v>
      </c>
      <c r="M355" s="9" t="str">
        <f>CONCATENATE(SUBSTITUTE(D355,"• Packed in a facility and/or equipment that produces products containing peanuts, tree nuts, soybean, milk, dairy, eggs, fish, shellfish, wheat, sesame. •",""), " - NET WT. ", TEXT(E355, "0.00"), " oz (", F355, " grams)")</f>
        <v>Mediterranean Sea Salt Ingredients:
sea salt
 - NET WT. 2.90 oz (82.215 grams)</v>
      </c>
      <c r="N355" s="10">
        <v>10000000207</v>
      </c>
      <c r="O355" s="10">
        <v>30000000207</v>
      </c>
      <c r="P355" s="10">
        <v>50000000207</v>
      </c>
      <c r="Q355" s="10">
        <v>70000000207</v>
      </c>
      <c r="R355" s="10">
        <v>90000000207</v>
      </c>
      <c r="S355" s="10">
        <v>11000000207</v>
      </c>
      <c r="T355" s="10">
        <v>13000000207</v>
      </c>
      <c r="U355" s="8"/>
      <c r="V355" s="9"/>
      <c r="W355" s="6">
        <f>IF(G355 = "NULL", "NULL", G355/4)</f>
        <v>1.45</v>
      </c>
      <c r="X355" s="6">
        <f>IF(W355 = "NULL", "NULL", W355*28.35)</f>
        <v>41.107500000000002</v>
      </c>
      <c r="Y355" s="6">
        <f>IF(G355 = "NULL", "NULL", G355*4)</f>
        <v>23.2</v>
      </c>
      <c r="Z355" s="6">
        <f>IF(G355 = "NULL", "NULL", H355*4)</f>
        <v>657.72</v>
      </c>
      <c r="AA355" s="13">
        <v>15000000207</v>
      </c>
      <c r="AB355" s="6">
        <f>IF(OR(E355 = "NULL", G355 = "NULL"), "NULL", (E355+G355)/2)</f>
        <v>4.3499999999999996</v>
      </c>
      <c r="AC355" s="6">
        <f>IF(OR(F355 = "NULL", H355 = "NULL"), "NULL", (F355+H355)/2)</f>
        <v>123.32250000000001</v>
      </c>
      <c r="AD355" s="13">
        <v>17000000207</v>
      </c>
      <c r="AE355" s="6">
        <f>IF(H355 = "NULL", "NULL", AF355/28.35)</f>
        <v>14.5</v>
      </c>
      <c r="AF355" s="6">
        <f>IF(H355 = "NULL", "NULL", J355*2)</f>
        <v>411.07500000000005</v>
      </c>
      <c r="AG355" s="13">
        <v>19000000207</v>
      </c>
      <c r="AH355" s="6">
        <f>IF(AB355 = "NULL", "NULL", AB355*2)</f>
        <v>8.6999999999999993</v>
      </c>
      <c r="AI355" s="6">
        <f>IF(AC355 = "NULL", "NULL", AC355*2)</f>
        <v>246.64500000000001</v>
      </c>
      <c r="AJ355" s="13">
        <v>21000000207</v>
      </c>
      <c r="AK355" s="11"/>
      <c r="AL355" s="10" t="str">
        <f>SUBSTITUTE(D355,CHAR(10)&amp;"• Packed in a facility and/or equipment that produces products containing peanuts, tree nuts, soybean, milk, dairy, eggs, fish, shellfish, wheat, sesame. •","")</f>
        <v>Mediterranean Sea Salt Ingredients:
sea salt</v>
      </c>
      <c r="AM355" s="9" t="s">
        <v>44</v>
      </c>
      <c r="AN355" s="42"/>
    </row>
    <row r="356" spans="1:40" ht="180" x14ac:dyDescent="0.3">
      <c r="A356" s="8" t="s">
        <v>1141</v>
      </c>
      <c r="B356" s="8" t="s">
        <v>1142</v>
      </c>
      <c r="C356" s="8" t="s">
        <v>1143</v>
      </c>
      <c r="D356" s="9" t="s">
        <v>1144</v>
      </c>
      <c r="E356" s="6">
        <f>IF(F356 = "NULL", "NULL", F356/28.35)</f>
        <v>1.2345679012345678</v>
      </c>
      <c r="F356" s="6">
        <v>35</v>
      </c>
      <c r="G356" s="6">
        <f>IF(H356 = "NULL", "NULL", H356/28.35)</f>
        <v>2.7160493827160495</v>
      </c>
      <c r="H356" s="6">
        <v>77</v>
      </c>
      <c r="I356" s="6">
        <f>IF(G356 = "NULL", "NULL", G356*1.25)</f>
        <v>3.3950617283950617</v>
      </c>
      <c r="J356" s="6">
        <f>IF(G356 = "NULL", "NULL", H356*1.25)</f>
        <v>96.25</v>
      </c>
      <c r="K356" s="6">
        <f>IF(G356 = "NULL", "NULL", G356*2)</f>
        <v>5.4320987654320989</v>
      </c>
      <c r="L356" s="6">
        <f>IF(G356 = "NULL", "NULL", H356*2)</f>
        <v>154</v>
      </c>
      <c r="M356" s="9" t="str">
        <f>CONCATENATE(SUBSTITUTE(D356,"• Packed in a facility and/or equipment that produces products containing peanuts, tree nuts, soybean, milk, dairy, eggs, fish, shellfish, wheat, sesame. •",""), " - NET WT. ", TEXT(E356, "0.00"), " oz (", F356, " grams)")</f>
        <v>Memphis Grill Seasoning Ingredients:
paprika, salt, sugar, dehydrated onion, dehydrated garlic, spices
 - NET WT. 1.23 oz (35 grams)</v>
      </c>
      <c r="N356" s="10">
        <v>10000000208</v>
      </c>
      <c r="O356" s="10">
        <v>30000000208</v>
      </c>
      <c r="P356" s="10">
        <v>50000000208</v>
      </c>
      <c r="Q356" s="10">
        <v>70000000208</v>
      </c>
      <c r="R356" s="10">
        <v>90000000208</v>
      </c>
      <c r="S356" s="10">
        <v>11000000208</v>
      </c>
      <c r="T356" s="10">
        <v>13000000208</v>
      </c>
      <c r="U356" s="8" t="s">
        <v>49</v>
      </c>
      <c r="V356" s="9" t="s">
        <v>163</v>
      </c>
      <c r="W356" s="6">
        <f>IF(G356 = "NULL", "NULL", G356/4)</f>
        <v>0.67901234567901236</v>
      </c>
      <c r="X356" s="6">
        <f>IF(W356 = "NULL", "NULL", W356*28.35)</f>
        <v>19.25</v>
      </c>
      <c r="Y356" s="6">
        <f>IF(G356 = "NULL", "NULL", G356*4)</f>
        <v>10.864197530864198</v>
      </c>
      <c r="Z356" s="6">
        <f>IF(G356 = "NULL", "NULL", H356*4)</f>
        <v>308</v>
      </c>
      <c r="AA356" s="13">
        <v>15000000208</v>
      </c>
      <c r="AB356" s="6">
        <f>IF(OR(E356 = "NULL", G356 = "NULL"), "NULL", (E356+G356)/2)</f>
        <v>1.9753086419753085</v>
      </c>
      <c r="AC356" s="6">
        <f>IF(OR(F356 = "NULL", H356 = "NULL"), "NULL", (F356+H356)/2)</f>
        <v>56</v>
      </c>
      <c r="AD356" s="13">
        <v>17000000208</v>
      </c>
      <c r="AE356" s="6">
        <f>IF(H356 = "NULL", "NULL", AF356/28.35)</f>
        <v>6.7901234567901234</v>
      </c>
      <c r="AF356" s="6">
        <f>IF(H356 = "NULL", "NULL", J356*2)</f>
        <v>192.5</v>
      </c>
      <c r="AG356" s="13">
        <v>19000000208</v>
      </c>
      <c r="AH356" s="6">
        <f>IF(AB356 = "NULL", "NULL", AB356*2)</f>
        <v>3.9506172839506171</v>
      </c>
      <c r="AI356" s="6">
        <f>IF(AC356 = "NULL", "NULL", AC356*2)</f>
        <v>112</v>
      </c>
      <c r="AJ356" s="13">
        <v>21000000208</v>
      </c>
      <c r="AK356" s="11" t="s">
        <v>1145</v>
      </c>
      <c r="AL356" s="10" t="str">
        <f>SUBSTITUTE(D356,CHAR(10)&amp;"• Packed in a facility and/or equipment that produces products containing peanuts, tree nuts, soybean, milk, dairy, eggs, fish, shellfish, wheat, sesame. •","")</f>
        <v>Memphis Grill Seasoning Ingredients:
paprika, salt, sugar, dehydrated onion, dehydrated garlic, spices</v>
      </c>
      <c r="AM356" s="9" t="s">
        <v>44</v>
      </c>
      <c r="AN356" s="42"/>
    </row>
    <row r="357" spans="1:40" ht="180" x14ac:dyDescent="0.3">
      <c r="A357" s="8" t="s">
        <v>2199</v>
      </c>
      <c r="B357" s="8" t="s">
        <v>2200</v>
      </c>
      <c r="C357" s="8" t="s">
        <v>2201</v>
      </c>
      <c r="D357" s="9" t="s">
        <v>2202</v>
      </c>
      <c r="E357" s="6">
        <f>IF(F357 = "NULL", "NULL", F357/28.35)</f>
        <v>2.2999999999999998</v>
      </c>
      <c r="F357" s="6">
        <v>65.204999999999998</v>
      </c>
      <c r="G357" s="6">
        <f>IF(H357 = "NULL", "NULL", H357/28.35)</f>
        <v>4.5999999999999996</v>
      </c>
      <c r="H357" s="6">
        <v>130.41</v>
      </c>
      <c r="I357" s="6">
        <f>IF(G357 = "NULL", "NULL", G357*1.25)</f>
        <v>5.75</v>
      </c>
      <c r="J357" s="6">
        <f>IF(G357 = "NULL", "NULL", H357*1.25)</f>
        <v>163.01249999999999</v>
      </c>
      <c r="K357" s="6">
        <f>IF(G357 = "NULL", "NULL", G357*2)</f>
        <v>9.1999999999999993</v>
      </c>
      <c r="L357" s="6">
        <f>IF(G357 = "NULL", "NULL", H357*2)</f>
        <v>260.82</v>
      </c>
      <c r="M357" s="9" t="str">
        <f>CONCATENATE(SUBSTITUTE(D357,"• Packed in a facility and/or equipment that produces products containing peanuts, tree nuts, soybean, milk, dairy, eggs, fish, shellfish, wheat, sesame. •",""), " - NET WT. ", TEXT(E357, "0.00"), " oz (", F357, " grams)")</f>
        <v>Mesquite Smoked Sea Salt Ingredients:
sea salt smoked over mesquite wood
 - NET WT. 2.30 oz (65.205 grams)</v>
      </c>
      <c r="N357" s="10">
        <v>10000000209</v>
      </c>
      <c r="O357" s="10">
        <v>30000000209</v>
      </c>
      <c r="P357" s="10">
        <v>50000000209</v>
      </c>
      <c r="Q357" s="10">
        <v>70000000209</v>
      </c>
      <c r="R357" s="10">
        <v>90000000209</v>
      </c>
      <c r="S357" s="10">
        <v>11000000209</v>
      </c>
      <c r="T357" s="10">
        <v>13000000209</v>
      </c>
      <c r="U357" s="8"/>
      <c r="V357" s="9"/>
      <c r="W357" s="6">
        <f>IF(G357 = "NULL", "NULL", G357/4)</f>
        <v>1.1499999999999999</v>
      </c>
      <c r="X357" s="6">
        <f>IF(W357 = "NULL", "NULL", W357*28.35)</f>
        <v>32.602499999999999</v>
      </c>
      <c r="Y357" s="6">
        <f>IF(G357 = "NULL", "NULL", G357*4)</f>
        <v>18.399999999999999</v>
      </c>
      <c r="Z357" s="6">
        <f>IF(G357 = "NULL", "NULL", H357*4)</f>
        <v>521.64</v>
      </c>
      <c r="AA357" s="13">
        <v>15000000209</v>
      </c>
      <c r="AB357" s="6">
        <f>IF(OR(E357 = "NULL", G357 = "NULL"), "NULL", (E357+G357)/2)</f>
        <v>3.4499999999999997</v>
      </c>
      <c r="AC357" s="6">
        <f>IF(OR(F357 = "NULL", H357 = "NULL"), "NULL", (F357+H357)/2)</f>
        <v>97.807500000000005</v>
      </c>
      <c r="AD357" s="13">
        <v>17000000209</v>
      </c>
      <c r="AE357" s="6">
        <f>IF(H357 = "NULL", "NULL", AF357/28.35)</f>
        <v>11.499999999999998</v>
      </c>
      <c r="AF357" s="6">
        <f>IF(H357 = "NULL", "NULL", J357*2)</f>
        <v>326.02499999999998</v>
      </c>
      <c r="AG357" s="13">
        <v>19000000209</v>
      </c>
      <c r="AH357" s="6">
        <f>IF(AB357 = "NULL", "NULL", AB357*2)</f>
        <v>6.8999999999999995</v>
      </c>
      <c r="AI357" s="6">
        <f>IF(AC357 = "NULL", "NULL", AC357*2)</f>
        <v>195.61500000000001</v>
      </c>
      <c r="AJ357" s="13">
        <v>21000000209</v>
      </c>
      <c r="AK357" s="11"/>
      <c r="AL357" s="10" t="str">
        <f>SUBSTITUTE(D357,CHAR(10)&amp;"• Packed in a facility and/or equipment that produces products containing peanuts, tree nuts, soybean, milk, dairy, eggs, fish, shellfish, wheat, sesame. •","")</f>
        <v>Mesquite Smoked Sea Salt Ingredients:
sea salt smoked over mesquite wood</v>
      </c>
      <c r="AM357" s="9" t="s">
        <v>44</v>
      </c>
      <c r="AN357" s="42"/>
    </row>
    <row r="358" spans="1:40" ht="180" x14ac:dyDescent="0.3">
      <c r="A358" s="31" t="s">
        <v>980</v>
      </c>
      <c r="B358" s="8" t="s">
        <v>981</v>
      </c>
      <c r="C358" s="8" t="s">
        <v>982</v>
      </c>
      <c r="D358" s="9" t="s">
        <v>983</v>
      </c>
      <c r="E358" s="6">
        <f>IF(F358 = "NULL", "NULL", F358/28.35)</f>
        <v>1.5000000000000002</v>
      </c>
      <c r="F358" s="6">
        <v>42.525000000000006</v>
      </c>
      <c r="G358" s="6">
        <f>IF(H358 = "NULL", "NULL", H358/28.35)</f>
        <v>3.0000000000000004</v>
      </c>
      <c r="H358" s="6">
        <v>85.050000000000011</v>
      </c>
      <c r="I358" s="6">
        <f>IF(G358 = "NULL", "NULL", G358*1.25)</f>
        <v>3.7500000000000004</v>
      </c>
      <c r="J358" s="6">
        <f>IF(G358 = "NULL", "NULL", H358*1.25)</f>
        <v>106.31250000000001</v>
      </c>
      <c r="K358" s="6">
        <f>IF(G358 = "NULL", "NULL", G358*2)</f>
        <v>6.0000000000000009</v>
      </c>
      <c r="L358" s="6">
        <f>IF(G358 = "NULL", "NULL", H358*2)</f>
        <v>170.10000000000002</v>
      </c>
      <c r="M358" s="9" t="str">
        <f>CONCATENATE(SUBSTITUTE(D358,"• Packed in a facility and/or equipment that produces products containing peanuts, tree nuts, soybean, milk, dairy, eggs, fish, shellfish, wheat, sesame. •",""), " - NET WT. ", TEXT(E358, "0.00"), " oz (", F358, " grams)")</f>
        <v>Mesquite Wood Grill Seasoning Ingredients:
sugar, garlic, onion, chardex hickory, paprika, salt, cumin, cayenne, black pepper
 - NET WT. 1.50 oz (42.525 grams)</v>
      </c>
      <c r="N358" s="10">
        <v>10000000210</v>
      </c>
      <c r="O358" s="10">
        <v>30000000210</v>
      </c>
      <c r="P358" s="10">
        <v>50000000210</v>
      </c>
      <c r="Q358" s="10">
        <v>70000000210</v>
      </c>
      <c r="R358" s="10">
        <v>90000000210</v>
      </c>
      <c r="S358" s="10">
        <v>11000000210</v>
      </c>
      <c r="T358" s="10">
        <v>13000000210</v>
      </c>
      <c r="U358" s="8"/>
      <c r="V358" s="9"/>
      <c r="W358" s="6">
        <f>IF(G358 = "NULL", "NULL", G358/4)</f>
        <v>0.75000000000000011</v>
      </c>
      <c r="X358" s="6">
        <f>IF(W358 = "NULL", "NULL", W358*28.35)</f>
        <v>21.262500000000003</v>
      </c>
      <c r="Y358" s="6">
        <f>IF(G358 = "NULL", "NULL", G358*4)</f>
        <v>12.000000000000002</v>
      </c>
      <c r="Z358" s="6">
        <f>IF(G358 = "NULL", "NULL", H358*4)</f>
        <v>340.20000000000005</v>
      </c>
      <c r="AA358" s="13">
        <v>15000000210</v>
      </c>
      <c r="AB358" s="6">
        <f>IF(OR(E358 = "NULL", G358 = "NULL"), "NULL", (E358+G358)/2)</f>
        <v>2.2500000000000004</v>
      </c>
      <c r="AC358" s="6">
        <f>IF(OR(F358 = "NULL", H358 = "NULL"), "NULL", (F358+H358)/2)</f>
        <v>63.787500000000009</v>
      </c>
      <c r="AD358" s="13">
        <v>17000000210</v>
      </c>
      <c r="AE358" s="6">
        <f>IF(H358 = "NULL", "NULL", AF358/28.35)</f>
        <v>7.5000000000000009</v>
      </c>
      <c r="AF358" s="6">
        <f>IF(H358 = "NULL", "NULL", J358*2)</f>
        <v>212.62500000000003</v>
      </c>
      <c r="AG358" s="13">
        <v>19000000210</v>
      </c>
      <c r="AH358" s="6">
        <f>IF(AB358 = "NULL", "NULL", AB358*2)</f>
        <v>4.5000000000000009</v>
      </c>
      <c r="AI358" s="6">
        <f>IF(AC358 = "NULL", "NULL", AC358*2)</f>
        <v>127.57500000000002</v>
      </c>
      <c r="AJ358" s="13">
        <v>21000000210</v>
      </c>
      <c r="AK358" s="11"/>
      <c r="AL358" s="10" t="str">
        <f>SUBSTITUTE(D358,CHAR(10)&amp;"•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c r="AM358" s="9" t="s">
        <v>44</v>
      </c>
      <c r="AN358" s="42"/>
    </row>
    <row r="359" spans="1:40" ht="360" x14ac:dyDescent="0.3">
      <c r="A359" s="8" t="s">
        <v>1298</v>
      </c>
      <c r="B359" s="8" t="s">
        <v>1299</v>
      </c>
      <c r="C359" s="8" t="s">
        <v>1300</v>
      </c>
      <c r="D359" s="9" t="s">
        <v>1301</v>
      </c>
      <c r="E359" s="6">
        <f>IF(F359 = "NULL", "NULL", F359/28.35)</f>
        <v>6.7019400352733682E-2</v>
      </c>
      <c r="F359" s="6">
        <v>1.9</v>
      </c>
      <c r="G359" s="6">
        <f>IF(H359 = "NULL", "NULL", H359/28.35)</f>
        <v>0.13756613756613756</v>
      </c>
      <c r="H359" s="6">
        <v>3.9</v>
      </c>
      <c r="I359" s="6">
        <f>IF(G359 = "NULL", "NULL", G359*1.25)</f>
        <v>0.17195767195767195</v>
      </c>
      <c r="J359" s="6">
        <f>IF(G359 = "NULL", "NULL", H359*1.25)</f>
        <v>4.875</v>
      </c>
      <c r="K359" s="6">
        <f>IF(G359 = "NULL", "NULL", G359*2)</f>
        <v>0.27513227513227512</v>
      </c>
      <c r="L359" s="6">
        <f>IF(G359 = "NULL", "NULL", H359*2)</f>
        <v>7.8</v>
      </c>
      <c r="M359" s="9" t="str">
        <f>CONCATENATE(SUBSTITUTE(D359,"• Packed in a facility and/or equipment that produces products containing peanuts, tree nuts, soybean, milk, dairy, eggs, fish, shellfish, wheat, sesame. •",""), " - NET WT. ", TEXT(E359, "0.00"), " oz (", F359, " grams)")</f>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NET WT. 0.07 oz (1.9 grams)</v>
      </c>
      <c r="N359" s="10">
        <v>10000000611</v>
      </c>
      <c r="O359" s="10">
        <v>30000000611</v>
      </c>
      <c r="P359" s="10">
        <v>50000000611</v>
      </c>
      <c r="Q359" s="10">
        <v>70000000611</v>
      </c>
      <c r="R359" s="10">
        <v>90000000611</v>
      </c>
      <c r="S359" s="10">
        <v>11000000611</v>
      </c>
      <c r="T359" s="10">
        <v>13000000611</v>
      </c>
      <c r="U359" s="22"/>
      <c r="V359" s="6" t="s">
        <v>1302</v>
      </c>
      <c r="W359" s="6">
        <f>IF(G359 = "NULL", "NULL", G359/4)</f>
        <v>3.439153439153439E-2</v>
      </c>
      <c r="X359" s="6">
        <f>IF(W359 = "NULL", "NULL", W359*28.35)</f>
        <v>0.97499999999999998</v>
      </c>
      <c r="Y359" s="6">
        <f>IF(G359 = "NULL", "NULL", G359*4)</f>
        <v>0.55026455026455023</v>
      </c>
      <c r="Z359" s="6">
        <f>IF(G359 = "NULL", "NULL", H359*4)</f>
        <v>15.6</v>
      </c>
      <c r="AA359" s="13">
        <v>15000000611</v>
      </c>
      <c r="AB359" s="6">
        <f>IF(OR(E359 = "NULL", G359 = "NULL"), "NULL", (E359+G359)/2)</f>
        <v>0.10229276895943562</v>
      </c>
      <c r="AC359" s="6">
        <f>IF(OR(F359 = "NULL", H359 = "NULL"), "NULL", (F359+H359)/2)</f>
        <v>2.9</v>
      </c>
      <c r="AD359" s="13">
        <v>17000000611</v>
      </c>
      <c r="AE359" s="6">
        <f>IF(H359 = "NULL", "NULL", AF359/28.35)</f>
        <v>0.3439153439153439</v>
      </c>
      <c r="AF359" s="6">
        <f>IF(H359 = "NULL", "NULL", J359*2)</f>
        <v>9.75</v>
      </c>
      <c r="AG359" s="13">
        <v>19000000611</v>
      </c>
      <c r="AH359" s="6">
        <f>IF(AB359 = "NULL", "NULL", AB359*2)</f>
        <v>0.20458553791887124</v>
      </c>
      <c r="AI359" s="6">
        <f>IF(AC359 = "NULL", "NULL", AC359*2)</f>
        <v>5.8</v>
      </c>
      <c r="AJ359" s="13">
        <v>21000000611</v>
      </c>
      <c r="AK359" s="11"/>
      <c r="AL359" s="10" t="str">
        <f>SUBSTITUTE(D359,CHAR(10)&amp;"• Packed in a facility and/or equipment that produces products containing peanuts, tree nuts, soybean, milk, dairy, eggs, fish, shellfish, wheat, sesame. •","")</f>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v>
      </c>
      <c r="AM359" s="9" t="s">
        <v>44</v>
      </c>
      <c r="AN359" s="42"/>
    </row>
    <row r="360" spans="1:40" ht="180" x14ac:dyDescent="0.3">
      <c r="A360" s="8" t="s">
        <v>1197</v>
      </c>
      <c r="B360" s="8" t="s">
        <v>1198</v>
      </c>
      <c r="C360" s="8" t="s">
        <v>1199</v>
      </c>
      <c r="D360" s="9" t="s">
        <v>1200</v>
      </c>
      <c r="E360" s="6">
        <f>IF(F360 = "NULL", "NULL", F360/28.35)</f>
        <v>2.1</v>
      </c>
      <c r="F360" s="6">
        <v>59.535000000000004</v>
      </c>
      <c r="G360" s="6">
        <f>IF(H360 = "NULL", "NULL", H360/28.35)</f>
        <v>4.2</v>
      </c>
      <c r="H360" s="6">
        <v>119.07000000000001</v>
      </c>
      <c r="I360" s="6">
        <f>IF(G360 = "NULL", "NULL", G360*1.25)</f>
        <v>5.25</v>
      </c>
      <c r="J360" s="6">
        <f>IF(G360 = "NULL", "NULL", H360*1.25)</f>
        <v>148.83750000000001</v>
      </c>
      <c r="K360" s="6">
        <f>IF(G360 = "NULL", "NULL", G360*2)</f>
        <v>8.4</v>
      </c>
      <c r="L360" s="6">
        <f>IF(G360 = "NULL", "NULL", H360*2)</f>
        <v>238.14000000000001</v>
      </c>
      <c r="M360" s="9" t="str">
        <f>CONCATENATE(SUBSTITUTE(D360,"• Packed in a facility and/or equipment that produces products containing peanuts, tree nuts, soybean, milk, dairy, eggs, fish, shellfish, wheat, sesame. •",""), " - NET WT. ", TEXT(E360, "0.00"), " oz (", F360, " grams)")</f>
        <v>Mighty Meatloaf Ingredients:
salt, dextrose, onion, spices, msg, garlic
 - NET WT. 2.10 oz (59.535 grams)</v>
      </c>
      <c r="N360" s="10">
        <v>10000000211</v>
      </c>
      <c r="O360" s="10">
        <v>30000000211</v>
      </c>
      <c r="P360" s="10">
        <v>50000000211</v>
      </c>
      <c r="Q360" s="10">
        <v>70000000211</v>
      </c>
      <c r="R360" s="10">
        <v>90000000211</v>
      </c>
      <c r="S360" s="10">
        <v>11000000211</v>
      </c>
      <c r="T360" s="10">
        <v>13000000211</v>
      </c>
      <c r="U360" s="8"/>
      <c r="V360" s="9"/>
      <c r="W360" s="6">
        <f>IF(G360 = "NULL", "NULL", G360/4)</f>
        <v>1.05</v>
      </c>
      <c r="X360" s="6">
        <f>IF(W360 = "NULL", "NULL", W360*28.35)</f>
        <v>29.767500000000002</v>
      </c>
      <c r="Y360" s="6">
        <f>IF(G360 = "NULL", "NULL", G360*4)</f>
        <v>16.8</v>
      </c>
      <c r="Z360" s="6">
        <f>IF(G360 = "NULL", "NULL", H360*4)</f>
        <v>476.28000000000003</v>
      </c>
      <c r="AA360" s="13">
        <v>15000000211</v>
      </c>
      <c r="AB360" s="6">
        <f>IF(OR(E360 = "NULL", G360 = "NULL"), "NULL", (E360+G360)/2)</f>
        <v>3.1500000000000004</v>
      </c>
      <c r="AC360" s="6">
        <f>IF(OR(F360 = "NULL", H360 = "NULL"), "NULL", (F360+H360)/2)</f>
        <v>89.302500000000009</v>
      </c>
      <c r="AD360" s="13">
        <v>17000000211</v>
      </c>
      <c r="AE360" s="6">
        <f>IF(H360 = "NULL", "NULL", AF360/28.35)</f>
        <v>10.5</v>
      </c>
      <c r="AF360" s="6">
        <f>IF(H360 = "NULL", "NULL", J360*2)</f>
        <v>297.67500000000001</v>
      </c>
      <c r="AG360" s="13">
        <v>19000000211</v>
      </c>
      <c r="AH360" s="6">
        <f>IF(AB360 = "NULL", "NULL", AB360*2)</f>
        <v>6.3000000000000007</v>
      </c>
      <c r="AI360" s="6">
        <f>IF(AC360 = "NULL", "NULL", AC360*2)</f>
        <v>178.60500000000002</v>
      </c>
      <c r="AJ360" s="13">
        <v>21000000211</v>
      </c>
      <c r="AK360" s="11" t="s">
        <v>1201</v>
      </c>
      <c r="AL360" s="10" t="str">
        <f>SUBSTITUTE(D360,CHAR(10)&amp;"• Packed in a facility and/or equipment that produces products containing peanuts, tree nuts, soybean, milk, dairy, eggs, fish, shellfish, wheat, sesame. •","")</f>
        <v>Mighty Meatloaf Ingredients:
salt, dextrose, onion, spices, msg, garlic</v>
      </c>
      <c r="AM360" s="9" t="s">
        <v>44</v>
      </c>
      <c r="AN360" s="42"/>
    </row>
    <row r="361" spans="1:40" ht="180" x14ac:dyDescent="0.3">
      <c r="A361" s="8" t="s">
        <v>2047</v>
      </c>
      <c r="B361" s="8" t="s">
        <v>2048</v>
      </c>
      <c r="C361" s="8" t="s">
        <v>2048</v>
      </c>
      <c r="D361" s="9" t="s">
        <v>2049</v>
      </c>
      <c r="E361" s="6">
        <f>IF(F361 = "NULL", "NULL", F361/28.35)</f>
        <v>1.6</v>
      </c>
      <c r="F361" s="6">
        <v>45.360000000000007</v>
      </c>
      <c r="G361" s="6">
        <f>IF(H361 = "NULL", "NULL", H361/28.35)</f>
        <v>3.2</v>
      </c>
      <c r="H361" s="6">
        <v>90.720000000000013</v>
      </c>
      <c r="I361" s="6">
        <f>IF(G361 = "NULL", "NULL", G361*1.25)</f>
        <v>4</v>
      </c>
      <c r="J361" s="6">
        <f>IF(G361 = "NULL", "NULL", H361*1.25)</f>
        <v>113.40000000000002</v>
      </c>
      <c r="K361" s="6">
        <f>IF(G361 = "NULL", "NULL", G361*2)</f>
        <v>6.4</v>
      </c>
      <c r="L361" s="6">
        <f>IF(G361 = "NULL", "NULL", H361*2)</f>
        <v>181.44000000000003</v>
      </c>
      <c r="M361" s="9" t="str">
        <f>CONCATENATE(SUBSTITUTE(D361,"• Packed in a facility and/or equipment that produces products containing peanuts, tree nuts, soybean, milk, dairy, eggs, fish, shellfish, wheat, sesame. •",""), " - NET WT. ", TEXT(E361, "0.00"), " oz (", F361, " grams)")</f>
        <v>Minced Garlic Ingredients:
garlic
 - NET WT. 1.60 oz (45.36 grams)</v>
      </c>
      <c r="N361" s="10">
        <v>10000000479</v>
      </c>
      <c r="O361" s="10">
        <v>30000000479</v>
      </c>
      <c r="P361" s="10">
        <v>50000000479</v>
      </c>
      <c r="Q361" s="10">
        <v>70000000479</v>
      </c>
      <c r="R361" s="10">
        <v>90000000479</v>
      </c>
      <c r="S361" s="10">
        <v>11000000479</v>
      </c>
      <c r="T361" s="10">
        <v>13000000479</v>
      </c>
      <c r="U361" s="8"/>
      <c r="V361" s="9"/>
      <c r="W361" s="6">
        <f>IF(G361 = "NULL", "NULL", G361/4)</f>
        <v>0.8</v>
      </c>
      <c r="X361" s="6">
        <f>IF(W361 = "NULL", "NULL", W361*28.35)</f>
        <v>22.680000000000003</v>
      </c>
      <c r="Y361" s="6">
        <f>IF(G361 = "NULL", "NULL", G361*4)</f>
        <v>12.8</v>
      </c>
      <c r="Z361" s="6">
        <f>IF(G361 = "NULL", "NULL", H361*4)</f>
        <v>362.88000000000005</v>
      </c>
      <c r="AA361" s="13">
        <v>15000000479</v>
      </c>
      <c r="AB361" s="6">
        <f>IF(OR(E361 = "NULL", G361 = "NULL"), "NULL", (E361+G361)/2)</f>
        <v>2.4000000000000004</v>
      </c>
      <c r="AC361" s="6">
        <f>IF(OR(F361 = "NULL", H361 = "NULL"), "NULL", (F361+H361)/2)</f>
        <v>68.040000000000006</v>
      </c>
      <c r="AD361" s="13">
        <v>17000000479</v>
      </c>
      <c r="AE361" s="6">
        <f>IF(H361 = "NULL", "NULL", AF361/28.35)</f>
        <v>8.0000000000000018</v>
      </c>
      <c r="AF361" s="6">
        <f>IF(H361 = "NULL", "NULL", J361*2)</f>
        <v>226.80000000000004</v>
      </c>
      <c r="AG361" s="13">
        <v>19000000479</v>
      </c>
      <c r="AH361" s="6">
        <f>IF(AB361 = "NULL", "NULL", AB361*2)</f>
        <v>4.8000000000000007</v>
      </c>
      <c r="AI361" s="6">
        <f>IF(AC361 = "NULL", "NULL", AC361*2)</f>
        <v>136.08000000000001</v>
      </c>
      <c r="AJ361" s="13">
        <v>21000000479</v>
      </c>
      <c r="AK361" s="11"/>
      <c r="AL361" s="10" t="str">
        <f>SUBSTITUTE(D361,CHAR(10)&amp;"• Packed in a facility and/or equipment that produces products containing peanuts, tree nuts, soybean, milk, dairy, eggs, fish, shellfish, wheat, sesame. •","")</f>
        <v>Minced Garlic Ingredients:
garlic</v>
      </c>
      <c r="AM361" s="9" t="s">
        <v>44</v>
      </c>
      <c r="AN361" s="42"/>
    </row>
    <row r="362" spans="1:40" ht="180" x14ac:dyDescent="0.3">
      <c r="A362" s="8" t="s">
        <v>2050</v>
      </c>
      <c r="B362" s="8" t="s">
        <v>2051</v>
      </c>
      <c r="C362" s="8" t="s">
        <v>2051</v>
      </c>
      <c r="D362" s="9" t="s">
        <v>2052</v>
      </c>
      <c r="E362" s="6">
        <f>IF(F362 = "NULL", "NULL", F362/28.35)</f>
        <v>1.6</v>
      </c>
      <c r="F362" s="6">
        <v>45.360000000000007</v>
      </c>
      <c r="G362" s="6">
        <f>IF(H362 = "NULL", "NULL", H362/28.35)</f>
        <v>3.2</v>
      </c>
      <c r="H362" s="6">
        <v>90.720000000000013</v>
      </c>
      <c r="I362" s="6">
        <f>IF(G362 = "NULL", "NULL", G362*1.25)</f>
        <v>4</v>
      </c>
      <c r="J362" s="6">
        <f>IF(G362 = "NULL", "NULL", H362*1.25)</f>
        <v>113.40000000000002</v>
      </c>
      <c r="K362" s="6">
        <f>IF(G362 = "NULL", "NULL", G362*2)</f>
        <v>6.4</v>
      </c>
      <c r="L362" s="6">
        <f>IF(G362 = "NULL", "NULL", H362*2)</f>
        <v>181.44000000000003</v>
      </c>
      <c r="M362" s="9" t="str">
        <f>CONCATENATE(SUBSTITUTE(D362,"• Packed in a facility and/or equipment that produces products containing peanuts, tree nuts, soybean, milk, dairy, eggs, fish, shellfish, wheat, sesame. •",""), " - NET WT. ", TEXT(E362, "0.00"), " oz (", F362, " grams)")</f>
        <v>Minced Onion Ingredients:
onion
 - NET WT. 1.60 oz (45.36 grams)</v>
      </c>
      <c r="N362" s="10">
        <v>10000000480</v>
      </c>
      <c r="O362" s="10">
        <v>30000000480</v>
      </c>
      <c r="P362" s="10">
        <v>50000000480</v>
      </c>
      <c r="Q362" s="10">
        <v>70000000480</v>
      </c>
      <c r="R362" s="10">
        <v>90000000480</v>
      </c>
      <c r="S362" s="10">
        <v>11000000480</v>
      </c>
      <c r="T362" s="10">
        <v>13000000480</v>
      </c>
      <c r="U362" s="8"/>
      <c r="V362" s="9"/>
      <c r="W362" s="6">
        <f>IF(G362 = "NULL", "NULL", G362/4)</f>
        <v>0.8</v>
      </c>
      <c r="X362" s="6">
        <f>IF(W362 = "NULL", "NULL", W362*28.35)</f>
        <v>22.680000000000003</v>
      </c>
      <c r="Y362" s="6">
        <f>IF(G362 = "NULL", "NULL", G362*4)</f>
        <v>12.8</v>
      </c>
      <c r="Z362" s="6">
        <f>IF(G362 = "NULL", "NULL", H362*4)</f>
        <v>362.88000000000005</v>
      </c>
      <c r="AA362" s="13">
        <v>15000000480</v>
      </c>
      <c r="AB362" s="6">
        <f>IF(OR(E362 = "NULL", G362 = "NULL"), "NULL", (E362+G362)/2)</f>
        <v>2.4000000000000004</v>
      </c>
      <c r="AC362" s="6">
        <f>IF(OR(F362 = "NULL", H362 = "NULL"), "NULL", (F362+H362)/2)</f>
        <v>68.040000000000006</v>
      </c>
      <c r="AD362" s="13">
        <v>17000000480</v>
      </c>
      <c r="AE362" s="6">
        <f>IF(H362 = "NULL", "NULL", AF362/28.35)</f>
        <v>8.0000000000000018</v>
      </c>
      <c r="AF362" s="6">
        <f>IF(H362 = "NULL", "NULL", J362*2)</f>
        <v>226.80000000000004</v>
      </c>
      <c r="AG362" s="13">
        <v>19000000480</v>
      </c>
      <c r="AH362" s="6">
        <f>IF(AB362 = "NULL", "NULL", AB362*2)</f>
        <v>4.8000000000000007</v>
      </c>
      <c r="AI362" s="6">
        <f>IF(AC362 = "NULL", "NULL", AC362*2)</f>
        <v>136.08000000000001</v>
      </c>
      <c r="AJ362" s="13">
        <v>21000000480</v>
      </c>
      <c r="AK362" s="11"/>
      <c r="AL362" s="10" t="str">
        <f>SUBSTITUTE(D362,CHAR(10)&amp;"• Packed in a facility and/or equipment that produces products containing peanuts, tree nuts, soybean, milk, dairy, eggs, fish, shellfish, wheat, sesame. •","")</f>
        <v>Minced Onion Ingredients:
onion</v>
      </c>
      <c r="AM362" s="9" t="s">
        <v>44</v>
      </c>
      <c r="AN362" s="42"/>
    </row>
    <row r="363" spans="1:40" ht="180" x14ac:dyDescent="0.3">
      <c r="A363" s="33" t="s">
        <v>410</v>
      </c>
      <c r="B363" s="8" t="s">
        <v>411</v>
      </c>
      <c r="C363" s="8" t="s">
        <v>411</v>
      </c>
      <c r="D363" s="9" t="s">
        <v>412</v>
      </c>
      <c r="E363" s="6">
        <f>IF(F363 = "NULL", "NULL", F363/28.35)</f>
        <v>0.91710758377425039</v>
      </c>
      <c r="F363" s="6">
        <v>26</v>
      </c>
      <c r="G363" s="6">
        <f>IF(H363 = "NULL", "NULL", H363/28.35)</f>
        <v>1.9400352733686066</v>
      </c>
      <c r="H363" s="6">
        <v>55</v>
      </c>
      <c r="I363" s="6">
        <f>IF(G363 = "NULL", "NULL", G363*1.25)</f>
        <v>2.4250440917107583</v>
      </c>
      <c r="J363" s="6">
        <f>IF(G363 = "NULL", "NULL", H363*1.25)</f>
        <v>68.75</v>
      </c>
      <c r="K363" s="6">
        <f>IF(G363 = "NULL", "NULL", G363*2)</f>
        <v>3.8800705467372132</v>
      </c>
      <c r="L363" s="6">
        <f>IF(G363 = "NULL", "NULL", H363*2)</f>
        <v>110</v>
      </c>
      <c r="M363" s="9" t="str">
        <f>CONCATENATE(SUBSTITUTE(D363,"• Packed in a facility and/or equipment that produces products containing peanuts, tree nuts, soybean, milk, dairy, eggs, fish, shellfish, wheat, sesame. •",""), " - NET WT. ", TEXT(E363, "0.00"), " oz (", F363, " grams)")</f>
        <v>Miners Taco Ingredients:
paprika, salt, onion, corn meal, garlic, flour, cocoa, citric acid, spices
 - NET WT. 0.92 oz (26 grams)</v>
      </c>
      <c r="N363" s="10">
        <v>10000000422</v>
      </c>
      <c r="O363" s="10">
        <v>30000000422</v>
      </c>
      <c r="P363" s="10">
        <v>50000000422</v>
      </c>
      <c r="Q363" s="10">
        <v>70000000422</v>
      </c>
      <c r="R363" s="10">
        <v>90000000422</v>
      </c>
      <c r="S363" s="10">
        <v>11000000422</v>
      </c>
      <c r="T363" s="10">
        <v>13000000422</v>
      </c>
      <c r="U363" s="9"/>
      <c r="V363" s="9"/>
      <c r="W363" s="6">
        <f>IF(G363 = "NULL", "NULL", G363/4)</f>
        <v>0.48500881834215165</v>
      </c>
      <c r="X363" s="6">
        <f>IF(W363 = "NULL", "NULL", W363*28.35)</f>
        <v>13.75</v>
      </c>
      <c r="Y363" s="6">
        <f>IF(G363 = "NULL", "NULL", G363*4)</f>
        <v>7.7601410934744264</v>
      </c>
      <c r="Z363" s="6">
        <f>IF(G363 = "NULL", "NULL", H363*4)</f>
        <v>220</v>
      </c>
      <c r="AA363" s="13">
        <v>15000000422</v>
      </c>
      <c r="AB363" s="6">
        <f>IF(OR(E363 = "NULL", G363 = "NULL"), "NULL", (E363+G363)/2)</f>
        <v>1.4285714285714284</v>
      </c>
      <c r="AC363" s="6">
        <f>IF(OR(F363 = "NULL", H363 = "NULL"), "NULL", (F363+H363)/2)</f>
        <v>40.5</v>
      </c>
      <c r="AD363" s="13">
        <v>17000000422</v>
      </c>
      <c r="AE363" s="6">
        <f>IF(H363 = "NULL", "NULL", AF363/28.35)</f>
        <v>4.8500881834215166</v>
      </c>
      <c r="AF363" s="6">
        <f>IF(H363 = "NULL", "NULL", J363*2)</f>
        <v>137.5</v>
      </c>
      <c r="AG363" s="13">
        <v>19000000422</v>
      </c>
      <c r="AH363" s="6">
        <f>IF(AB363 = "NULL", "NULL", AB363*2)</f>
        <v>2.8571428571428568</v>
      </c>
      <c r="AI363" s="6">
        <f>IF(AC363 = "NULL", "NULL", AC363*2)</f>
        <v>81</v>
      </c>
      <c r="AJ363" s="13">
        <v>21000000422</v>
      </c>
      <c r="AK363" s="11" t="s">
        <v>413</v>
      </c>
      <c r="AL363" s="10" t="str">
        <f>SUBSTITUTE(D363,CHAR(10)&amp;"• Packed in a facility and/or equipment that produces products containing peanuts, tree nuts, soybean, milk, dairy, eggs, fish, shellfish, wheat, sesame. •","")</f>
        <v>Miners Taco Ingredients:
paprika, salt, onion, corn meal, garlic, flour, cocoa, citric acid, spices</v>
      </c>
      <c r="AM363" s="9" t="s">
        <v>44</v>
      </c>
      <c r="AN363" s="42"/>
    </row>
    <row r="364" spans="1:40" ht="409.6" x14ac:dyDescent="0.3">
      <c r="A364" s="31" t="s">
        <v>2519</v>
      </c>
      <c r="B364" s="8" t="s">
        <v>2520</v>
      </c>
      <c r="C364" s="8" t="s">
        <v>2521</v>
      </c>
      <c r="D364" s="9" t="s">
        <v>2522</v>
      </c>
      <c r="E364" s="6">
        <f>IF(F364 = "NULL", "NULL", F364/28.35)</f>
        <v>1.6875</v>
      </c>
      <c r="F364" s="6">
        <v>47.840625000000003</v>
      </c>
      <c r="G364" s="6">
        <f>IF(H364 = "NULL", "NULL", H364/28.35)</f>
        <v>3.375</v>
      </c>
      <c r="H364" s="6">
        <v>95.681250000000006</v>
      </c>
      <c r="I364" s="6">
        <f>IF(G364 = "NULL", "NULL", G364*1.25)</f>
        <v>4.21875</v>
      </c>
      <c r="J364" s="6">
        <f>IF(G364 = "NULL", "NULL", H364*1.25)</f>
        <v>119.6015625</v>
      </c>
      <c r="K364" s="6">
        <f>IF(G364 = "NULL", "NULL", G364*2)</f>
        <v>6.75</v>
      </c>
      <c r="L364" s="6">
        <f>IF(G364 = "NULL", "NULL", H364*2)</f>
        <v>191.36250000000001</v>
      </c>
      <c r="M364" s="9" t="str">
        <f>CONCATENATE(SUBSTITUTE(D364,"• Packed in a facility and/or equipment that produces products containing peanuts, tree nuts, soybean, milk, dairy, eggs, fish, shellfish, wheat, sesame. •",""), " - NET WT. ", TEXT(E364, "0.00"), " oz (", F364,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64" s="10">
        <v>10000000212</v>
      </c>
      <c r="O364" s="10">
        <v>30000000212</v>
      </c>
      <c r="P364" s="10">
        <v>50000000212</v>
      </c>
      <c r="Q364" s="10">
        <v>70000000212</v>
      </c>
      <c r="R364" s="10">
        <v>90000000212</v>
      </c>
      <c r="S364" s="10">
        <v>11000000212</v>
      </c>
      <c r="T364" s="10">
        <v>13000000212</v>
      </c>
      <c r="U364" s="8"/>
      <c r="V364" s="9" t="s">
        <v>133</v>
      </c>
      <c r="W364" s="6">
        <f>IF(G364 = "NULL", "NULL", G364/4)</f>
        <v>0.84375</v>
      </c>
      <c r="X364" s="6">
        <f>IF(W364 = "NULL", "NULL", W364*28.35)</f>
        <v>23.920312500000001</v>
      </c>
      <c r="Y364" s="6">
        <f>IF(G364 = "NULL", "NULL", G364*4)</f>
        <v>13.5</v>
      </c>
      <c r="Z364" s="6">
        <f>IF(G364 = "NULL", "NULL", H364*4)</f>
        <v>382.72500000000002</v>
      </c>
      <c r="AA364" s="13">
        <v>15000000212</v>
      </c>
      <c r="AB364" s="6">
        <f>IF(OR(E364 = "NULL", G364 = "NULL"), "NULL", (E364+G364)/2)</f>
        <v>2.53125</v>
      </c>
      <c r="AC364" s="6">
        <f>IF(OR(F364 = "NULL", H364 = "NULL"), "NULL", (F364+H364)/2)</f>
        <v>71.760937500000011</v>
      </c>
      <c r="AD364" s="13">
        <v>17000000212</v>
      </c>
      <c r="AE364" s="6">
        <f>IF(H364 = "NULL", "NULL", AF364/28.35)</f>
        <v>8.4375</v>
      </c>
      <c r="AF364" s="6">
        <f>IF(H364 = "NULL", "NULL", J364*2)</f>
        <v>239.203125</v>
      </c>
      <c r="AG364" s="13">
        <v>19000000212</v>
      </c>
      <c r="AH364" s="6">
        <f>IF(AB364 = "NULL", "NULL", AB364*2)</f>
        <v>5.0625</v>
      </c>
      <c r="AI364" s="6">
        <f>IF(AC364 = "NULL", "NULL", AC364*2)</f>
        <v>143.52187500000002</v>
      </c>
      <c r="AJ364" s="13">
        <v>21000000212</v>
      </c>
      <c r="AK364" s="11"/>
      <c r="AL364" s="10" t="str">
        <f>SUBSTITUTE(D364,CHAR(10)&amp;"•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64" s="9" t="s">
        <v>44</v>
      </c>
      <c r="AN364" s="42"/>
    </row>
    <row r="365" spans="1:40" ht="180" x14ac:dyDescent="0.3">
      <c r="A365" s="33" t="s">
        <v>633</v>
      </c>
      <c r="B365" s="8" t="s">
        <v>634</v>
      </c>
      <c r="C365" s="8" t="s">
        <v>635</v>
      </c>
      <c r="D365" s="9" t="s">
        <v>636</v>
      </c>
      <c r="E365" s="6">
        <f>IF(F365 = "NULL", "NULL", F365/28.35)</f>
        <v>1.85</v>
      </c>
      <c r="F365" s="6">
        <v>52.447500000000005</v>
      </c>
      <c r="G365" s="6">
        <f>IF(H365 = "NULL", "NULL", H365/28.35)</f>
        <v>3.7</v>
      </c>
      <c r="H365" s="6">
        <v>104.89500000000001</v>
      </c>
      <c r="I365" s="6">
        <f>IF(G365 = "NULL", "NULL", G365*1.25)</f>
        <v>4.625</v>
      </c>
      <c r="J365" s="6">
        <f>IF(G365 = "NULL", "NULL", H365*1.25)</f>
        <v>131.11875000000001</v>
      </c>
      <c r="K365" s="6">
        <f>IF(G365 = "NULL", "NULL", G365*2)</f>
        <v>7.4</v>
      </c>
      <c r="L365" s="6">
        <f>IF(G365 = "NULL", "NULL", H365*2)</f>
        <v>209.79000000000002</v>
      </c>
      <c r="M365" s="9" t="str">
        <f>CONCATENATE(SUBSTITUTE(D365,"• Packed in a facility and/or equipment that produces products containing peanuts, tree nuts, soybean, milk, dairy, eggs, fish, shellfish, wheat, sesame. •",""), " - NET WT. ", TEXT(E365, "0.00"), " oz (", F365, " grams)")</f>
        <v>Montana "Big Sky" Steak Seasoning Ingredients:
salt, spices, dehydrated garlic, oleoresin paprika, natural flavor, &lt;2% soybean oil as a processing acid
 - NET WT. 1.85 oz (52.4475 grams)</v>
      </c>
      <c r="N365" s="10">
        <v>10000000534</v>
      </c>
      <c r="O365" s="10">
        <v>30000000534</v>
      </c>
      <c r="P365" s="10">
        <v>50000000534</v>
      </c>
      <c r="Q365" s="10">
        <v>70000000534</v>
      </c>
      <c r="R365" s="10">
        <v>90000000534</v>
      </c>
      <c r="S365" s="10">
        <v>11000000534</v>
      </c>
      <c r="T365" s="10">
        <v>13000000534</v>
      </c>
      <c r="U365" s="8"/>
      <c r="V365" s="9"/>
      <c r="W365" s="6">
        <f>IF(G365 = "NULL", "NULL", G365/4)</f>
        <v>0.92500000000000004</v>
      </c>
      <c r="X365" s="6">
        <f>IF(W365 = "NULL", "NULL", W365*28.35)</f>
        <v>26.223750000000003</v>
      </c>
      <c r="Y365" s="6">
        <f>IF(G365 = "NULL", "NULL", G365*4)</f>
        <v>14.8</v>
      </c>
      <c r="Z365" s="6">
        <f>IF(G365 = "NULL", "NULL", H365*4)</f>
        <v>419.58000000000004</v>
      </c>
      <c r="AA365" s="13">
        <v>15000000534</v>
      </c>
      <c r="AB365" s="6">
        <f>IF(OR(E365 = "NULL", G365 = "NULL"), "NULL", (E365+G365)/2)</f>
        <v>2.7750000000000004</v>
      </c>
      <c r="AC365" s="6">
        <f>IF(OR(F365 = "NULL", H365 = "NULL"), "NULL", (F365+H365)/2)</f>
        <v>78.671250000000015</v>
      </c>
      <c r="AD365" s="13">
        <v>17000000534</v>
      </c>
      <c r="AE365" s="6">
        <f>IF(H365 = "NULL", "NULL", AF365/28.35)</f>
        <v>9.25</v>
      </c>
      <c r="AF365" s="6">
        <f>IF(H365 = "NULL", "NULL", J365*2)</f>
        <v>262.23750000000001</v>
      </c>
      <c r="AG365" s="13">
        <v>19000000534</v>
      </c>
      <c r="AH365" s="6">
        <f>IF(AB365 = "NULL", "NULL", AB365*2)</f>
        <v>5.5500000000000007</v>
      </c>
      <c r="AI365" s="6">
        <f>IF(AC365 = "NULL", "NULL", AC365*2)</f>
        <v>157.34250000000003</v>
      </c>
      <c r="AJ365" s="13">
        <v>21000000534</v>
      </c>
      <c r="AK365" s="11" t="s">
        <v>637</v>
      </c>
      <c r="AL365" s="10" t="str">
        <f>SUBSTITUTE(D365,CHAR(10)&amp;"•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c r="AM365" s="9" t="s">
        <v>44</v>
      </c>
      <c r="AN365" s="42"/>
    </row>
    <row r="366" spans="1:40" ht="180" x14ac:dyDescent="0.3">
      <c r="A366" s="8" t="s">
        <v>1178</v>
      </c>
      <c r="B366" s="8" t="s">
        <v>1179</v>
      </c>
      <c r="C366" s="8" t="s">
        <v>1179</v>
      </c>
      <c r="D366" s="9" t="s">
        <v>1180</v>
      </c>
      <c r="E366" s="6">
        <f>IF(F366 = "NULL", "NULL", F366/28.35)</f>
        <v>2</v>
      </c>
      <c r="F366" s="6">
        <v>56.7</v>
      </c>
      <c r="G366" s="6">
        <f>IF(H366 = "NULL", "NULL", H366/28.35)</f>
        <v>4</v>
      </c>
      <c r="H366" s="6">
        <v>113.4</v>
      </c>
      <c r="I366" s="6">
        <f>IF(G366 = "NULL", "NULL", G366*1.25)</f>
        <v>5</v>
      </c>
      <c r="J366" s="6">
        <f>IF(G366 = "NULL", "NULL", H366*1.25)</f>
        <v>141.75</v>
      </c>
      <c r="K366" s="6">
        <f>IF(G366 = "NULL", "NULL", G366*2)</f>
        <v>8</v>
      </c>
      <c r="L366" s="6">
        <f>IF(G366 = "NULL", "NULL", H366*2)</f>
        <v>226.8</v>
      </c>
      <c r="M366" s="9" t="str">
        <f>CONCATENATE(SUBSTITUTE(D366,"• Packed in a facility and/or equipment that produces products containing peanuts, tree nuts, soybean, milk, dairy, eggs, fish, shellfish, wheat, sesame. •",""), " - NET WT. ", TEXT(E366, "0.00"), " oz (", F366, " grams)")</f>
        <v>Montreal Chicken Seasoning Ingredients:
granulated garlic, curry, crushed red pepper, oregano, sea salt flakes, sugar, spices, mustard seed, dehydrated garlic
 - NET WT. 2.00 oz (56.7 grams)</v>
      </c>
      <c r="N366" s="10">
        <v>10000000412</v>
      </c>
      <c r="O366" s="10">
        <v>30000000412</v>
      </c>
      <c r="P366" s="10">
        <v>50000000412</v>
      </c>
      <c r="Q366" s="10">
        <v>70000000412</v>
      </c>
      <c r="R366" s="10">
        <v>90000000412</v>
      </c>
      <c r="S366" s="10">
        <v>11000000412</v>
      </c>
      <c r="T366" s="10">
        <v>13000000412</v>
      </c>
      <c r="U366" s="8"/>
      <c r="V366" s="9"/>
      <c r="W366" s="6">
        <f>IF(G366 = "NULL", "NULL", G366/4)</f>
        <v>1</v>
      </c>
      <c r="X366" s="6">
        <f>IF(W366 = "NULL", "NULL", W366*28.35)</f>
        <v>28.35</v>
      </c>
      <c r="Y366" s="6">
        <f>IF(G366 = "NULL", "NULL", G366*4)</f>
        <v>16</v>
      </c>
      <c r="Z366" s="6">
        <f>IF(G366 = "NULL", "NULL", H366*4)</f>
        <v>453.6</v>
      </c>
      <c r="AA366" s="13">
        <v>15000000412</v>
      </c>
      <c r="AB366" s="6">
        <f>IF(OR(E366 = "NULL", G366 = "NULL"), "NULL", (E366+G366)/2)</f>
        <v>3</v>
      </c>
      <c r="AC366" s="6">
        <f>IF(OR(F366 = "NULL", H366 = "NULL"), "NULL", (F366+H366)/2)</f>
        <v>85.050000000000011</v>
      </c>
      <c r="AD366" s="13">
        <v>17000000412</v>
      </c>
      <c r="AE366" s="6">
        <f>IF(H366 = "NULL", "NULL", AF366/28.35)</f>
        <v>10</v>
      </c>
      <c r="AF366" s="6">
        <f>IF(H366 = "NULL", "NULL", J366*2)</f>
        <v>283.5</v>
      </c>
      <c r="AG366" s="13">
        <v>19000000412</v>
      </c>
      <c r="AH366" s="6">
        <f>IF(AB366 = "NULL", "NULL", AB366*2)</f>
        <v>6</v>
      </c>
      <c r="AI366" s="6">
        <f>IF(AC366 = "NULL", "NULL", AC366*2)</f>
        <v>170.10000000000002</v>
      </c>
      <c r="AJ366" s="13">
        <v>21000000412</v>
      </c>
      <c r="AK366" s="11"/>
      <c r="AL366" s="10" t="str">
        <f>SUBSTITUTE(D366,CHAR(10)&amp;"•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c r="AM366" s="9" t="s">
        <v>44</v>
      </c>
      <c r="AN366" s="42"/>
    </row>
    <row r="367" spans="1:40" ht="180" x14ac:dyDescent="0.3">
      <c r="A367" s="31" t="s">
        <v>169</v>
      </c>
      <c r="B367" s="8" t="s">
        <v>170</v>
      </c>
      <c r="C367" s="8" t="s">
        <v>171</v>
      </c>
      <c r="D367" s="9" t="s">
        <v>172</v>
      </c>
      <c r="E367" s="6">
        <f>IF(F367 = "NULL", "NULL", F367/28.35)</f>
        <v>1.7</v>
      </c>
      <c r="F367" s="6">
        <v>48.195</v>
      </c>
      <c r="G367" s="6">
        <f>IF(H367 = "NULL", "NULL", H367/28.35)</f>
        <v>3.4</v>
      </c>
      <c r="H367" s="6">
        <v>96.39</v>
      </c>
      <c r="I367" s="6">
        <f>IF(G367 = "NULL", "NULL", G367*1.25)</f>
        <v>4.25</v>
      </c>
      <c r="J367" s="6">
        <f>IF(G367 = "NULL", "NULL", H367*1.25)</f>
        <v>120.4875</v>
      </c>
      <c r="K367" s="6">
        <f>IF(G367 = "NULL", "NULL", G367*2)</f>
        <v>6.8</v>
      </c>
      <c r="L367" s="6">
        <f>IF(G367 = "NULL", "NULL", H367*2)</f>
        <v>192.78</v>
      </c>
      <c r="M367" s="9" t="str">
        <f>CONCATENATE(SUBSTITUTE(D367,"• Packed in a facility and/or equipment that produces products containing peanuts, tree nuts, soybean, milk, dairy, eggs, fish, shellfish, wheat, sesame. •",""), " - NET WT. ", TEXT(E367, "0.00"), " oz (", F367, " grams)")</f>
        <v>Moroccan Bread Dip Ingredients:
salt, dehydrated garlic &amp; onion, spices (including mustard), paprika, yeast extract (contains salt), sugar, and silicon dioxide (to prevent caking)
 - NET WT. 1.70 oz (48.195 grams)</v>
      </c>
      <c r="N367" s="10">
        <v>10000000214</v>
      </c>
      <c r="O367" s="10">
        <v>30000000214</v>
      </c>
      <c r="P367" s="10">
        <v>50000000214</v>
      </c>
      <c r="Q367" s="10">
        <v>70000000214</v>
      </c>
      <c r="R367" s="10">
        <v>90000000214</v>
      </c>
      <c r="S367" s="10">
        <v>11000000214</v>
      </c>
      <c r="T367" s="10">
        <v>13000000214</v>
      </c>
      <c r="U367" s="8" t="s">
        <v>49</v>
      </c>
      <c r="V367" s="9" t="s">
        <v>127</v>
      </c>
      <c r="W367" s="6">
        <f>IF(G367 = "NULL", "NULL", G367/4)</f>
        <v>0.85</v>
      </c>
      <c r="X367" s="6">
        <f>IF(W367 = "NULL", "NULL", W367*28.35)</f>
        <v>24.0975</v>
      </c>
      <c r="Y367" s="6">
        <f>IF(G367 = "NULL", "NULL", G367*4)</f>
        <v>13.6</v>
      </c>
      <c r="Z367" s="6">
        <f>IF(G367 = "NULL", "NULL", H367*4)</f>
        <v>385.56</v>
      </c>
      <c r="AA367" s="13">
        <v>15000000214</v>
      </c>
      <c r="AB367" s="6">
        <f>IF(OR(E367 = "NULL", G367 = "NULL"), "NULL", (E367+G367)/2)</f>
        <v>2.5499999999999998</v>
      </c>
      <c r="AC367" s="6">
        <f>IF(OR(F367 = "NULL", H367 = "NULL"), "NULL", (F367+H367)/2)</f>
        <v>72.292500000000004</v>
      </c>
      <c r="AD367" s="13">
        <v>17000000214</v>
      </c>
      <c r="AE367" s="6">
        <f>IF(H367 = "NULL", "NULL", AF367/28.35)</f>
        <v>8.5</v>
      </c>
      <c r="AF367" s="6">
        <f>IF(H367 = "NULL", "NULL", J367*2)</f>
        <v>240.97499999999999</v>
      </c>
      <c r="AG367" s="13">
        <v>19000000214</v>
      </c>
      <c r="AH367" s="6">
        <f>IF(AB367 = "NULL", "NULL", AB367*2)</f>
        <v>5.0999999999999996</v>
      </c>
      <c r="AI367" s="6">
        <f>IF(AC367 = "NULL", "NULL", AC367*2)</f>
        <v>144.58500000000001</v>
      </c>
      <c r="AJ367" s="13">
        <v>21000000214</v>
      </c>
      <c r="AK367" s="11" t="s">
        <v>173</v>
      </c>
      <c r="AL367" s="10" t="str">
        <f>SUBSTITUTE(D367,CHAR(10)&amp;"•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c r="AM367" s="9" t="s">
        <v>44</v>
      </c>
      <c r="AN367" s="42"/>
    </row>
    <row r="368" spans="1:40" ht="180" x14ac:dyDescent="0.3">
      <c r="A368" s="8" t="s">
        <v>1310</v>
      </c>
      <c r="B368" s="8" t="s">
        <v>1311</v>
      </c>
      <c r="C368" s="8" t="s">
        <v>1312</v>
      </c>
      <c r="D368" s="9" t="s">
        <v>1313</v>
      </c>
      <c r="E368" s="6">
        <f>IF(F368 = "NULL", "NULL", F368/28.35)</f>
        <v>0.8</v>
      </c>
      <c r="F368" s="6">
        <v>22.680000000000003</v>
      </c>
      <c r="G368" s="6">
        <f>IF(H368 = "NULL", "NULL", H368/28.35)</f>
        <v>1.6</v>
      </c>
      <c r="H368" s="6">
        <v>45.360000000000007</v>
      </c>
      <c r="I368" s="6">
        <f>IF(G368 = "NULL", "NULL", G368*1.25)</f>
        <v>2</v>
      </c>
      <c r="J368" s="6">
        <f>IF(G368 = "NULL", "NULL", H368*1.25)</f>
        <v>56.70000000000001</v>
      </c>
      <c r="K368" s="6">
        <f>IF(G368 = "NULL", "NULL", G368*2)</f>
        <v>3.2</v>
      </c>
      <c r="L368" s="6">
        <f>IF(G368 = "NULL", "NULL", H368*2)</f>
        <v>90.720000000000013</v>
      </c>
      <c r="M368" s="9" t="str">
        <f>CONCATENATE(SUBSTITUTE(D368,"• Packed in a facility and/or equipment that produces products containing peanuts, tree nuts, soybean, milk, dairy, eggs, fish, shellfish, wheat, sesame. •",""), " - NET WT. ", TEXT(E368, "0.00"), " oz (", F368, " grams)")</f>
        <v>Moroccan Mint Tea Ingredients:
gunpowder green tea, spearmint
 - NET WT. 0.80 oz (22.68 grams)</v>
      </c>
      <c r="N368" s="10">
        <v>10000000215</v>
      </c>
      <c r="O368" s="10">
        <v>30000000215</v>
      </c>
      <c r="P368" s="10">
        <v>50000000215</v>
      </c>
      <c r="Q368" s="10">
        <v>70000000215</v>
      </c>
      <c r="R368" s="10">
        <v>90000000215</v>
      </c>
      <c r="S368" s="10">
        <v>11000000215</v>
      </c>
      <c r="T368" s="10">
        <v>13000000215</v>
      </c>
      <c r="U368" s="8" t="s">
        <v>49</v>
      </c>
      <c r="V368" s="9" t="s">
        <v>153</v>
      </c>
      <c r="W368" s="6">
        <f>IF(G368 = "NULL", "NULL", G368/4)</f>
        <v>0.4</v>
      </c>
      <c r="X368" s="6">
        <f>IF(W368 = "NULL", "NULL", W368*28.35)</f>
        <v>11.340000000000002</v>
      </c>
      <c r="Y368" s="6">
        <f>IF(G368 = "NULL", "NULL", G368*4)</f>
        <v>6.4</v>
      </c>
      <c r="Z368" s="6">
        <f>IF(G368 = "NULL", "NULL", H368*4)</f>
        <v>181.44000000000003</v>
      </c>
      <c r="AA368" s="13">
        <v>15000000215</v>
      </c>
      <c r="AB368" s="6">
        <f>IF(OR(E368 = "NULL", G368 = "NULL"), "NULL", (E368+G368)/2)</f>
        <v>1.2000000000000002</v>
      </c>
      <c r="AC368" s="6">
        <f>IF(OR(F368 = "NULL", H368 = "NULL"), "NULL", (F368+H368)/2)</f>
        <v>34.020000000000003</v>
      </c>
      <c r="AD368" s="13">
        <v>17000000215</v>
      </c>
      <c r="AE368" s="6">
        <f>IF(H368 = "NULL", "NULL", AF368/28.35)</f>
        <v>4.0000000000000009</v>
      </c>
      <c r="AF368" s="6">
        <f>IF(H368 = "NULL", "NULL", J368*2)</f>
        <v>113.40000000000002</v>
      </c>
      <c r="AG368" s="13">
        <v>19000000215</v>
      </c>
      <c r="AH368" s="6">
        <f>IF(AB368 = "NULL", "NULL", AB368*2)</f>
        <v>2.4000000000000004</v>
      </c>
      <c r="AI368" s="6">
        <f>IF(AC368 = "NULL", "NULL", AC368*2)</f>
        <v>68.040000000000006</v>
      </c>
      <c r="AJ368" s="13">
        <v>21000000215</v>
      </c>
      <c r="AK368" s="11"/>
      <c r="AL368" s="10" t="str">
        <f>SUBSTITUTE(D368,CHAR(10)&amp;"• Packed in a facility and/or equipment that produces products containing peanuts, tree nuts, soybean, milk, dairy, eggs, fish, shellfish, wheat, sesame. •","")</f>
        <v>Moroccan Mint Tea Ingredients:
gunpowder green tea, spearmint</v>
      </c>
      <c r="AM368" s="9" t="s">
        <v>44</v>
      </c>
      <c r="AN368" s="42"/>
    </row>
    <row r="369" spans="1:40" ht="180" x14ac:dyDescent="0.3">
      <c r="A369" s="33" t="s">
        <v>523</v>
      </c>
      <c r="B369" s="8" t="s">
        <v>524</v>
      </c>
      <c r="C369" s="8" t="s">
        <v>524</v>
      </c>
      <c r="D369" s="9" t="s">
        <v>525</v>
      </c>
      <c r="E369" s="6">
        <f>IF(F369 = "NULL", "NULL", F369/28.35)</f>
        <v>1.7</v>
      </c>
      <c r="F369" s="6">
        <v>48.195</v>
      </c>
      <c r="G369" s="6">
        <f>IF(H369 = "NULL", "NULL", H369/28.35)</f>
        <v>3.4</v>
      </c>
      <c r="H369" s="6">
        <v>96.39</v>
      </c>
      <c r="I369" s="6">
        <f>IF(G369 = "NULL", "NULL", G369*1.25)</f>
        <v>4.25</v>
      </c>
      <c r="J369" s="6">
        <f>IF(G369 = "NULL", "NULL", H369*1.25)</f>
        <v>120.4875</v>
      </c>
      <c r="K369" s="6">
        <f>IF(G369 = "NULL", "NULL", G369*2)</f>
        <v>6.8</v>
      </c>
      <c r="L369" s="6">
        <f>IF(G369 = "NULL", "NULL", H369*2)</f>
        <v>192.78</v>
      </c>
      <c r="M369" s="9" t="str">
        <f>CONCATENATE(SUBSTITUTE(D369,"• Packed in a facility and/or equipment that produces products containing peanuts, tree nuts, soybean, milk, dairy, eggs, fish, shellfish, wheat, sesame. •",""), " - NET WT. ", TEXT(E369, "0.00"), " oz (", F369, " grams)")</f>
        <v>Moroccan Seasoning Ingredients:
salt, dehydrated garlic &amp; onion, spices (including mustard), paprika, yeast extract (contains salt), sugar, and silicon dioxide (to prevent caking)
 - NET WT. 1.70 oz (48.195 grams)</v>
      </c>
      <c r="N369" s="10">
        <v>10000000463</v>
      </c>
      <c r="O369" s="10">
        <v>30000000463</v>
      </c>
      <c r="P369" s="10">
        <v>50000000463</v>
      </c>
      <c r="Q369" s="10">
        <v>70000000463</v>
      </c>
      <c r="R369" s="10">
        <v>90000000463</v>
      </c>
      <c r="S369" s="10">
        <v>11000000463</v>
      </c>
      <c r="T369" s="10">
        <v>13000000463</v>
      </c>
      <c r="U369" s="9" t="s">
        <v>49</v>
      </c>
      <c r="V369" s="9"/>
      <c r="W369" s="6">
        <f>IF(G369 = "NULL", "NULL", G369/4)</f>
        <v>0.85</v>
      </c>
      <c r="X369" s="6">
        <f>IF(W369 = "NULL", "NULL", W369*28.35)</f>
        <v>24.0975</v>
      </c>
      <c r="Y369" s="6">
        <f>IF(G369 = "NULL", "NULL", G369*4)</f>
        <v>13.6</v>
      </c>
      <c r="Z369" s="6">
        <f>IF(G369 = "NULL", "NULL", H369*4)</f>
        <v>385.56</v>
      </c>
      <c r="AA369" s="13">
        <v>15000000463</v>
      </c>
      <c r="AB369" s="6">
        <f>IF(OR(E369 = "NULL", G369 = "NULL"), "NULL", (E369+G369)/2)</f>
        <v>2.5499999999999998</v>
      </c>
      <c r="AC369" s="6">
        <f>IF(OR(F369 = "NULL", H369 = "NULL"), "NULL", (F369+H369)/2)</f>
        <v>72.292500000000004</v>
      </c>
      <c r="AD369" s="13">
        <v>17000000463</v>
      </c>
      <c r="AE369" s="6">
        <f>IF(H369 = "NULL", "NULL", AF369/28.35)</f>
        <v>8.5</v>
      </c>
      <c r="AF369" s="6">
        <f>IF(H369 = "NULL", "NULL", J369*2)</f>
        <v>240.97499999999999</v>
      </c>
      <c r="AG369" s="13">
        <v>19000000463</v>
      </c>
      <c r="AH369" s="6">
        <f>IF(AB369 = "NULL", "NULL", AB369*2)</f>
        <v>5.0999999999999996</v>
      </c>
      <c r="AI369" s="6">
        <f>IF(AC369 = "NULL", "NULL", AC369*2)</f>
        <v>144.58500000000001</v>
      </c>
      <c r="AJ369" s="13">
        <v>21000000463</v>
      </c>
      <c r="AK369" s="11" t="s">
        <v>526</v>
      </c>
      <c r="AL369" s="10" t="str">
        <f>SUBSTITUTE(D369,CHAR(10)&amp;"•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c r="AM369" s="9" t="s">
        <v>44</v>
      </c>
      <c r="AN369" s="42"/>
    </row>
    <row r="370" spans="1:40" ht="180" x14ac:dyDescent="0.3">
      <c r="A370" s="33" t="s">
        <v>426</v>
      </c>
      <c r="B370" s="8" t="s">
        <v>427</v>
      </c>
      <c r="C370" s="8" t="s">
        <v>428</v>
      </c>
      <c r="D370" s="9" t="s">
        <v>429</v>
      </c>
      <c r="E370" s="6">
        <f>IF(F370 = "NULL", "NULL", F370/28.35)</f>
        <v>1.5000000000000002</v>
      </c>
      <c r="F370" s="6">
        <v>42.525000000000006</v>
      </c>
      <c r="G370" s="6">
        <f>IF(H370 = "NULL", "NULL", H370/28.35)</f>
        <v>3.0000000000000004</v>
      </c>
      <c r="H370" s="6">
        <v>85.050000000000011</v>
      </c>
      <c r="I370" s="6">
        <f>IF(G370 = "NULL", "NULL", G370*1.25)</f>
        <v>3.7500000000000004</v>
      </c>
      <c r="J370" s="6">
        <f>IF(G370 = "NULL", "NULL", H370*1.25)</f>
        <v>106.31250000000001</v>
      </c>
      <c r="K370" s="6">
        <f>IF(G370 = "NULL", "NULL", G370*2)</f>
        <v>6.0000000000000009</v>
      </c>
      <c r="L370" s="6">
        <f>IF(G370 = "NULL", "NULL", H370*2)</f>
        <v>170.10000000000002</v>
      </c>
      <c r="M370" s="9" t="str">
        <f>CONCATENATE(SUBSTITUTE(D370,"• Packed in a facility and/or equipment that produces products containing peanuts, tree nuts, soybean, milk, dairy, eggs, fish, shellfish, wheat, sesame. •",""), " - NET WT. ", TEXT(E370, "0.00"), " oz (", F370, " grams)")</f>
        <v>Mountain Brook Mesquite Grill Seasoning Ingredients:
sugar, garlic, onion, chardex hickory, paprika, salt, cumin, cayenne, black pepper
 - NET WT. 1.50 oz (42.525 grams)</v>
      </c>
      <c r="N370" s="10">
        <v>10000000432</v>
      </c>
      <c r="O370" s="10">
        <v>30000000432</v>
      </c>
      <c r="P370" s="10">
        <v>50000000432</v>
      </c>
      <c r="Q370" s="10">
        <v>70000000432</v>
      </c>
      <c r="R370" s="10">
        <v>90000000432</v>
      </c>
      <c r="S370" s="10">
        <v>11000000432</v>
      </c>
      <c r="T370" s="10">
        <v>13000000432</v>
      </c>
      <c r="U370" s="9"/>
      <c r="V370" s="9"/>
      <c r="W370" s="6">
        <f>IF(G370 = "NULL", "NULL", G370/4)</f>
        <v>0.75000000000000011</v>
      </c>
      <c r="X370" s="6">
        <f>IF(W370 = "NULL", "NULL", W370*28.35)</f>
        <v>21.262500000000003</v>
      </c>
      <c r="Y370" s="6">
        <f>IF(G370 = "NULL", "NULL", G370*4)</f>
        <v>12.000000000000002</v>
      </c>
      <c r="Z370" s="6">
        <f>IF(G370 = "NULL", "NULL", H370*4)</f>
        <v>340.20000000000005</v>
      </c>
      <c r="AA370" s="13">
        <v>15000000432</v>
      </c>
      <c r="AB370" s="6">
        <f>IF(OR(E370 = "NULL", G370 = "NULL"), "NULL", (E370+G370)/2)</f>
        <v>2.2500000000000004</v>
      </c>
      <c r="AC370" s="6">
        <f>IF(OR(F370 = "NULL", H370 = "NULL"), "NULL", (F370+H370)/2)</f>
        <v>63.787500000000009</v>
      </c>
      <c r="AD370" s="13">
        <v>17000000432</v>
      </c>
      <c r="AE370" s="6">
        <f>IF(H370 = "NULL", "NULL", AF370/28.35)</f>
        <v>7.5000000000000009</v>
      </c>
      <c r="AF370" s="6">
        <f>IF(H370 = "NULL", "NULL", J370*2)</f>
        <v>212.62500000000003</v>
      </c>
      <c r="AG370" s="13">
        <v>19000000432</v>
      </c>
      <c r="AH370" s="6">
        <f>IF(AB370 = "NULL", "NULL", AB370*2)</f>
        <v>4.5000000000000009</v>
      </c>
      <c r="AI370" s="6">
        <f>IF(AC370 = "NULL", "NULL", AC370*2)</f>
        <v>127.57500000000002</v>
      </c>
      <c r="AJ370" s="13">
        <v>21000000432</v>
      </c>
      <c r="AK370" s="11" t="s">
        <v>430</v>
      </c>
      <c r="AL370" s="10" t="str">
        <f>SUBSTITUTE(D370,CHAR(10)&amp;"•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c r="AM370" s="9" t="s">
        <v>44</v>
      </c>
      <c r="AN370" s="42"/>
    </row>
    <row r="371" spans="1:40" ht="330" x14ac:dyDescent="0.3">
      <c r="A371" s="8" t="s">
        <v>1668</v>
      </c>
      <c r="B371" s="8" t="s">
        <v>1669</v>
      </c>
      <c r="C371" s="8" t="s">
        <v>1670</v>
      </c>
      <c r="D371" s="9" t="s">
        <v>1671</v>
      </c>
      <c r="E371" s="6">
        <f>IF(F371 = "NULL", "NULL", F371/28.35)</f>
        <v>1.85</v>
      </c>
      <c r="F371" s="6">
        <v>52.447500000000005</v>
      </c>
      <c r="G371" s="6">
        <f>IF(H371 = "NULL", "NULL", H371/28.35)</f>
        <v>3.7</v>
      </c>
      <c r="H371" s="6">
        <v>104.89500000000001</v>
      </c>
      <c r="I371" s="6">
        <f>IF(G371 = "NULL", "NULL", G371*1.25)</f>
        <v>4.625</v>
      </c>
      <c r="J371" s="6">
        <f>IF(G371 = "NULL", "NULL", H371*1.25)</f>
        <v>131.11875000000001</v>
      </c>
      <c r="K371" s="6">
        <f>IF(G371 = "NULL", "NULL", G371*2)</f>
        <v>7.4</v>
      </c>
      <c r="L371" s="6">
        <f>IF(G371 = "NULL", "NULL", H371*2)</f>
        <v>209.79000000000002</v>
      </c>
      <c r="M371" s="9" t="str">
        <f>CONCATENATE(SUBSTITUTE(D371,"• Packed in a facility and/or equipment that produces products containing peanuts, tree nuts, soybean, milk, dairy, eggs, fish, shellfish, wheat, sesame. •",""), " - NET WT. ", TEXT(E371, "0.00"), " oz (", F371,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371" s="10">
        <v>10000000216</v>
      </c>
      <c r="O371" s="10">
        <v>30000000216</v>
      </c>
      <c r="P371" s="10">
        <v>50000000216</v>
      </c>
      <c r="Q371" s="10">
        <v>70000000216</v>
      </c>
      <c r="R371" s="10">
        <v>90000000216</v>
      </c>
      <c r="S371" s="10">
        <v>11000000216</v>
      </c>
      <c r="T371" s="10">
        <v>13000000216</v>
      </c>
      <c r="U371" s="8" t="s">
        <v>49</v>
      </c>
      <c r="V371" s="9" t="s">
        <v>801</v>
      </c>
      <c r="W371" s="6">
        <f>IF(G371 = "NULL", "NULL", G371/4)</f>
        <v>0.92500000000000004</v>
      </c>
      <c r="X371" s="6">
        <f>IF(W371 = "NULL", "NULL", W371*28.35)</f>
        <v>26.223750000000003</v>
      </c>
      <c r="Y371" s="6">
        <f>IF(G371 = "NULL", "NULL", G371*4)</f>
        <v>14.8</v>
      </c>
      <c r="Z371" s="6">
        <f>IF(G371 = "NULL", "NULL", H371*4)</f>
        <v>419.58000000000004</v>
      </c>
      <c r="AA371" s="13">
        <v>15000000216</v>
      </c>
      <c r="AB371" s="6">
        <f>IF(OR(E371 = "NULL", G371 = "NULL"), "NULL", (E371+G371)/2)</f>
        <v>2.7750000000000004</v>
      </c>
      <c r="AC371" s="6">
        <f>IF(OR(F371 = "NULL", H371 = "NULL"), "NULL", (F371+H371)/2)</f>
        <v>78.671250000000015</v>
      </c>
      <c r="AD371" s="13">
        <v>17000000216</v>
      </c>
      <c r="AE371" s="6">
        <f>IF(H371 = "NULL", "NULL", AF371/28.35)</f>
        <v>9.25</v>
      </c>
      <c r="AF371" s="6">
        <f>IF(H371 = "NULL", "NULL", J371*2)</f>
        <v>262.23750000000001</v>
      </c>
      <c r="AG371" s="13">
        <v>19000000216</v>
      </c>
      <c r="AH371" s="6">
        <f>IF(AB371 = "NULL", "NULL", AB371*2)</f>
        <v>5.5500000000000007</v>
      </c>
      <c r="AI371" s="6">
        <f>IF(AC371 = "NULL", "NULL", AC371*2)</f>
        <v>157.34250000000003</v>
      </c>
      <c r="AJ371" s="13">
        <v>21000000216</v>
      </c>
      <c r="AK371" s="11"/>
      <c r="AL371" s="10" t="str">
        <f>SUBSTITUTE(D371,CHAR(10)&amp;"•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c r="AM371" s="9" t="s">
        <v>44</v>
      </c>
      <c r="AN371" s="42"/>
    </row>
    <row r="372" spans="1:40" ht="180" x14ac:dyDescent="0.3">
      <c r="A372" s="31" t="s">
        <v>1488</v>
      </c>
      <c r="B372" s="8" t="s">
        <v>1489</v>
      </c>
      <c r="C372" s="8" t="s">
        <v>1490</v>
      </c>
      <c r="D372" s="9" t="s">
        <v>1491</v>
      </c>
      <c r="E372" s="6">
        <f>IF(F372 = "NULL", "NULL", F372/28.35)</f>
        <v>1.75</v>
      </c>
      <c r="F372" s="6">
        <v>49.612500000000004</v>
      </c>
      <c r="G372" s="6">
        <f>IF(H372 = "NULL", "NULL", H372/28.35)</f>
        <v>3.5</v>
      </c>
      <c r="H372" s="6">
        <v>99.225000000000009</v>
      </c>
      <c r="I372" s="6">
        <f>IF(G372 = "NULL", "NULL", G372*1.25)</f>
        <v>4.375</v>
      </c>
      <c r="J372" s="6">
        <f>IF(G372 = "NULL", "NULL", H372*1.25)</f>
        <v>124.03125000000001</v>
      </c>
      <c r="K372" s="6">
        <f>IF(G372 = "NULL", "NULL", G372*2)</f>
        <v>7</v>
      </c>
      <c r="L372" s="6">
        <f>IF(G372 = "NULL", "NULL", H372*2)</f>
        <v>198.45000000000002</v>
      </c>
      <c r="M372" s="9" t="str">
        <f>CONCATENATE(SUBSTITUTE(D372,"• Packed in a facility and/or equipment that produces products containing peanuts, tree nuts, soybean, milk, dairy, eggs, fish, shellfish, wheat, sesame. •",""), " - NET WT. ", TEXT(E372, "0.00"), " oz (", F372, " grams)")</f>
        <v>Movie Theater Popcorn Kernels Ingredients:
mushroom popcorn kernels (NON GMO)
 - NET WT. 1.75 oz (49.6125 grams)</v>
      </c>
      <c r="N372" s="10">
        <v>10000000363</v>
      </c>
      <c r="O372" s="10">
        <v>30000000363</v>
      </c>
      <c r="P372" s="10">
        <v>50000000363</v>
      </c>
      <c r="Q372" s="10">
        <v>70000000363</v>
      </c>
      <c r="R372" s="10">
        <v>90000000363</v>
      </c>
      <c r="S372" s="10">
        <v>11000000363</v>
      </c>
      <c r="T372" s="10">
        <v>13000000363</v>
      </c>
      <c r="U372" s="8"/>
      <c r="V372" s="9"/>
      <c r="W372" s="6">
        <f>IF(G372 = "NULL", "NULL", G372/4)</f>
        <v>0.875</v>
      </c>
      <c r="X372" s="6">
        <f>IF(W372 = "NULL", "NULL", W372*28.35)</f>
        <v>24.806250000000002</v>
      </c>
      <c r="Y372" s="6">
        <f>IF(G372 = "NULL", "NULL", G372*4)</f>
        <v>14</v>
      </c>
      <c r="Z372" s="6">
        <f>IF(G372 = "NULL", "NULL", H372*4)</f>
        <v>396.90000000000003</v>
      </c>
      <c r="AA372" s="13">
        <v>15000000363</v>
      </c>
      <c r="AB372" s="6">
        <f>IF(OR(E372 = "NULL", G372 = "NULL"), "NULL", (E372+G372)/2)</f>
        <v>2.625</v>
      </c>
      <c r="AC372" s="6">
        <f>IF(OR(F372 = "NULL", H372 = "NULL"), "NULL", (F372+H372)/2)</f>
        <v>74.418750000000003</v>
      </c>
      <c r="AD372" s="13">
        <v>17000000363</v>
      </c>
      <c r="AE372" s="6">
        <f>IF(H372 = "NULL", "NULL", AF372/28.35)</f>
        <v>8.75</v>
      </c>
      <c r="AF372" s="6">
        <f>IF(H372 = "NULL", "NULL", J372*2)</f>
        <v>248.06250000000003</v>
      </c>
      <c r="AG372" s="13">
        <v>19000000363</v>
      </c>
      <c r="AH372" s="6">
        <f>IF(AB372 = "NULL", "NULL", AB372*2)</f>
        <v>5.25</v>
      </c>
      <c r="AI372" s="6">
        <f>IF(AC372 = "NULL", "NULL", AC372*2)</f>
        <v>148.83750000000001</v>
      </c>
      <c r="AJ372" s="13">
        <v>21000000363</v>
      </c>
      <c r="AK372" s="11" t="s">
        <v>1492</v>
      </c>
      <c r="AL372" s="10" t="str">
        <f>SUBSTITUTE(D372,CHAR(10)&amp;"• Packed in a facility and/or equipment that produces products containing peanuts, tree nuts, soybean, milk, dairy, eggs, fish, shellfish, wheat, sesame. •","")</f>
        <v>Movie Theater Popcorn Kernels Ingredients:
mushroom popcorn kernels (NON GMO)</v>
      </c>
      <c r="AM372" s="9" t="s">
        <v>44</v>
      </c>
      <c r="AN372" s="42"/>
    </row>
    <row r="373" spans="1:40" ht="180" x14ac:dyDescent="0.3">
      <c r="A373" s="8" t="s">
        <v>1479</v>
      </c>
      <c r="B373" s="8" t="s">
        <v>1480</v>
      </c>
      <c r="C373" s="8" t="s">
        <v>1481</v>
      </c>
      <c r="D373" s="9" t="s">
        <v>1482</v>
      </c>
      <c r="E373" s="6">
        <f>IF(F373 = "NULL", "NULL", F373/28.35)</f>
        <v>0.8</v>
      </c>
      <c r="F373" s="6">
        <v>22.680000000000003</v>
      </c>
      <c r="G373" s="6">
        <f>IF(H373 = "NULL", "NULL", H373/28.35)</f>
        <v>1.6</v>
      </c>
      <c r="H373" s="6">
        <v>45.360000000000007</v>
      </c>
      <c r="I373" s="6">
        <f>IF(G373 = "NULL", "NULL", G373*1.25)</f>
        <v>2</v>
      </c>
      <c r="J373" s="6">
        <f>IF(G373 = "NULL", "NULL", H373*1.25)</f>
        <v>56.70000000000001</v>
      </c>
      <c r="K373" s="6">
        <f>IF(G373 = "NULL", "NULL", G373*2)</f>
        <v>3.2</v>
      </c>
      <c r="L373" s="6">
        <f>IF(G373 = "NULL", "NULL", H373*2)</f>
        <v>90.720000000000013</v>
      </c>
      <c r="M373" s="9" t="str">
        <f>CONCATENATE(SUBSTITUTE(D373,"• Packed in a facility and/or equipment that produces products containing peanuts, tree nuts, soybean, milk, dairy, eggs, fish, shellfish, wheat, sesame. •",""), " - NET WT. ", TEXT(E373, "0.00"), " oz (", F373, " grams)")</f>
        <v>Mulled Wine Tea Ingredients:
hibiscus, cinnamon, rosehip, clove, elderberry, orange peel, apple, and ginger
 - NET WT. 0.80 oz (22.68 grams)</v>
      </c>
      <c r="N373" s="10">
        <v>10000000438</v>
      </c>
      <c r="O373" s="10">
        <v>30000000438</v>
      </c>
      <c r="P373" s="10">
        <v>50000000438</v>
      </c>
      <c r="Q373" s="10">
        <v>70000000438</v>
      </c>
      <c r="R373" s="10">
        <v>90000000438</v>
      </c>
      <c r="S373" s="10">
        <v>11000000438</v>
      </c>
      <c r="T373" s="10">
        <v>13000000438</v>
      </c>
      <c r="U373" s="8" t="s">
        <v>49</v>
      </c>
      <c r="V373" s="9"/>
      <c r="W373" s="6">
        <f>IF(G373 = "NULL", "NULL", G373/4)</f>
        <v>0.4</v>
      </c>
      <c r="X373" s="6">
        <f>IF(W373 = "NULL", "NULL", W373*28.35)</f>
        <v>11.340000000000002</v>
      </c>
      <c r="Y373" s="6">
        <f>IF(G373 = "NULL", "NULL", G373*4)</f>
        <v>6.4</v>
      </c>
      <c r="Z373" s="6">
        <f>IF(G373 = "NULL", "NULL", H373*4)</f>
        <v>181.44000000000003</v>
      </c>
      <c r="AA373" s="13">
        <v>15000000438</v>
      </c>
      <c r="AB373" s="6">
        <f>IF(OR(E373 = "NULL", G373 = "NULL"), "NULL", (E373+G373)/2)</f>
        <v>1.2000000000000002</v>
      </c>
      <c r="AC373" s="6">
        <f>IF(OR(F373 = "NULL", H373 = "NULL"), "NULL", (F373+H373)/2)</f>
        <v>34.020000000000003</v>
      </c>
      <c r="AD373" s="13">
        <v>17000000438</v>
      </c>
      <c r="AE373" s="6">
        <f>IF(H373 = "NULL", "NULL", AF373/28.35)</f>
        <v>4.0000000000000009</v>
      </c>
      <c r="AF373" s="6">
        <f>IF(H373 = "NULL", "NULL", J373*2)</f>
        <v>113.40000000000002</v>
      </c>
      <c r="AG373" s="13">
        <v>19000000438</v>
      </c>
      <c r="AH373" s="6">
        <f>IF(AB373 = "NULL", "NULL", AB373*2)</f>
        <v>2.4000000000000004</v>
      </c>
      <c r="AI373" s="6">
        <f>IF(AC373 = "NULL", "NULL", AC373*2)</f>
        <v>68.040000000000006</v>
      </c>
      <c r="AJ373" s="13">
        <v>21000000438</v>
      </c>
      <c r="AK373" s="11"/>
      <c r="AL373" s="10" t="str">
        <f>SUBSTITUTE(D373,CHAR(10)&amp;"• Packed in a facility and/or equipment that produces products containing peanuts, tree nuts, soybean, milk, dairy, eggs, fish, shellfish, wheat, sesame. •","")</f>
        <v>Mulled Wine Tea Ingredients:
hibiscus, cinnamon, rosehip, clove, elderberry, orange peel, apple, and ginger</v>
      </c>
      <c r="AM373" s="9" t="s">
        <v>44</v>
      </c>
      <c r="AN373" s="42"/>
    </row>
    <row r="374" spans="1:40" ht="180" x14ac:dyDescent="0.3">
      <c r="A374" s="8" t="s">
        <v>1980</v>
      </c>
      <c r="B374" s="8" t="s">
        <v>1981</v>
      </c>
      <c r="C374" s="8" t="s">
        <v>1982</v>
      </c>
      <c r="D374" s="9" t="s">
        <v>1983</v>
      </c>
      <c r="E374" s="6">
        <f>IF(F374 = "NULL", "NULL", F374/28.35)</f>
        <v>1.85</v>
      </c>
      <c r="F374" s="6">
        <v>52.447500000000005</v>
      </c>
      <c r="G374" s="6">
        <f>IF(H374 = "NULL", "NULL", H374/28.35)</f>
        <v>3.7</v>
      </c>
      <c r="H374" s="6">
        <v>104.89500000000001</v>
      </c>
      <c r="I374" s="6">
        <f>IF(G374 = "NULL", "NULL", G374*1.25)</f>
        <v>4.625</v>
      </c>
      <c r="J374" s="6">
        <f>IF(G374 = "NULL", "NULL", H374*1.25)</f>
        <v>131.11875000000001</v>
      </c>
      <c r="K374" s="6">
        <f>IF(G374 = "NULL", "NULL", G374*2)</f>
        <v>7.4</v>
      </c>
      <c r="L374" s="6">
        <f>IF(G374 = "NULL", "NULL", H374*2)</f>
        <v>209.79000000000002</v>
      </c>
      <c r="M374" s="9" t="str">
        <f>CONCATENATE(SUBSTITUTE(D374,"• Packed in a facility and/or equipment that produces products containing peanuts, tree nuts, soybean, milk, dairy, eggs, fish, shellfish, wheat, sesame. •",""), " - NET WT. ", TEXT(E374, "0.00"), " oz (", F374, " grams)")</f>
        <v>Mulling Spices Ingredients:
cinnamon, allspice, cloves, nutmeg, citric acid, asorbic acid, fructose
 - NET WT. 1.85 oz (52.4475 grams)</v>
      </c>
      <c r="N374" s="10">
        <v>10000000217</v>
      </c>
      <c r="O374" s="10">
        <v>30000000217</v>
      </c>
      <c r="P374" s="10">
        <v>50000000217</v>
      </c>
      <c r="Q374" s="10">
        <v>70000000217</v>
      </c>
      <c r="R374" s="10">
        <v>90000000217</v>
      </c>
      <c r="S374" s="10">
        <v>11000000217</v>
      </c>
      <c r="T374" s="10">
        <v>13000000217</v>
      </c>
      <c r="U374" s="8"/>
      <c r="V374" s="9"/>
      <c r="W374" s="6">
        <f>IF(G374 = "NULL", "NULL", G374/4)</f>
        <v>0.92500000000000004</v>
      </c>
      <c r="X374" s="6">
        <f>IF(W374 = "NULL", "NULL", W374*28.35)</f>
        <v>26.223750000000003</v>
      </c>
      <c r="Y374" s="6">
        <f>IF(G374 = "NULL", "NULL", G374*4)</f>
        <v>14.8</v>
      </c>
      <c r="Z374" s="6">
        <f>IF(G374 = "NULL", "NULL", H374*4)</f>
        <v>419.58000000000004</v>
      </c>
      <c r="AA374" s="13">
        <v>15000000217</v>
      </c>
      <c r="AB374" s="6">
        <f>IF(OR(E374 = "NULL", G374 = "NULL"), "NULL", (E374+G374)/2)</f>
        <v>2.7750000000000004</v>
      </c>
      <c r="AC374" s="6">
        <f>IF(OR(F374 = "NULL", H374 = "NULL"), "NULL", (F374+H374)/2)</f>
        <v>78.671250000000015</v>
      </c>
      <c r="AD374" s="13">
        <v>17000000217</v>
      </c>
      <c r="AE374" s="6">
        <f>IF(H374 = "NULL", "NULL", AF374/28.35)</f>
        <v>9.25</v>
      </c>
      <c r="AF374" s="6">
        <f>IF(H374 = "NULL", "NULL", J374*2)</f>
        <v>262.23750000000001</v>
      </c>
      <c r="AG374" s="13">
        <v>19000000217</v>
      </c>
      <c r="AH374" s="6">
        <f>IF(AB374 = "NULL", "NULL", AB374*2)</f>
        <v>5.5500000000000007</v>
      </c>
      <c r="AI374" s="6">
        <f>IF(AC374 = "NULL", "NULL", AC374*2)</f>
        <v>157.34250000000003</v>
      </c>
      <c r="AJ374" s="13">
        <v>21000000217</v>
      </c>
      <c r="AK374" s="11"/>
      <c r="AL374" s="10" t="str">
        <f>SUBSTITUTE(D374,CHAR(10)&amp;"• Packed in a facility and/or equipment that produces products containing peanuts, tree nuts, soybean, milk, dairy, eggs, fish, shellfish, wheat, sesame. •","")</f>
        <v>Mulling Spices Ingredients:
cinnamon, allspice, cloves, nutmeg, citric acid, asorbic acid, fructose</v>
      </c>
      <c r="AM374" s="9" t="s">
        <v>44</v>
      </c>
      <c r="AN374" s="42"/>
    </row>
    <row r="375" spans="1:40" ht="180" x14ac:dyDescent="0.3">
      <c r="A375" s="8" t="s">
        <v>1984</v>
      </c>
      <c r="B375" s="8" t="s">
        <v>1985</v>
      </c>
      <c r="C375" s="8" t="s">
        <v>1986</v>
      </c>
      <c r="D375" s="9" t="s">
        <v>1987</v>
      </c>
      <c r="E375" s="6">
        <f>IF(F375 = "NULL", "NULL", F375/28.35)</f>
        <v>1.85</v>
      </c>
      <c r="F375" s="6">
        <v>52.447500000000005</v>
      </c>
      <c r="G375" s="6">
        <f>IF(H375 = "NULL", "NULL", H375/28.35)</f>
        <v>3.7</v>
      </c>
      <c r="H375" s="6">
        <v>104.89500000000001</v>
      </c>
      <c r="I375" s="6">
        <f>IF(G375 = "NULL", "NULL", G375*1.25)</f>
        <v>4.625</v>
      </c>
      <c r="J375" s="6">
        <f>IF(G375 = "NULL", "NULL", H375*1.25)</f>
        <v>131.11875000000001</v>
      </c>
      <c r="K375" s="6">
        <f>IF(G375 = "NULL", "NULL", G375*2)</f>
        <v>7.4</v>
      </c>
      <c r="L375" s="6">
        <f>IF(G375 = "NULL", "NULL", H375*2)</f>
        <v>209.79000000000002</v>
      </c>
      <c r="M375" s="9" t="str">
        <f>CONCATENATE(SUBSTITUTE(D375,"• Packed in a facility and/or equipment that produces products containing peanuts, tree nuts, soybean, milk, dairy, eggs, fish, shellfish, wheat, sesame. •",""), " - NET WT. ", TEXT(E375, "0.00"), " oz (", F375, " grams)")</f>
        <v>Mulling Spices (Whole) Ingredients:
cinnamon bark pieces, dried orange peel, cloves, all spice, canola oil, orange oil
 - NET WT. 1.85 oz (52.4475 grams)</v>
      </c>
      <c r="N375" s="10">
        <v>10000000218</v>
      </c>
      <c r="O375" s="10">
        <v>30000000218</v>
      </c>
      <c r="P375" s="10">
        <v>50000000218</v>
      </c>
      <c r="Q375" s="10">
        <v>70000000218</v>
      </c>
      <c r="R375" s="10">
        <v>90000000218</v>
      </c>
      <c r="S375" s="10">
        <v>11000000218</v>
      </c>
      <c r="T375" s="10">
        <v>13000000218</v>
      </c>
      <c r="U375" s="8" t="s">
        <v>49</v>
      </c>
      <c r="V375" s="9"/>
      <c r="W375" s="6">
        <f>IF(G375 = "NULL", "NULL", G375/4)</f>
        <v>0.92500000000000004</v>
      </c>
      <c r="X375" s="6">
        <f>IF(W375 = "NULL", "NULL", W375*28.35)</f>
        <v>26.223750000000003</v>
      </c>
      <c r="Y375" s="6">
        <f>IF(G375 = "NULL", "NULL", G375*4)</f>
        <v>14.8</v>
      </c>
      <c r="Z375" s="6">
        <f>IF(G375 = "NULL", "NULL", H375*4)</f>
        <v>419.58000000000004</v>
      </c>
      <c r="AA375" s="13">
        <v>15000000218</v>
      </c>
      <c r="AB375" s="6">
        <f>IF(OR(E375 = "NULL", G375 = "NULL"), "NULL", (E375+G375)/2)</f>
        <v>2.7750000000000004</v>
      </c>
      <c r="AC375" s="6">
        <f>IF(OR(F375 = "NULL", H375 = "NULL"), "NULL", (F375+H375)/2)</f>
        <v>78.671250000000015</v>
      </c>
      <c r="AD375" s="13">
        <v>17000000218</v>
      </c>
      <c r="AE375" s="6">
        <f>IF(H375 = "NULL", "NULL", AF375/28.35)</f>
        <v>9.25</v>
      </c>
      <c r="AF375" s="6">
        <f>IF(H375 = "NULL", "NULL", J375*2)</f>
        <v>262.23750000000001</v>
      </c>
      <c r="AG375" s="13">
        <v>19000000218</v>
      </c>
      <c r="AH375" s="6">
        <f>IF(AB375 = "NULL", "NULL", AB375*2)</f>
        <v>5.5500000000000007</v>
      </c>
      <c r="AI375" s="6">
        <f>IF(AC375 = "NULL", "NULL", AC375*2)</f>
        <v>157.34250000000003</v>
      </c>
      <c r="AJ375" s="13">
        <v>21000000218</v>
      </c>
      <c r="AK375" s="11"/>
      <c r="AL375" s="10" t="str">
        <f>SUBSTITUTE(D375,CHAR(10)&amp;"• Packed in a facility and/or equipment that produces products containing peanuts, tree nuts, soybean, milk, dairy, eggs, fish, shellfish, wheat, sesame. •","")</f>
        <v>Mulling Spices (Whole) Ingredients:
cinnamon bark pieces, dried orange peel, cloves, all spice, canola oil, orange oil</v>
      </c>
      <c r="AM375" s="9" t="s">
        <v>44</v>
      </c>
      <c r="AN375" s="42"/>
    </row>
    <row r="376" spans="1:40" ht="315" x14ac:dyDescent="0.3">
      <c r="A376" s="8" t="s">
        <v>1709</v>
      </c>
      <c r="B376" s="8" t="s">
        <v>1710</v>
      </c>
      <c r="C376" s="8" t="s">
        <v>1711</v>
      </c>
      <c r="D376" s="9" t="s">
        <v>1712</v>
      </c>
      <c r="E376" s="6">
        <f>IF(F376 = "NULL", "NULL", F376/28.35)</f>
        <v>1.2</v>
      </c>
      <c r="F376" s="6">
        <v>34.020000000000003</v>
      </c>
      <c r="G376" s="6">
        <f>IF(H376 = "NULL", "NULL", H376/28.35)</f>
        <v>2.4</v>
      </c>
      <c r="H376" s="6">
        <v>68.040000000000006</v>
      </c>
      <c r="I376" s="6">
        <f>IF(G376 = "NULL", "NULL", G376*1.25)</f>
        <v>3</v>
      </c>
      <c r="J376" s="6">
        <f>IF(G376 = "NULL", "NULL", H376*1.25)</f>
        <v>85.050000000000011</v>
      </c>
      <c r="K376" s="6">
        <f>IF(G376 = "NULL", "NULL", G376*2)</f>
        <v>4.8</v>
      </c>
      <c r="L376" s="6">
        <f>IF(G376 = "NULL", "NULL", H376*2)</f>
        <v>136.08000000000001</v>
      </c>
      <c r="M376" s="9" t="str">
        <f>CONCATENATE(SUBSTITUTE(D376,"• Packed in a facility and/or equipment that produces products containing peanuts, tree nuts, soybean, milk, dairy, eggs, fish, shellfish, wheat, sesame. •",""), " - NET WT. ", TEXT(E376, "0.00"), " oz (", F376,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 oz (34.02 grams)</v>
      </c>
      <c r="N376" s="10">
        <v>10000000219</v>
      </c>
      <c r="O376" s="10">
        <v>30000000219</v>
      </c>
      <c r="P376" s="10">
        <v>50000000219</v>
      </c>
      <c r="Q376" s="10">
        <v>70000000219</v>
      </c>
      <c r="R376" s="10">
        <v>90000000219</v>
      </c>
      <c r="S376" s="10">
        <v>11000000219</v>
      </c>
      <c r="T376" s="10">
        <v>13000000219</v>
      </c>
      <c r="U376" s="8" t="s">
        <v>49</v>
      </c>
      <c r="V376" s="9" t="s">
        <v>801</v>
      </c>
      <c r="W376" s="6">
        <f>IF(G376 = "NULL", "NULL", G376/4)</f>
        <v>0.6</v>
      </c>
      <c r="X376" s="6">
        <f>IF(W376 = "NULL", "NULL", W376*28.35)</f>
        <v>17.010000000000002</v>
      </c>
      <c r="Y376" s="6">
        <f>IF(G376 = "NULL", "NULL", G376*4)</f>
        <v>9.6</v>
      </c>
      <c r="Z376" s="6">
        <f>IF(G376 = "NULL", "NULL", H376*4)</f>
        <v>272.16000000000003</v>
      </c>
      <c r="AA376" s="13">
        <v>15000000219</v>
      </c>
      <c r="AB376" s="6">
        <f>IF(OR(E376 = "NULL", G376 = "NULL"), "NULL", (E376+G376)/2)</f>
        <v>1.7999999999999998</v>
      </c>
      <c r="AC376" s="6">
        <f>IF(OR(F376 = "NULL", H376 = "NULL"), "NULL", (F376+H376)/2)</f>
        <v>51.03</v>
      </c>
      <c r="AD376" s="13">
        <v>17000000219</v>
      </c>
      <c r="AE376" s="6">
        <f>IF(H376 = "NULL", "NULL", AF376/28.35)</f>
        <v>6.0000000000000009</v>
      </c>
      <c r="AF376" s="6">
        <f>IF(H376 = "NULL", "NULL", J376*2)</f>
        <v>170.10000000000002</v>
      </c>
      <c r="AG376" s="13">
        <v>19000000219</v>
      </c>
      <c r="AH376" s="6">
        <f>IF(AB376 = "NULL", "NULL", AB376*2)</f>
        <v>3.5999999999999996</v>
      </c>
      <c r="AI376" s="6">
        <f>IF(AC376 = "NULL", "NULL", AC376*2)</f>
        <v>102.06</v>
      </c>
      <c r="AJ376" s="13">
        <v>21000000219</v>
      </c>
      <c r="AK376" s="11"/>
      <c r="AL376" s="10" t="str">
        <f>SUBSTITUTE(D376,CHAR(10)&amp;"•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c r="AM376" s="9" t="s">
        <v>44</v>
      </c>
      <c r="AN376" s="42"/>
    </row>
    <row r="377" spans="1:40" ht="180" x14ac:dyDescent="0.3">
      <c r="A377" s="8" t="s">
        <v>1857</v>
      </c>
      <c r="B377" s="8" t="s">
        <v>1858</v>
      </c>
      <c r="C377" s="8" t="s">
        <v>1859</v>
      </c>
      <c r="D377" s="9" t="s">
        <v>1860</v>
      </c>
      <c r="E377" s="6">
        <f>IF(F377 = "NULL", "NULL", F377/28.35)</f>
        <v>1.9</v>
      </c>
      <c r="F377" s="6">
        <v>53.865000000000002</v>
      </c>
      <c r="G377" s="6">
        <f>IF(H377 = "NULL", "NULL", H377/28.35)</f>
        <v>3.8</v>
      </c>
      <c r="H377" s="6">
        <v>107.73</v>
      </c>
      <c r="I377" s="6">
        <f>IF(G377 = "NULL", "NULL", G377*1.25)</f>
        <v>4.75</v>
      </c>
      <c r="J377" s="6">
        <f>IF(G377 = "NULL", "NULL", H377*1.25)</f>
        <v>134.66249999999999</v>
      </c>
      <c r="K377" s="6">
        <f>IF(G377 = "NULL", "NULL", G377*2)</f>
        <v>7.6</v>
      </c>
      <c r="L377" s="6">
        <f>IF(G377 = "NULL", "NULL", H377*2)</f>
        <v>215.46</v>
      </c>
      <c r="M377" s="9" t="str">
        <f>CONCATENATE(SUBSTITUTE(D377,"• Packed in a facility and/or equipment that produces products containing peanuts, tree nuts, soybean, milk, dairy, eggs, fish, shellfish, wheat, sesame. •",""), " - NET WT. ", TEXT(E377, "0.00"), " oz (", F377, " grams)")</f>
        <v>Nantucket Seafood Blend Ingredients:
salt, paprika, spices
 - NET WT. 1.90 oz (53.865 grams)</v>
      </c>
      <c r="N377" s="10">
        <v>10000000220</v>
      </c>
      <c r="O377" s="10">
        <v>30000000220</v>
      </c>
      <c r="P377" s="10">
        <v>50000000220</v>
      </c>
      <c r="Q377" s="10">
        <v>70000000220</v>
      </c>
      <c r="R377" s="10">
        <v>90000000220</v>
      </c>
      <c r="S377" s="10">
        <v>11000000220</v>
      </c>
      <c r="T377" s="10">
        <v>13000000220</v>
      </c>
      <c r="U377" s="8"/>
      <c r="V377" s="9"/>
      <c r="W377" s="6">
        <f>IF(G377 = "NULL", "NULL", G377/4)</f>
        <v>0.95</v>
      </c>
      <c r="X377" s="6">
        <f>IF(W377 = "NULL", "NULL", W377*28.35)</f>
        <v>26.932500000000001</v>
      </c>
      <c r="Y377" s="6">
        <f>IF(G377 = "NULL", "NULL", G377*4)</f>
        <v>15.2</v>
      </c>
      <c r="Z377" s="6">
        <f>IF(G377 = "NULL", "NULL", H377*4)</f>
        <v>430.92</v>
      </c>
      <c r="AA377" s="13">
        <v>15000000220</v>
      </c>
      <c r="AB377" s="6">
        <f>IF(OR(E377 = "NULL", G377 = "NULL"), "NULL", (E377+G377)/2)</f>
        <v>2.8499999999999996</v>
      </c>
      <c r="AC377" s="6">
        <f>IF(OR(F377 = "NULL", H377 = "NULL"), "NULL", (F377+H377)/2)</f>
        <v>80.797499999999999</v>
      </c>
      <c r="AD377" s="13">
        <v>17000000220</v>
      </c>
      <c r="AE377" s="6">
        <f>IF(H377 = "NULL", "NULL", AF377/28.35)</f>
        <v>9.5</v>
      </c>
      <c r="AF377" s="6">
        <f>IF(H377 = "NULL", "NULL", J377*2)</f>
        <v>269.32499999999999</v>
      </c>
      <c r="AG377" s="13">
        <v>19000000220</v>
      </c>
      <c r="AH377" s="6">
        <f>IF(AB377 = "NULL", "NULL", AB377*2)</f>
        <v>5.6999999999999993</v>
      </c>
      <c r="AI377" s="6">
        <f>IF(AC377 = "NULL", "NULL", AC377*2)</f>
        <v>161.595</v>
      </c>
      <c r="AJ377" s="13">
        <v>21000000220</v>
      </c>
      <c r="AK377" s="11"/>
      <c r="AL377" s="10" t="str">
        <f>SUBSTITUTE(D377,CHAR(10)&amp;"• Packed in a facility and/or equipment that produces products containing peanuts, tree nuts, soybean, milk, dairy, eggs, fish, shellfish, wheat, sesame. •","")</f>
        <v>Nantucket Seafood Blend Ingredients:
salt, paprika, spices</v>
      </c>
      <c r="AM377" s="9" t="s">
        <v>44</v>
      </c>
      <c r="AN377" s="42"/>
    </row>
    <row r="378" spans="1:40" ht="405" x14ac:dyDescent="0.3">
      <c r="A378" s="8" t="s">
        <v>1273</v>
      </c>
      <c r="B378" s="8" t="s">
        <v>1274</v>
      </c>
      <c r="C378" s="8" t="s">
        <v>1275</v>
      </c>
      <c r="D378" s="9" t="s">
        <v>1276</v>
      </c>
      <c r="E378" s="6">
        <f>IF(F378 = "NULL", "NULL", F378/28.35)</f>
        <v>1</v>
      </c>
      <c r="F378" s="6">
        <v>28.35</v>
      </c>
      <c r="G378" s="6">
        <f>IF(H378 = "NULL", "NULL", H378/28.35)</f>
        <v>2</v>
      </c>
      <c r="H378" s="6">
        <v>56.7</v>
      </c>
      <c r="I378" s="6">
        <f>IF(G378 = "NULL", "NULL", G378*1.25)</f>
        <v>2.5</v>
      </c>
      <c r="J378" s="6">
        <f>IF(G378 = "NULL", "NULL", H378*1.25)</f>
        <v>70.875</v>
      </c>
      <c r="K378" s="6">
        <f>IF(G378 = "NULL", "NULL", G378*2)</f>
        <v>4</v>
      </c>
      <c r="L378" s="6">
        <f>IF(G378 = "NULL", "NULL", H378*2)</f>
        <v>113.4</v>
      </c>
      <c r="M378" s="9" t="str">
        <f>CONCATENATE(SUBSTITUTE(D378,"• Packed in a facility and/or equipment that produces products containing peanuts, tree nuts, soybean, milk, dairy, eggs, fish, shellfish, wheat, sesame. •",""), " - NET WT. ", TEXT(E378, "0.00"), " oz (", F378, " grams)")</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NET WT. 1.00 oz (28.35 grams)</v>
      </c>
      <c r="N378" s="10">
        <v>10000000567</v>
      </c>
      <c r="O378" s="10">
        <v>30000000567</v>
      </c>
      <c r="P378" s="10">
        <v>50000000567</v>
      </c>
      <c r="Q378" s="10">
        <v>70000000567</v>
      </c>
      <c r="R378" s="10">
        <v>90000000567</v>
      </c>
      <c r="S378" s="10">
        <v>11000000567</v>
      </c>
      <c r="T378" s="10">
        <v>13000000567</v>
      </c>
      <c r="U378" s="22"/>
      <c r="W378" s="6">
        <f>IF(G378 = "NULL", "NULL", G378/4)</f>
        <v>0.5</v>
      </c>
      <c r="X378" s="6">
        <f>IF(W378 = "NULL", "NULL", W378*28.35)</f>
        <v>14.175000000000001</v>
      </c>
      <c r="Y378" s="6">
        <f>IF(G378 = "NULL", "NULL", G378*4)</f>
        <v>8</v>
      </c>
      <c r="Z378" s="6">
        <f>IF(G378 = "NULL", "NULL", H378*4)</f>
        <v>226.8</v>
      </c>
      <c r="AA378" s="13">
        <v>15000000567</v>
      </c>
      <c r="AB378" s="6">
        <f>IF(OR(E378 = "NULL", G378 = "NULL"), "NULL", (E378+G378)/2)</f>
        <v>1.5</v>
      </c>
      <c r="AC378" s="6">
        <f>IF(OR(F378 = "NULL", H378 = "NULL"), "NULL", (F378+H378)/2)</f>
        <v>42.525000000000006</v>
      </c>
      <c r="AD378" s="13">
        <v>17000000567</v>
      </c>
      <c r="AE378" s="6">
        <f>IF(H378 = "NULL", "NULL", AF378/28.35)</f>
        <v>5</v>
      </c>
      <c r="AF378" s="6">
        <f>IF(H378 = "NULL", "NULL", J378*2)</f>
        <v>141.75</v>
      </c>
      <c r="AG378" s="13">
        <v>19000000567</v>
      </c>
      <c r="AH378" s="6">
        <f>IF(AB378 = "NULL", "NULL", AB378*2)</f>
        <v>3</v>
      </c>
      <c r="AI378" s="6">
        <f>IF(AC378 = "NULL", "NULL", AC378*2)</f>
        <v>85.050000000000011</v>
      </c>
      <c r="AJ378" s="13">
        <v>21000000567</v>
      </c>
      <c r="AK378" s="11" t="s">
        <v>1277</v>
      </c>
      <c r="AL378" s="10" t="str">
        <f>SUBSTITUTE(D378,CHAR(10)&amp;"• Packed in a facility and/or equipment that produces products containing peanuts, tree nuts, soybean, milk, dairy, eggs, fish, shellfish, wheat, sesame. •","")</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c r="AM378" s="9" t="s">
        <v>44</v>
      </c>
      <c r="AN378" s="42"/>
    </row>
    <row r="379" spans="1:40" ht="390" x14ac:dyDescent="0.3">
      <c r="A379" s="33" t="s">
        <v>455</v>
      </c>
      <c r="B379" s="8" t="s">
        <v>456</v>
      </c>
      <c r="C379" s="8" t="s">
        <v>457</v>
      </c>
      <c r="D379" s="9" t="s">
        <v>2929</v>
      </c>
      <c r="E379" s="6">
        <f>IF(F379 = "NULL", "NULL", F379/28.35)</f>
        <v>1.0229276895943562</v>
      </c>
      <c r="F379" s="6">
        <v>29</v>
      </c>
      <c r="G379" s="6">
        <f>IF(H379 = "NULL", "NULL", H379/28.35)</f>
        <v>2.1164021164021163</v>
      </c>
      <c r="H379" s="6">
        <v>60</v>
      </c>
      <c r="I379" s="6">
        <f>IF(G379 = "NULL", "NULL", G379*1.25)</f>
        <v>2.6455026455026456</v>
      </c>
      <c r="J379" s="6">
        <f>IF(G379 = "NULL", "NULL", H379*1.25)</f>
        <v>75</v>
      </c>
      <c r="K379" s="6">
        <f>IF(G379 = "NULL", "NULL", G379*2)</f>
        <v>4.2328042328042326</v>
      </c>
      <c r="L379" s="6">
        <f>IF(G379 = "NULL", "NULL", H379*2)</f>
        <v>120</v>
      </c>
      <c r="M379" s="9" t="str">
        <f>CONCATENATE(SUBSTITUTE(D379,"• Packed in a facility and/or equipment that produces products containing peanuts, tree nuts, soybean, milk, dairy, eggs, fish, shellfish, wheat, sesame. •",""), " - NET WT. ", TEXT(E379, "0.00"), " oz (", F379, " grams)")</f>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79" s="10">
        <v>10000000443</v>
      </c>
      <c r="O379" s="10">
        <v>30000000443</v>
      </c>
      <c r="P379" s="10">
        <v>50000000443</v>
      </c>
      <c r="Q379" s="10">
        <v>70000000443</v>
      </c>
      <c r="R379" s="10">
        <v>90000000443</v>
      </c>
      <c r="S379" s="10">
        <v>11000000443</v>
      </c>
      <c r="T379" s="10">
        <v>13000000443</v>
      </c>
      <c r="U379" s="9"/>
      <c r="V379" s="9"/>
      <c r="W379" s="6">
        <f>IF(G379 = "NULL", "NULL", G379/4)</f>
        <v>0.52910052910052907</v>
      </c>
      <c r="X379" s="6">
        <f>IF(W379 = "NULL", "NULL", W379*28.35)</f>
        <v>15</v>
      </c>
      <c r="Y379" s="6">
        <f>IF(G379 = "NULL", "NULL", G379*4)</f>
        <v>8.4656084656084651</v>
      </c>
      <c r="Z379" s="6">
        <f>IF(G379 = "NULL", "NULL", H379*4)</f>
        <v>240</v>
      </c>
      <c r="AA379" s="13">
        <v>15000000443</v>
      </c>
      <c r="AB379" s="6">
        <f>IF(OR(E379 = "NULL", G379 = "NULL"), "NULL", (E379+G379)/2)</f>
        <v>1.5696649029982361</v>
      </c>
      <c r="AC379" s="6">
        <f>IF(OR(F379 = "NULL", H379 = "NULL"), "NULL", (F379+H379)/2)</f>
        <v>44.5</v>
      </c>
      <c r="AD379" s="13">
        <v>17000000443</v>
      </c>
      <c r="AE379" s="6">
        <f>IF(H379 = "NULL", "NULL", AF379/28.35)</f>
        <v>5.2910052910052912</v>
      </c>
      <c r="AF379" s="6">
        <f>IF(H379 = "NULL", "NULL", J379*2)</f>
        <v>150</v>
      </c>
      <c r="AG379" s="13">
        <v>19000000443</v>
      </c>
      <c r="AH379" s="6">
        <f>IF(AB379 = "NULL", "NULL", AB379*2)</f>
        <v>3.1393298059964723</v>
      </c>
      <c r="AI379" s="6">
        <f>IF(AC379 = "NULL", "NULL", AC379*2)</f>
        <v>89</v>
      </c>
      <c r="AJ379" s="13">
        <v>21000000443</v>
      </c>
      <c r="AK379" s="11" t="s">
        <v>458</v>
      </c>
      <c r="AL379" s="10" t="str">
        <f>SUBSTITUTE(D379,CHAR(10)&amp;"• Packed in a facility and/or equipment that produces products containing peanuts, tree nuts, soybean, milk, dairy, eggs, fish, shellfish, wheat, sesame. •","")</f>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79" s="9" t="s">
        <v>44</v>
      </c>
      <c r="AN379" s="42"/>
    </row>
    <row r="380" spans="1:40" ht="180" x14ac:dyDescent="0.3">
      <c r="A380" s="8" t="s">
        <v>1940</v>
      </c>
      <c r="B380" s="8" t="s">
        <v>1941</v>
      </c>
      <c r="C380" s="8" t="s">
        <v>1942</v>
      </c>
      <c r="D380" s="9" t="s">
        <v>1943</v>
      </c>
      <c r="E380" s="6">
        <f>IF(F380 = "NULL", "NULL", F380/28.35)</f>
        <v>1.2345679012345678</v>
      </c>
      <c r="F380" s="6">
        <v>35</v>
      </c>
      <c r="G380" s="6">
        <f>IF(H380 = "NULL", "NULL", H380/28.35)</f>
        <v>2.6102292768959434</v>
      </c>
      <c r="H380" s="6">
        <v>74</v>
      </c>
      <c r="I380" s="6">
        <f>IF(G380 = "NULL", "NULL", G380*1.25)</f>
        <v>3.2627865961199292</v>
      </c>
      <c r="J380" s="6">
        <f>IF(G380 = "NULL", "NULL", H380*1.25)</f>
        <v>92.5</v>
      </c>
      <c r="K380" s="6">
        <f>IF(G380 = "NULL", "NULL", G380*2)</f>
        <v>5.2204585537918868</v>
      </c>
      <c r="L380" s="6">
        <f>IF(G380 = "NULL", "NULL", H380*2)</f>
        <v>148</v>
      </c>
      <c r="M380" s="9" t="str">
        <f>CONCATENATE(SUBSTITUTE(D380,"• Packed in a facility and/or equipment that produces products containing peanuts, tree nuts, soybean, milk, dairy, eggs, fish, shellfish, wheat, sesame. •",""), " - NET WT. ", TEXT(E380, "0.00"), " oz (", F380, " grams)")</f>
        <v>NY Style Everything Bagel Ingredients:
sesame seeds, garlic, onion, poppy seeds, salt
 - NET WT. 1.23 oz (35 grams)</v>
      </c>
      <c r="N380" s="10">
        <v>10000000222</v>
      </c>
      <c r="O380" s="10">
        <v>30000000222</v>
      </c>
      <c r="P380" s="10">
        <v>50000000222</v>
      </c>
      <c r="Q380" s="10">
        <v>70000000222</v>
      </c>
      <c r="R380" s="10">
        <v>90000000222</v>
      </c>
      <c r="S380" s="10">
        <v>11000000222</v>
      </c>
      <c r="T380" s="10">
        <v>13000000222</v>
      </c>
      <c r="U380" s="8" t="s">
        <v>49</v>
      </c>
      <c r="V380" s="9" t="s">
        <v>107</v>
      </c>
      <c r="W380" s="6">
        <f>IF(G380 = "NULL", "NULL", G380/4)</f>
        <v>0.65255731922398585</v>
      </c>
      <c r="X380" s="6">
        <f>IF(W380 = "NULL", "NULL", W380*28.35)</f>
        <v>18.5</v>
      </c>
      <c r="Y380" s="6">
        <f>IF(G380 = "NULL", "NULL", G380*4)</f>
        <v>10.440917107583774</v>
      </c>
      <c r="Z380" s="6">
        <f>IF(G380 = "NULL", "NULL", H380*4)</f>
        <v>296</v>
      </c>
      <c r="AA380" s="13">
        <v>15000000222</v>
      </c>
      <c r="AB380" s="6">
        <f>IF(OR(E380 = "NULL", G380 = "NULL"), "NULL", (E380+G380)/2)</f>
        <v>1.9223985890652555</v>
      </c>
      <c r="AC380" s="6">
        <f>IF(OR(F380 = "NULL", H380 = "NULL"), "NULL", (F380+H380)/2)</f>
        <v>54.5</v>
      </c>
      <c r="AD380" s="13">
        <v>17000000222</v>
      </c>
      <c r="AE380" s="6">
        <f>IF(H380 = "NULL", "NULL", AF380/28.35)</f>
        <v>6.5255731922398583</v>
      </c>
      <c r="AF380" s="6">
        <f>IF(H380 = "NULL", "NULL", J380*2)</f>
        <v>185</v>
      </c>
      <c r="AG380" s="13">
        <v>19000000222</v>
      </c>
      <c r="AH380" s="6">
        <f>IF(AB380 = "NULL", "NULL", AB380*2)</f>
        <v>3.844797178130511</v>
      </c>
      <c r="AI380" s="6">
        <f>IF(AC380 = "NULL", "NULL", AC380*2)</f>
        <v>109</v>
      </c>
      <c r="AJ380" s="13">
        <v>21000000222</v>
      </c>
      <c r="AK380" s="11" t="s">
        <v>1944</v>
      </c>
      <c r="AL380" s="10" t="str">
        <f>SUBSTITUTE(D380,CHAR(10)&amp;"• Packed in a facility and/or equipment that produces products containing peanuts, tree nuts, soybean, milk, dairy, eggs, fish, shellfish, wheat, sesame. •","")</f>
        <v>NY Style Everything Bagel Ingredients:
sesame seeds, garlic, onion, poppy seeds, salt</v>
      </c>
      <c r="AM380" s="9" t="s">
        <v>44</v>
      </c>
      <c r="AN380" s="42"/>
    </row>
    <row r="381" spans="1:40" ht="180" x14ac:dyDescent="0.3">
      <c r="A381" s="8" t="s">
        <v>1853</v>
      </c>
      <c r="B381" s="8" t="s">
        <v>1854</v>
      </c>
      <c r="C381" s="8" t="s">
        <v>1855</v>
      </c>
      <c r="D381" s="9" t="s">
        <v>1856</v>
      </c>
      <c r="E381" s="6">
        <f>IF(F381 = "NULL", "NULL", F381/28.35)</f>
        <v>2.75</v>
      </c>
      <c r="F381" s="6">
        <v>77.962500000000006</v>
      </c>
      <c r="G381" s="6">
        <f>IF(H381 = "NULL", "NULL", H381/28.35)</f>
        <v>5.5</v>
      </c>
      <c r="H381" s="6">
        <v>155.92500000000001</v>
      </c>
      <c r="I381" s="6">
        <f>IF(G381 = "NULL", "NULL", G381*1.25)</f>
        <v>6.875</v>
      </c>
      <c r="J381" s="6">
        <f>IF(G381 = "NULL", "NULL", H381*1.25)</f>
        <v>194.90625</v>
      </c>
      <c r="K381" s="6">
        <f>IF(G381 = "NULL", "NULL", G381*2)</f>
        <v>11</v>
      </c>
      <c r="L381" s="6">
        <f>IF(G381 = "NULL", "NULL", H381*2)</f>
        <v>311.85000000000002</v>
      </c>
      <c r="M381" s="9" t="str">
        <f>CONCATENATE(SUBSTITUTE(D381,"• Packed in a facility and/or equipment that produces products containing peanuts, tree nuts, soybean, milk, dairy, eggs, fish, shellfish, wheat, sesame. •",""), " - NET WT. ", TEXT(E381, "0.00"), " oz (", F381, " grams)")</f>
        <v>OBX Seafood Seasoning Ingredients:
salt, spices, mustard, paprika, extractives of spice, &lt;2% tricalcium phosphate (anti cake)
 - NET WT. 2.75 oz (77.9625 grams)</v>
      </c>
      <c r="N381" s="10">
        <v>10000000223</v>
      </c>
      <c r="O381" s="10">
        <v>30000000223</v>
      </c>
      <c r="P381" s="10">
        <v>50000000223</v>
      </c>
      <c r="Q381" s="10">
        <v>70000000223</v>
      </c>
      <c r="R381" s="10">
        <v>90000000223</v>
      </c>
      <c r="S381" s="10">
        <v>11000000223</v>
      </c>
      <c r="T381" s="10">
        <v>13000000223</v>
      </c>
      <c r="U381" s="8"/>
      <c r="V381" s="9"/>
      <c r="W381" s="6">
        <f>IF(G381 = "NULL", "NULL", G381/4)</f>
        <v>1.375</v>
      </c>
      <c r="X381" s="6">
        <f>IF(W381 = "NULL", "NULL", W381*28.35)</f>
        <v>38.981250000000003</v>
      </c>
      <c r="Y381" s="6">
        <f>IF(G381 = "NULL", "NULL", G381*4)</f>
        <v>22</v>
      </c>
      <c r="Z381" s="6">
        <f>IF(G381 = "NULL", "NULL", H381*4)</f>
        <v>623.70000000000005</v>
      </c>
      <c r="AA381" s="13">
        <v>15000000223</v>
      </c>
      <c r="AB381" s="6">
        <f>IF(OR(E381 = "NULL", G381 = "NULL"), "NULL", (E381+G381)/2)</f>
        <v>4.125</v>
      </c>
      <c r="AC381" s="6">
        <f>IF(OR(F381 = "NULL", H381 = "NULL"), "NULL", (F381+H381)/2)</f>
        <v>116.94375000000001</v>
      </c>
      <c r="AD381" s="13">
        <v>17000000223</v>
      </c>
      <c r="AE381" s="6">
        <f>IF(H381 = "NULL", "NULL", AF381/28.35)</f>
        <v>13.75</v>
      </c>
      <c r="AF381" s="6">
        <f>IF(H381 = "NULL", "NULL", J381*2)</f>
        <v>389.8125</v>
      </c>
      <c r="AG381" s="13">
        <v>19000000223</v>
      </c>
      <c r="AH381" s="6">
        <f>IF(AB381 = "NULL", "NULL", AB381*2)</f>
        <v>8.25</v>
      </c>
      <c r="AI381" s="6">
        <f>IF(AC381 = "NULL", "NULL", AC381*2)</f>
        <v>233.88750000000002</v>
      </c>
      <c r="AJ381" s="13">
        <v>21000000223</v>
      </c>
      <c r="AK381" s="11"/>
      <c r="AL381" s="10" t="str">
        <f>SUBSTITUTE(D381,CHAR(10)&amp;"• Packed in a facility and/or equipment that produces products containing peanuts, tree nuts, soybean, milk, dairy, eggs, fish, shellfish, wheat, sesame. •","")</f>
        <v>OBX Seafood Seasoning Ingredients:
salt, spices, mustard, paprika, extractives of spice, &lt;2% tricalcium phosphate (anti cake)</v>
      </c>
      <c r="AM381" s="9" t="s">
        <v>44</v>
      </c>
      <c r="AN381" s="42"/>
    </row>
    <row r="382" spans="1:40" ht="180" x14ac:dyDescent="0.3">
      <c r="A382" s="33" t="s">
        <v>385</v>
      </c>
      <c r="B382" s="8" t="s">
        <v>386</v>
      </c>
      <c r="C382" s="8" t="s">
        <v>387</v>
      </c>
      <c r="D382" s="9" t="s">
        <v>388</v>
      </c>
      <c r="E382" s="6">
        <f>IF(F382 = "NULL", "NULL", F382/28.35)</f>
        <v>1.5873015873015872</v>
      </c>
      <c r="F382" s="6">
        <v>45</v>
      </c>
      <c r="G382" s="6">
        <f>IF(H382 = "NULL", "NULL", H382/28.35)</f>
        <v>4.2328042328042326</v>
      </c>
      <c r="H382" s="6">
        <v>120</v>
      </c>
      <c r="I382" s="6">
        <f>IF(G382 = "NULL", "NULL", G382*1.25)</f>
        <v>5.2910052910052912</v>
      </c>
      <c r="J382" s="6">
        <f>IF(G382 = "NULL", "NULL", H382*1.25)</f>
        <v>150</v>
      </c>
      <c r="K382" s="6">
        <f>IF(G382 = "NULL", "NULL", G382*2)</f>
        <v>8.4656084656084651</v>
      </c>
      <c r="L382" s="6">
        <f>IF(G382 = "NULL", "NULL", H382*2)</f>
        <v>240</v>
      </c>
      <c r="M382" s="9" t="str">
        <f>CONCATENATE(SUBSTITUTE(D382,"• Packed in a facility and/or equipment that produces products containing peanuts, tree nuts, soybean, milk, dairy, eggs, fish, shellfish, wheat, sesame. •",""), " - NET WT. ", TEXT(E382, "0.00"), " oz (", F382, " grams)")</f>
        <v>OBX Sunshine Sea Salt Ingredients:
sea salt, orange, lemon, black pepper, smoked hickory salt, lime, ginger
 - NET WT. 1.59 oz (45 grams)</v>
      </c>
      <c r="N382" s="10">
        <v>10000000401</v>
      </c>
      <c r="O382" s="10">
        <v>30000000401</v>
      </c>
      <c r="P382" s="10">
        <v>50000000401</v>
      </c>
      <c r="Q382" s="10">
        <v>70000000401</v>
      </c>
      <c r="R382" s="10">
        <v>90000000401</v>
      </c>
      <c r="S382" s="10">
        <v>11000000401</v>
      </c>
      <c r="T382" s="10">
        <v>13000000401</v>
      </c>
      <c r="U382" s="9"/>
      <c r="V382" s="9"/>
      <c r="W382" s="6">
        <f>IF(G382 = "NULL", "NULL", G382/4)</f>
        <v>1.0582010582010581</v>
      </c>
      <c r="X382" s="6">
        <f>IF(W382 = "NULL", "NULL", W382*28.35)</f>
        <v>30</v>
      </c>
      <c r="Y382" s="6">
        <f>IF(G382 = "NULL", "NULL", G382*4)</f>
        <v>16.93121693121693</v>
      </c>
      <c r="Z382" s="6">
        <f>IF(G382 = "NULL", "NULL", H382*4)</f>
        <v>480</v>
      </c>
      <c r="AA382" s="13">
        <v>15000000401</v>
      </c>
      <c r="AB382" s="6">
        <f>IF(OR(E382 = "NULL", G382 = "NULL"), "NULL", (E382+G382)/2)</f>
        <v>2.9100529100529098</v>
      </c>
      <c r="AC382" s="6">
        <f>IF(OR(F382 = "NULL", H382 = "NULL"), "NULL", (F382+H382)/2)</f>
        <v>82.5</v>
      </c>
      <c r="AD382" s="13">
        <v>17000000401</v>
      </c>
      <c r="AE382" s="6">
        <f>IF(H382 = "NULL", "NULL", AF382/28.35)</f>
        <v>10.582010582010582</v>
      </c>
      <c r="AF382" s="6">
        <f>IF(H382 = "NULL", "NULL", J382*2)</f>
        <v>300</v>
      </c>
      <c r="AG382" s="13">
        <v>19000000401</v>
      </c>
      <c r="AH382" s="6">
        <f>IF(AB382 = "NULL", "NULL", AB382*2)</f>
        <v>5.8201058201058196</v>
      </c>
      <c r="AI382" s="6">
        <f>IF(AC382 = "NULL", "NULL", AC382*2)</f>
        <v>165</v>
      </c>
      <c r="AJ382" s="13">
        <v>21000000401</v>
      </c>
      <c r="AK382" s="11" t="s">
        <v>389</v>
      </c>
      <c r="AL382" s="10" t="str">
        <f>SUBSTITUTE(D382,CHAR(10)&amp;"• Packed in a facility and/or equipment that produces products containing peanuts, tree nuts, soybean, milk, dairy, eggs, fish, shellfish, wheat, sesame. •","")</f>
        <v>OBX Sunshine Sea Salt Ingredients:
sea salt, orange, lemon, black pepper, smoked hickory salt, lime, ginger</v>
      </c>
      <c r="AM382" s="9" t="s">
        <v>44</v>
      </c>
      <c r="AN382" s="42"/>
    </row>
    <row r="383" spans="1:40" ht="390" x14ac:dyDescent="0.3">
      <c r="A383" s="33" t="s">
        <v>431</v>
      </c>
      <c r="B383" s="8" t="s">
        <v>432</v>
      </c>
      <c r="C383" s="8" t="s">
        <v>433</v>
      </c>
      <c r="D383" s="9" t="s">
        <v>2930</v>
      </c>
      <c r="E383" s="6">
        <f>IF(F383 = "NULL", "NULL", F383/28.35)</f>
        <v>1.0229276895943562</v>
      </c>
      <c r="F383" s="6">
        <v>29</v>
      </c>
      <c r="G383" s="6">
        <f>IF(H383 = "NULL", "NULL", H383/28.35)</f>
        <v>2.1164021164021163</v>
      </c>
      <c r="H383" s="6">
        <v>60</v>
      </c>
      <c r="I383" s="6">
        <f>IF(G383 = "NULL", "NULL", G383*1.25)</f>
        <v>2.6455026455026456</v>
      </c>
      <c r="J383" s="6">
        <f>IF(G383 = "NULL", "NULL", H383*1.25)</f>
        <v>75</v>
      </c>
      <c r="K383" s="6">
        <f>IF(G383 = "NULL", "NULL", G383*2)</f>
        <v>4.2328042328042326</v>
      </c>
      <c r="L383" s="6">
        <f>IF(G383 = "NULL", "NULL", H383*2)</f>
        <v>120</v>
      </c>
      <c r="M383" s="9" t="str">
        <f>CONCATENATE(SUBSTITUTE(D383,"• Packed in a facility and/or equipment that produces products containing peanuts, tree nuts, soybean, milk, dairy, eggs, fish, shellfish, wheat, sesame. •",""), " - NET WT. ", TEXT(E383, "0.00"), " oz (", F383, " grams)")</f>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83" s="10">
        <v>10000000434</v>
      </c>
      <c r="O383" s="10">
        <v>30000000434</v>
      </c>
      <c r="P383" s="10">
        <v>50000000434</v>
      </c>
      <c r="Q383" s="10">
        <v>70000000434</v>
      </c>
      <c r="R383" s="10">
        <v>90000000434</v>
      </c>
      <c r="S383" s="10">
        <v>11000000434</v>
      </c>
      <c r="T383" s="10">
        <v>13000000434</v>
      </c>
      <c r="U383" s="9"/>
      <c r="V383" s="9"/>
      <c r="W383" s="6">
        <f>IF(G383 = "NULL", "NULL", G383/4)</f>
        <v>0.52910052910052907</v>
      </c>
      <c r="X383" s="6">
        <f>IF(W383 = "NULL", "NULL", W383*28.35)</f>
        <v>15</v>
      </c>
      <c r="Y383" s="6">
        <f>IF(G383 = "NULL", "NULL", G383*4)</f>
        <v>8.4656084656084651</v>
      </c>
      <c r="Z383" s="6">
        <f>IF(G383 = "NULL", "NULL", H383*4)</f>
        <v>240</v>
      </c>
      <c r="AA383" s="13">
        <v>15000000434</v>
      </c>
      <c r="AB383" s="6">
        <f>IF(OR(E383 = "NULL", G383 = "NULL"), "NULL", (E383+G383)/2)</f>
        <v>1.5696649029982361</v>
      </c>
      <c r="AC383" s="6">
        <f>IF(OR(F383 = "NULL", H383 = "NULL"), "NULL", (F383+H383)/2)</f>
        <v>44.5</v>
      </c>
      <c r="AD383" s="13">
        <v>17000000434</v>
      </c>
      <c r="AE383" s="6">
        <f>IF(H383 = "NULL", "NULL", AF383/28.35)</f>
        <v>5.2910052910052912</v>
      </c>
      <c r="AF383" s="6">
        <f>IF(H383 = "NULL", "NULL", J383*2)</f>
        <v>150</v>
      </c>
      <c r="AG383" s="13">
        <v>19000000434</v>
      </c>
      <c r="AH383" s="6">
        <f>IF(AB383 = "NULL", "NULL", AB383*2)</f>
        <v>3.1393298059964723</v>
      </c>
      <c r="AI383" s="6">
        <f>IF(AC383 = "NULL", "NULL", AC383*2)</f>
        <v>89</v>
      </c>
      <c r="AJ383" s="13">
        <v>21000000434</v>
      </c>
      <c r="AK383" s="11" t="s">
        <v>434</v>
      </c>
      <c r="AL383" s="10" t="str">
        <f>SUBSTITUTE(D383,CHAR(10)&amp;"• Packed in a facility and/or equipment that produces products containing peanuts, tree nuts, soybean, milk, dairy, eggs, fish, shellfish, wheat, sesame. •","")</f>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83" s="9" t="s">
        <v>44</v>
      </c>
      <c r="AN383" s="42"/>
    </row>
    <row r="384" spans="1:40" ht="180" x14ac:dyDescent="0.3">
      <c r="A384" s="8" t="s">
        <v>1869</v>
      </c>
      <c r="B384" s="8" t="s">
        <v>1870</v>
      </c>
      <c r="C384" s="8" t="s">
        <v>1871</v>
      </c>
      <c r="D384" s="9" t="s">
        <v>1872</v>
      </c>
      <c r="E384" s="6">
        <f>IF(F384 = "NULL", "NULL", F384/28.35)</f>
        <v>1.5000000000000002</v>
      </c>
      <c r="F384" s="6">
        <v>42.525000000000006</v>
      </c>
      <c r="G384" s="6">
        <f>IF(H384 = "NULL", "NULL", H384/28.35)</f>
        <v>3.0000000000000004</v>
      </c>
      <c r="H384" s="6">
        <v>85.050000000000011</v>
      </c>
      <c r="I384" s="6">
        <f>IF(G384 = "NULL", "NULL", G384*1.25)</f>
        <v>3.7500000000000004</v>
      </c>
      <c r="J384" s="6">
        <f>IF(G384 = "NULL", "NULL", H384*1.25)</f>
        <v>106.31250000000001</v>
      </c>
      <c r="K384" s="6">
        <f>IF(G384 = "NULL", "NULL", G384*2)</f>
        <v>6.0000000000000009</v>
      </c>
      <c r="L384" s="6">
        <f>IF(G384 = "NULL", "NULL", H384*2)</f>
        <v>170.10000000000002</v>
      </c>
      <c r="M384" s="9" t="str">
        <f>CONCATENATE(SUBSTITUTE(D384,"• Packed in a facility and/or equipment that produces products containing peanuts, tree nuts, soybean, milk, dairy, eggs, fish, shellfish, wheat, sesame. •",""), " - NET WT. ", TEXT(E384, "0.00"), " oz (", F384, " grams)")</f>
        <v>Off The Hook Seafood Ingredients:
salt, paprika, celery, peppers, spices, msg
 - NET WT. 1.50 oz (42.525 grams)</v>
      </c>
      <c r="N384" s="10">
        <v>10000000224</v>
      </c>
      <c r="O384" s="10">
        <v>30000000224</v>
      </c>
      <c r="P384" s="10">
        <v>50000000224</v>
      </c>
      <c r="Q384" s="10">
        <v>70000000224</v>
      </c>
      <c r="R384" s="10">
        <v>90000000224</v>
      </c>
      <c r="S384" s="10">
        <v>11000000224</v>
      </c>
      <c r="T384" s="10">
        <v>13000000224</v>
      </c>
      <c r="U384" s="8"/>
      <c r="V384" s="9"/>
      <c r="W384" s="6">
        <f>IF(G384 = "NULL", "NULL", G384/4)</f>
        <v>0.75000000000000011</v>
      </c>
      <c r="X384" s="6">
        <f>IF(W384 = "NULL", "NULL", W384*28.35)</f>
        <v>21.262500000000003</v>
      </c>
      <c r="Y384" s="6">
        <f>IF(G384 = "NULL", "NULL", G384*4)</f>
        <v>12.000000000000002</v>
      </c>
      <c r="Z384" s="6">
        <f>IF(G384 = "NULL", "NULL", H384*4)</f>
        <v>340.20000000000005</v>
      </c>
      <c r="AA384" s="13">
        <v>15000000224</v>
      </c>
      <c r="AB384" s="6">
        <f>IF(OR(E384 = "NULL", G384 = "NULL"), "NULL", (E384+G384)/2)</f>
        <v>2.2500000000000004</v>
      </c>
      <c r="AC384" s="6">
        <f>IF(OR(F384 = "NULL", H384 = "NULL"), "NULL", (F384+H384)/2)</f>
        <v>63.787500000000009</v>
      </c>
      <c r="AD384" s="13">
        <v>17000000224</v>
      </c>
      <c r="AE384" s="6">
        <f>IF(H384 = "NULL", "NULL", AF384/28.35)</f>
        <v>7.5000000000000009</v>
      </c>
      <c r="AF384" s="6">
        <f>IF(H384 = "NULL", "NULL", J384*2)</f>
        <v>212.62500000000003</v>
      </c>
      <c r="AG384" s="13">
        <v>19000000224</v>
      </c>
      <c r="AH384" s="6">
        <f>IF(AB384 = "NULL", "NULL", AB384*2)</f>
        <v>4.5000000000000009</v>
      </c>
      <c r="AI384" s="6">
        <f>IF(AC384 = "NULL", "NULL", AC384*2)</f>
        <v>127.57500000000002</v>
      </c>
      <c r="AJ384" s="13">
        <v>21000000224</v>
      </c>
      <c r="AK384" s="11"/>
      <c r="AL384" s="10" t="str">
        <f>SUBSTITUTE(D384,CHAR(10)&amp;"• Packed in a facility and/or equipment that produces products containing peanuts, tree nuts, soybean, milk, dairy, eggs, fish, shellfish, wheat, sesame. •","")</f>
        <v>Off The Hook Seafood Ingredients:
salt, paprika, celery, peppers, spices, msg</v>
      </c>
      <c r="AM384" s="9" t="s">
        <v>44</v>
      </c>
      <c r="AN384" s="42"/>
    </row>
    <row r="385" spans="1:40" ht="180" x14ac:dyDescent="0.3">
      <c r="A385" s="8" t="s">
        <v>229</v>
      </c>
      <c r="B385" s="8" t="s">
        <v>230</v>
      </c>
      <c r="C385" s="8" t="s">
        <v>231</v>
      </c>
      <c r="D385" s="9" t="s">
        <v>232</v>
      </c>
      <c r="E385" s="6">
        <f>IF(F385 = "NULL", "NULL", F385/28.35)</f>
        <v>1.1000000000000001</v>
      </c>
      <c r="F385" s="6">
        <v>31.185000000000006</v>
      </c>
      <c r="G385" s="6">
        <f>IF(H385 = "NULL", "NULL", H385/28.35)</f>
        <v>2.2000000000000002</v>
      </c>
      <c r="H385" s="6">
        <v>62.370000000000012</v>
      </c>
      <c r="I385" s="6">
        <f>IF(G385 = "NULL", "NULL", G385*1.25)</f>
        <v>2.75</v>
      </c>
      <c r="J385" s="6">
        <f>IF(G385 = "NULL", "NULL", H385*1.25)</f>
        <v>77.96250000000002</v>
      </c>
      <c r="K385" s="6">
        <f>IF(G385 = "NULL", "NULL", G385*2)</f>
        <v>4.4000000000000004</v>
      </c>
      <c r="L385" s="6">
        <f>IF(G385 = "NULL", "NULL", H385*2)</f>
        <v>124.74000000000002</v>
      </c>
      <c r="M385" s="9" t="str">
        <f>CONCATENATE(SUBSTITUTE(D385,"• Packed in a facility and/or equipment that produces products containing peanuts, tree nuts, soybean, milk, dairy, eggs, fish, shellfish, wheat, sesame. •",""), " - NET WT. ", TEXT(E385, "0.00"), " oz (", F385, " grams)")</f>
        <v>Olive &amp; Herb Bread Dip Ingredients:
tomato, garlic, balsamic powder, basil, maltodextrin, balsamic vinegar, modified food starch, natural flavor, caramel color, molasses, oregano
 - NET WT. 1.10 oz (31.185 grams)</v>
      </c>
      <c r="N385" s="10">
        <v>10000000225</v>
      </c>
      <c r="O385" s="10">
        <v>30000000225</v>
      </c>
      <c r="P385" s="10">
        <v>50000000225</v>
      </c>
      <c r="Q385" s="10">
        <v>70000000225</v>
      </c>
      <c r="R385" s="10">
        <v>90000000225</v>
      </c>
      <c r="S385" s="10">
        <v>11000000225</v>
      </c>
      <c r="T385" s="10">
        <v>13000000225</v>
      </c>
      <c r="U385" s="8"/>
      <c r="V385" s="9"/>
      <c r="W385" s="6">
        <f>IF(G385 = "NULL", "NULL", G385/4)</f>
        <v>0.55000000000000004</v>
      </c>
      <c r="X385" s="6">
        <f>IF(W385 = "NULL", "NULL", W385*28.35)</f>
        <v>15.592500000000003</v>
      </c>
      <c r="Y385" s="6">
        <f>IF(G385 = "NULL", "NULL", G385*4)</f>
        <v>8.8000000000000007</v>
      </c>
      <c r="Z385" s="6">
        <f>IF(G385 = "NULL", "NULL", H385*4)</f>
        <v>249.48000000000005</v>
      </c>
      <c r="AA385" s="13">
        <v>15000000225</v>
      </c>
      <c r="AB385" s="6">
        <f>IF(OR(E385 = "NULL", G385 = "NULL"), "NULL", (E385+G385)/2)</f>
        <v>1.6500000000000001</v>
      </c>
      <c r="AC385" s="6">
        <f>IF(OR(F385 = "NULL", H385 = "NULL"), "NULL", (F385+H385)/2)</f>
        <v>46.777500000000011</v>
      </c>
      <c r="AD385" s="13">
        <v>17000000225</v>
      </c>
      <c r="AE385" s="6">
        <f>IF(H385 = "NULL", "NULL", AF385/28.35)</f>
        <v>5.5000000000000009</v>
      </c>
      <c r="AF385" s="6">
        <f>IF(H385 = "NULL", "NULL", J385*2)</f>
        <v>155.92500000000004</v>
      </c>
      <c r="AG385" s="13">
        <v>19000000225</v>
      </c>
      <c r="AH385" s="6">
        <f>IF(AB385 = "NULL", "NULL", AB385*2)</f>
        <v>3.3000000000000003</v>
      </c>
      <c r="AI385" s="6">
        <f>IF(AC385 = "NULL", "NULL", AC385*2)</f>
        <v>93.555000000000021</v>
      </c>
      <c r="AJ385" s="13">
        <v>21000000225</v>
      </c>
      <c r="AK385" s="11"/>
      <c r="AL385" s="10" t="str">
        <f>SUBSTITUTE(D385,CHAR(10)&amp;"•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c r="AM385" s="9" t="s">
        <v>44</v>
      </c>
      <c r="AN385" s="42"/>
    </row>
    <row r="386" spans="1:40" ht="180" x14ac:dyDescent="0.3">
      <c r="A386" s="8" t="s">
        <v>1935</v>
      </c>
      <c r="B386" s="8" t="s">
        <v>1936</v>
      </c>
      <c r="C386" s="8" t="s">
        <v>1936</v>
      </c>
      <c r="D386" s="9" t="s">
        <v>1937</v>
      </c>
      <c r="E386" s="6">
        <f>IF(F386 = "NULL", "NULL", F386/28.35)</f>
        <v>1.3</v>
      </c>
      <c r="F386" s="6">
        <v>36.855000000000004</v>
      </c>
      <c r="G386" s="6">
        <f>IF(H386 = "NULL", "NULL", H386/28.35)</f>
        <v>2.6</v>
      </c>
      <c r="H386" s="6">
        <v>73.710000000000008</v>
      </c>
      <c r="I386" s="6">
        <f>IF(G386 = "NULL", "NULL", G386*1.25)</f>
        <v>3.25</v>
      </c>
      <c r="J386" s="6">
        <f>IF(G386 = "NULL", "NULL", H386*1.25)</f>
        <v>92.137500000000017</v>
      </c>
      <c r="K386" s="6">
        <f>IF(G386 = "NULL", "NULL", G386*2)</f>
        <v>5.2</v>
      </c>
      <c r="L386" s="6">
        <f>IF(G386 = "NULL", "NULL", H386*2)</f>
        <v>147.42000000000002</v>
      </c>
      <c r="M386" s="9" t="str">
        <f>CONCATENATE(SUBSTITUTE(D386,"• Packed in a facility and/or equipment that produces products containing peanuts, tree nuts, soybean, milk, dairy, eggs, fish, shellfish, wheat, sesame. •",""), " - NET WT. ", TEXT(E386, "0.00"), " oz (", F386, " grams)")</f>
        <v>Olive Leaf Powder Ingredients:
ground leaves from olive tree
 - NET WT. 1.30 oz (36.855 grams)</v>
      </c>
      <c r="N386" s="10">
        <v>10000000226</v>
      </c>
      <c r="O386" s="10">
        <v>30000000226</v>
      </c>
      <c r="P386" s="10">
        <v>50000000226</v>
      </c>
      <c r="Q386" s="10">
        <v>70000000226</v>
      </c>
      <c r="R386" s="10">
        <v>90000000226</v>
      </c>
      <c r="S386" s="10">
        <v>11000000226</v>
      </c>
      <c r="T386" s="10">
        <v>13000000226</v>
      </c>
      <c r="U386" s="8"/>
      <c r="V386" s="9"/>
      <c r="W386" s="6">
        <f>IF(G386 = "NULL", "NULL", G386/4)</f>
        <v>0.65</v>
      </c>
      <c r="X386" s="6">
        <f>IF(W386 = "NULL", "NULL", W386*28.35)</f>
        <v>18.427500000000002</v>
      </c>
      <c r="Y386" s="6">
        <f>IF(G386 = "NULL", "NULL", G386*4)</f>
        <v>10.4</v>
      </c>
      <c r="Z386" s="6">
        <f>IF(G386 = "NULL", "NULL", H386*4)</f>
        <v>294.84000000000003</v>
      </c>
      <c r="AA386" s="13">
        <v>15000000226</v>
      </c>
      <c r="AB386" s="6">
        <f>IF(OR(E386 = "NULL", G386 = "NULL"), "NULL", (E386+G386)/2)</f>
        <v>1.9500000000000002</v>
      </c>
      <c r="AC386" s="6">
        <f>IF(OR(F386 = "NULL", H386 = "NULL"), "NULL", (F386+H386)/2)</f>
        <v>55.282500000000006</v>
      </c>
      <c r="AD386" s="13">
        <v>17000000226</v>
      </c>
      <c r="AE386" s="6">
        <f>IF(H386 = "NULL", "NULL", AF386/28.35)</f>
        <v>6.5000000000000009</v>
      </c>
      <c r="AF386" s="6">
        <f>IF(H386 = "NULL", "NULL", J386*2)</f>
        <v>184.27500000000003</v>
      </c>
      <c r="AG386" s="13">
        <v>19000000226</v>
      </c>
      <c r="AH386" s="6">
        <f>IF(AB386 = "NULL", "NULL", AB386*2)</f>
        <v>3.9000000000000004</v>
      </c>
      <c r="AI386" s="6">
        <f>IF(AC386 = "NULL", "NULL", AC386*2)</f>
        <v>110.56500000000001</v>
      </c>
      <c r="AJ386" s="13">
        <v>21000000226</v>
      </c>
      <c r="AK386" s="11"/>
      <c r="AL386" s="10" t="str">
        <f>SUBSTITUTE(D386,CHAR(10)&amp;"• Packed in a facility and/or equipment that produces products containing peanuts, tree nuts, soybean, milk, dairy, eggs, fish, shellfish, wheat, sesame. •","")</f>
        <v>Olive Leaf Powder Ingredients:
ground leaves from olive tree</v>
      </c>
      <c r="AM386" s="9" t="s">
        <v>44</v>
      </c>
      <c r="AN386" s="42"/>
    </row>
    <row r="387" spans="1:40" ht="180" x14ac:dyDescent="0.3">
      <c r="A387" s="8" t="s">
        <v>1217</v>
      </c>
      <c r="B387" s="8" t="s">
        <v>1218</v>
      </c>
      <c r="C387" s="8" t="s">
        <v>1219</v>
      </c>
      <c r="D387" s="9" t="s">
        <v>1220</v>
      </c>
      <c r="E387" s="6">
        <f>IF(F387 = "NULL", "NULL", F387/28.35)</f>
        <v>1.1000000000000001</v>
      </c>
      <c r="F387" s="6">
        <v>31.185000000000006</v>
      </c>
      <c r="G387" s="6">
        <f>IF(H387 = "NULL", "NULL", H387/28.35)</f>
        <v>2.2000000000000002</v>
      </c>
      <c r="H387" s="6">
        <v>62.370000000000012</v>
      </c>
      <c r="I387" s="6">
        <f>IF(G387 = "NULL", "NULL", G387*1.25)</f>
        <v>2.75</v>
      </c>
      <c r="J387" s="6">
        <f>IF(G387 = "NULL", "NULL", H387*1.25)</f>
        <v>77.96250000000002</v>
      </c>
      <c r="K387" s="6">
        <f>IF(G387 = "NULL", "NULL", G387*2)</f>
        <v>4.4000000000000004</v>
      </c>
      <c r="L387" s="6">
        <f>IF(G387 = "NULL", "NULL", H387*2)</f>
        <v>124.74000000000002</v>
      </c>
      <c r="M387" s="9" t="str">
        <f>CONCATENATE(SUBSTITUTE(D387,"• Packed in a facility and/or equipment that produces products containing peanuts, tree nuts, soybean, milk, dairy, eggs, fish, shellfish, wheat, sesame. •",""), " - NET WT. ", TEXT(E387, "0.00"), " oz (", F387, " grams)")</f>
        <v>On The Sweet Side Grill Seasoning Ingredients:
salt, dextrose, brown sugar, spices, spice extractives, tricalcium phosphate (anti-caking)
 - NET WT. 1.10 oz (31.185 grams)</v>
      </c>
      <c r="N387" s="10">
        <v>10000000383</v>
      </c>
      <c r="O387" s="10">
        <v>30000000383</v>
      </c>
      <c r="P387" s="10">
        <v>50000000383</v>
      </c>
      <c r="Q387" s="10">
        <v>70000000383</v>
      </c>
      <c r="R387" s="10">
        <v>90000000383</v>
      </c>
      <c r="S387" s="10">
        <v>11000000383</v>
      </c>
      <c r="T387" s="10">
        <v>13000000383</v>
      </c>
      <c r="U387" s="8" t="s">
        <v>49</v>
      </c>
      <c r="V387" s="9" t="s">
        <v>163</v>
      </c>
      <c r="W387" s="6">
        <f>IF(G387 = "NULL", "NULL", G387/4)</f>
        <v>0.55000000000000004</v>
      </c>
      <c r="X387" s="6">
        <f>IF(W387 = "NULL", "NULL", W387*28.35)</f>
        <v>15.592500000000003</v>
      </c>
      <c r="Y387" s="6">
        <f>IF(G387 = "NULL", "NULL", G387*4)</f>
        <v>8.8000000000000007</v>
      </c>
      <c r="Z387" s="6">
        <f>IF(G387 = "NULL", "NULL", H387*4)</f>
        <v>249.48000000000005</v>
      </c>
      <c r="AA387" s="13">
        <v>15000000383</v>
      </c>
      <c r="AB387" s="6">
        <f>IF(OR(E387 = "NULL", G387 = "NULL"), "NULL", (E387+G387)/2)</f>
        <v>1.6500000000000001</v>
      </c>
      <c r="AC387" s="6">
        <f>IF(OR(F387 = "NULL", H387 = "NULL"), "NULL", (F387+H387)/2)</f>
        <v>46.777500000000011</v>
      </c>
      <c r="AD387" s="13">
        <v>17000000383</v>
      </c>
      <c r="AE387" s="6">
        <f>IF(H387 = "NULL", "NULL", AF387/28.35)</f>
        <v>5.5000000000000009</v>
      </c>
      <c r="AF387" s="6">
        <f>IF(H387 = "NULL", "NULL", J387*2)</f>
        <v>155.92500000000004</v>
      </c>
      <c r="AG387" s="13">
        <v>19000000383</v>
      </c>
      <c r="AH387" s="6">
        <f>IF(AB387 = "NULL", "NULL", AB387*2)</f>
        <v>3.3000000000000003</v>
      </c>
      <c r="AI387" s="6">
        <f>IF(AC387 = "NULL", "NULL", AC387*2)</f>
        <v>93.555000000000021</v>
      </c>
      <c r="AJ387" s="13">
        <v>21000000383</v>
      </c>
      <c r="AK387" s="11"/>
      <c r="AL387" s="10" t="str">
        <f>SUBSTITUTE(D387,CHAR(10)&amp;"•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c r="AM387" s="9" t="s">
        <v>44</v>
      </c>
      <c r="AN387" s="42"/>
    </row>
    <row r="388" spans="1:40" ht="180" x14ac:dyDescent="0.3">
      <c r="A388" s="8" t="s">
        <v>2413</v>
      </c>
      <c r="B388" s="8" t="s">
        <v>2414</v>
      </c>
      <c r="C388" s="8" t="s">
        <v>2414</v>
      </c>
      <c r="D388" s="9" t="s">
        <v>2415</v>
      </c>
      <c r="E388" s="6">
        <f>IF(F388 = "NULL", "NULL", F388/28.35)</f>
        <v>2.1164021164021163</v>
      </c>
      <c r="F388" s="6">
        <v>60</v>
      </c>
      <c r="G388" s="6">
        <f>IF(H388 = "NULL", "NULL", H388/28.35)</f>
        <v>4.409171075837742</v>
      </c>
      <c r="H388" s="6">
        <v>125</v>
      </c>
      <c r="I388" s="6">
        <f>IF(G388 = "NULL", "NULL", G388*1.25)</f>
        <v>5.5114638447971771</v>
      </c>
      <c r="J388" s="6">
        <f>IF(G388 = "NULL", "NULL", H388*1.25)</f>
        <v>156.25</v>
      </c>
      <c r="K388" s="6">
        <f>IF(G388 = "NULL", "NULL", G388*2)</f>
        <v>8.8183421516754841</v>
      </c>
      <c r="L388" s="6">
        <f>IF(G388 = "NULL", "NULL", H388*2)</f>
        <v>250</v>
      </c>
      <c r="M388" s="9" t="str">
        <f>CONCATENATE(SUBSTITUTE(D388,"• Packed in a facility and/or equipment that produces products containing peanuts, tree nuts, soybean, milk, dairy, eggs, fish, shellfish, wheat, sesame. •",""), " - NET WT. ", TEXT(E388, "0.00"), " oz (", F388, " grams)")</f>
        <v>Onion Himalayan Sea Salt Ingredients:
Himalayan salt, organic dehydrated onion, organic rice concentrate (flow agent)
 - NET WT. 2.12 oz (60 grams)</v>
      </c>
      <c r="N388" s="10">
        <v>10000000503</v>
      </c>
      <c r="O388" s="10">
        <v>30000000503</v>
      </c>
      <c r="P388" s="10">
        <v>50000000503</v>
      </c>
      <c r="Q388" s="10">
        <v>70000000503</v>
      </c>
      <c r="R388" s="10">
        <v>90000000503</v>
      </c>
      <c r="S388" s="10">
        <v>11000000503</v>
      </c>
      <c r="T388" s="10">
        <v>13000000503</v>
      </c>
      <c r="U388" s="8" t="s">
        <v>49</v>
      </c>
      <c r="V388" s="9" t="s">
        <v>2416</v>
      </c>
      <c r="W388" s="6">
        <f>IF(G388 = "NULL", "NULL", G388/4)</f>
        <v>1.1022927689594355</v>
      </c>
      <c r="X388" s="6">
        <f>IF(W388 = "NULL", "NULL", W388*28.35)</f>
        <v>31.25</v>
      </c>
      <c r="Y388" s="6">
        <f>IF(G388 = "NULL", "NULL", G388*4)</f>
        <v>17.636684303350968</v>
      </c>
      <c r="Z388" s="6">
        <f>IF(G388 = "NULL", "NULL", H388*4)</f>
        <v>500</v>
      </c>
      <c r="AA388" s="13">
        <v>15000000503</v>
      </c>
      <c r="AB388" s="6">
        <f>IF(OR(E388 = "NULL", G388 = "NULL"), "NULL", (E388+G388)/2)</f>
        <v>3.2627865961199292</v>
      </c>
      <c r="AC388" s="6">
        <f>IF(OR(F388 = "NULL", H388 = "NULL"), "NULL", (F388+H388)/2)</f>
        <v>92.5</v>
      </c>
      <c r="AD388" s="13">
        <v>17000000503</v>
      </c>
      <c r="AE388" s="6">
        <f>IF(H388 = "NULL", "NULL", AF388/28.35)</f>
        <v>11.022927689594356</v>
      </c>
      <c r="AF388" s="6">
        <f>IF(H388 = "NULL", "NULL", J388*2)</f>
        <v>312.5</v>
      </c>
      <c r="AG388" s="13">
        <v>19000000503</v>
      </c>
      <c r="AH388" s="6">
        <f>IF(AB388 = "NULL", "NULL", AB388*2)</f>
        <v>6.5255731922398583</v>
      </c>
      <c r="AI388" s="6">
        <f>IF(AC388 = "NULL", "NULL", AC388*2)</f>
        <v>185</v>
      </c>
      <c r="AJ388" s="13">
        <v>21000000503</v>
      </c>
      <c r="AK388" s="11"/>
      <c r="AL388" s="10" t="str">
        <f>SUBSTITUTE(D388,CHAR(10)&amp;"• Packed in a facility and/or equipment that produces products containing peanuts, tree nuts, soybean, milk, dairy, eggs, fish, shellfish, wheat, sesame. •","")</f>
        <v>Onion Himalayan Sea Salt Ingredients:
Himalayan salt, organic dehydrated onion, organic rice concentrate (flow agent)</v>
      </c>
      <c r="AM388" s="9" t="s">
        <v>44</v>
      </c>
      <c r="AN388" s="42"/>
    </row>
    <row r="389" spans="1:40" ht="180" x14ac:dyDescent="0.3">
      <c r="A389" s="8" t="s">
        <v>2453</v>
      </c>
      <c r="B389" s="8" t="s">
        <v>2454</v>
      </c>
      <c r="C389" s="8" t="s">
        <v>2454</v>
      </c>
      <c r="D389" s="9" t="s">
        <v>2455</v>
      </c>
      <c r="E389" s="6">
        <f>IF(F389 = "NULL", "NULL", F389/28.35)</f>
        <v>3.5273368606701938E-2</v>
      </c>
      <c r="F389" s="6">
        <v>1</v>
      </c>
      <c r="G389" s="6">
        <f>IF(H389 = "NULL", "NULL", H389/28.35)</f>
        <v>7.0546737213403876E-2</v>
      </c>
      <c r="H389" s="6">
        <v>2</v>
      </c>
      <c r="I389" s="6">
        <f>IF(G389 = "NULL", "NULL", G389*1.25)</f>
        <v>8.8183421516754845E-2</v>
      </c>
      <c r="J389" s="6">
        <f>IF(G389 = "NULL", "NULL", H389*1.25)</f>
        <v>2.5</v>
      </c>
      <c r="K389" s="6">
        <f>IF(G389 = "NULL", "NULL", G389*2)</f>
        <v>0.14109347442680775</v>
      </c>
      <c r="L389" s="6">
        <f>IF(G389 = "NULL", "NULL", H389*2)</f>
        <v>4</v>
      </c>
      <c r="M389" s="9" t="str">
        <f>CONCATENATE(SUBSTITUTE(D389,"• Packed in a facility and/or equipment that produces products containing peanuts, tree nuts, soybean, milk, dairy, eggs, fish, shellfish, wheat, sesame. •",""), " - NET WT. ", TEXT(E389, "0.00"), " oz (", F389, " grams)")</f>
        <v>Onion Powder Ingredients:
dehydrated powdered onion
 - NET WT. 0.04 oz (1 grams)</v>
      </c>
      <c r="N389" s="10">
        <v>10000000531</v>
      </c>
      <c r="O389" s="10">
        <v>30000000531</v>
      </c>
      <c r="P389" s="10">
        <v>50000000531</v>
      </c>
      <c r="Q389" s="10">
        <v>70000000531</v>
      </c>
      <c r="R389" s="10">
        <v>90000000531</v>
      </c>
      <c r="S389" s="10">
        <v>11000000531</v>
      </c>
      <c r="T389" s="10">
        <v>13000000531</v>
      </c>
      <c r="U389" s="22"/>
      <c r="W389" s="6">
        <f>IF(G389 = "NULL", "NULL", G389/4)</f>
        <v>1.7636684303350969E-2</v>
      </c>
      <c r="X389" s="6">
        <f>IF(W389 = "NULL", "NULL", W389*28.35)</f>
        <v>0.5</v>
      </c>
      <c r="Y389" s="6">
        <f>IF(G389 = "NULL", "NULL", G389*4)</f>
        <v>0.2821869488536155</v>
      </c>
      <c r="Z389" s="6">
        <f>IF(G389 = "NULL", "NULL", H389*4)</f>
        <v>8</v>
      </c>
      <c r="AA389" s="13">
        <v>15000000531</v>
      </c>
      <c r="AB389" s="6">
        <f>IF(OR(E389 = "NULL", G389 = "NULL"), "NULL", (E389+G389)/2)</f>
        <v>5.2910052910052907E-2</v>
      </c>
      <c r="AC389" s="6">
        <f>IF(OR(F389 = "NULL", H389 = "NULL"), "NULL", (F389+H389)/2)</f>
        <v>1.5</v>
      </c>
      <c r="AD389" s="13">
        <v>17000000531</v>
      </c>
      <c r="AE389" s="6">
        <f>IF(H389 = "NULL", "NULL", AF389/28.35)</f>
        <v>0.17636684303350969</v>
      </c>
      <c r="AF389" s="6">
        <f>IF(H389 = "NULL", "NULL", J389*2)</f>
        <v>5</v>
      </c>
      <c r="AG389" s="13">
        <v>19000000531</v>
      </c>
      <c r="AH389" s="6">
        <f>IF(AB389 = "NULL", "NULL", AB389*2)</f>
        <v>0.10582010582010581</v>
      </c>
      <c r="AI389" s="6">
        <f>IF(AC389 = "NULL", "NULL", AC389*2)</f>
        <v>3</v>
      </c>
      <c r="AJ389" s="13">
        <v>21000000531</v>
      </c>
      <c r="AK389" s="11"/>
      <c r="AL389" s="10" t="str">
        <f>SUBSTITUTE(D389,CHAR(10)&amp;"• Packed in a facility and/or equipment that produces products containing peanuts, tree nuts, soybean, milk, dairy, eggs, fish, shellfish, wheat, sesame. •","")</f>
        <v>Onion Powder Ingredients:
dehydrated powdered onion</v>
      </c>
      <c r="AM389" s="9" t="s">
        <v>44</v>
      </c>
      <c r="AN389" s="42"/>
    </row>
    <row r="390" spans="1:40" ht="180" x14ac:dyDescent="0.3">
      <c r="A390" s="8" t="s">
        <v>2221</v>
      </c>
      <c r="B390" s="8" t="s">
        <v>2222</v>
      </c>
      <c r="C390" s="8" t="s">
        <v>2222</v>
      </c>
      <c r="D390" s="9" t="s">
        <v>2223</v>
      </c>
      <c r="E390" s="6">
        <f>IF(F390 = "NULL", "NULL", F390/28.35)</f>
        <v>2.4</v>
      </c>
      <c r="F390" s="6">
        <v>68.040000000000006</v>
      </c>
      <c r="G390" s="6">
        <f>IF(H390 = "NULL", "NULL", H390/28.35)</f>
        <v>4.8</v>
      </c>
      <c r="H390" s="6">
        <v>136.08000000000001</v>
      </c>
      <c r="I390" s="6">
        <f>IF(G390 = "NULL", "NULL", G390*1.25)</f>
        <v>6</v>
      </c>
      <c r="J390" s="6">
        <f>IF(G390 = "NULL", "NULL", H390*1.25)</f>
        <v>170.10000000000002</v>
      </c>
      <c r="K390" s="6">
        <f>IF(G390 = "NULL", "NULL", G390*2)</f>
        <v>9.6</v>
      </c>
      <c r="L390" s="6">
        <f>IF(G390 = "NULL", "NULL", H390*2)</f>
        <v>272.16000000000003</v>
      </c>
      <c r="M390" s="9" t="str">
        <f>CONCATENATE(SUBSTITUTE(D390,"• Packed in a facility and/or equipment that produces products containing peanuts, tree nuts, soybean, milk, dairy, eggs, fish, shellfish, wheat, sesame. •",""), " - NET WT. ", TEXT(E390, "0.00"), " oz (", F390, " grams)")</f>
        <v>Onion Salt Ingredients:
onions, salt
 - NET WT. 2.40 oz (68.04 grams)</v>
      </c>
      <c r="N390" s="10">
        <v>10000000227</v>
      </c>
      <c r="O390" s="10">
        <v>30000000227</v>
      </c>
      <c r="P390" s="10">
        <v>50000000227</v>
      </c>
      <c r="Q390" s="10">
        <v>70000000227</v>
      </c>
      <c r="R390" s="10">
        <v>90000000227</v>
      </c>
      <c r="S390" s="10">
        <v>11000000227</v>
      </c>
      <c r="T390" s="10">
        <v>13000000227</v>
      </c>
      <c r="U390" s="8"/>
      <c r="V390" s="9"/>
      <c r="W390" s="6">
        <f>IF(G390 = "NULL", "NULL", G390/4)</f>
        <v>1.2</v>
      </c>
      <c r="X390" s="6">
        <f>IF(W390 = "NULL", "NULL", W390*28.35)</f>
        <v>34.020000000000003</v>
      </c>
      <c r="Y390" s="6">
        <f>IF(G390 = "NULL", "NULL", G390*4)</f>
        <v>19.2</v>
      </c>
      <c r="Z390" s="6">
        <f>IF(G390 = "NULL", "NULL", H390*4)</f>
        <v>544.32000000000005</v>
      </c>
      <c r="AA390" s="13">
        <v>15000000227</v>
      </c>
      <c r="AB390" s="6">
        <f>IF(OR(E390 = "NULL", G390 = "NULL"), "NULL", (E390+G390)/2)</f>
        <v>3.5999999999999996</v>
      </c>
      <c r="AC390" s="6">
        <f>IF(OR(F390 = "NULL", H390 = "NULL"), "NULL", (F390+H390)/2)</f>
        <v>102.06</v>
      </c>
      <c r="AD390" s="13">
        <v>17000000227</v>
      </c>
      <c r="AE390" s="6">
        <f>IF(H390 = "NULL", "NULL", AF390/28.35)</f>
        <v>12.000000000000002</v>
      </c>
      <c r="AF390" s="6">
        <f>IF(H390 = "NULL", "NULL", J390*2)</f>
        <v>340.20000000000005</v>
      </c>
      <c r="AG390" s="13">
        <v>19000000227</v>
      </c>
      <c r="AH390" s="6">
        <f>IF(AB390 = "NULL", "NULL", AB390*2)</f>
        <v>7.1999999999999993</v>
      </c>
      <c r="AI390" s="6">
        <f>IF(AC390 = "NULL", "NULL", AC390*2)</f>
        <v>204.12</v>
      </c>
      <c r="AJ390" s="13">
        <v>21000000227</v>
      </c>
      <c r="AK390" s="11"/>
      <c r="AL390" s="10" t="str">
        <f>SUBSTITUTE(D390,CHAR(10)&amp;"• Packed in a facility and/or equipment that produces products containing peanuts, tree nuts, soybean, milk, dairy, eggs, fish, shellfish, wheat, sesame. •","")</f>
        <v>Onion Salt Ingredients:
onions, salt</v>
      </c>
      <c r="AM390" s="9" t="s">
        <v>44</v>
      </c>
      <c r="AN390" s="42"/>
    </row>
    <row r="391" spans="1:40" ht="180" x14ac:dyDescent="0.3">
      <c r="A391" s="8" t="s">
        <v>1351</v>
      </c>
      <c r="B391" s="8" t="s">
        <v>1352</v>
      </c>
      <c r="C391" s="8" t="s">
        <v>1352</v>
      </c>
      <c r="D391" s="9" t="s">
        <v>1353</v>
      </c>
      <c r="E391" s="6">
        <f>IF(F391 = "NULL", "NULL", F391/28.35)</f>
        <v>0.8</v>
      </c>
      <c r="F391" s="6">
        <v>22.680000000000003</v>
      </c>
      <c r="G391" s="6">
        <f>IF(H391 = "NULL", "NULL", H391/28.35)</f>
        <v>1.6</v>
      </c>
      <c r="H391" s="6">
        <v>45.360000000000007</v>
      </c>
      <c r="I391" s="6">
        <f>IF(G391 = "NULL", "NULL", G391*1.25)</f>
        <v>2</v>
      </c>
      <c r="J391" s="6">
        <f>IF(G391 = "NULL", "NULL", H391*1.25)</f>
        <v>56.70000000000001</v>
      </c>
      <c r="K391" s="6">
        <f>IF(G391 = "NULL", "NULL", G391*2)</f>
        <v>3.2</v>
      </c>
      <c r="L391" s="6">
        <f>IF(G391 = "NULL", "NULL", H391*2)</f>
        <v>90.720000000000013</v>
      </c>
      <c r="M391" s="9" t="str">
        <f>CONCATENATE(SUBSTITUTE(D391,"• Packed in a facility and/or equipment that produces products containing peanuts, tree nuts, soybean, milk, dairy, eggs, fish, shellfish, wheat, sesame. •",""), " - NET WT. ", TEXT(E391, "0.00"), " oz (", F391, " grams)")</f>
        <v>Oolong Tea Ingredients:
oolong tea
 - NET WT. 0.80 oz (22.68 grams)</v>
      </c>
      <c r="N391" s="10">
        <v>10000000228</v>
      </c>
      <c r="O391" s="10">
        <v>30000000228</v>
      </c>
      <c r="P391" s="10">
        <v>50000000228</v>
      </c>
      <c r="Q391" s="10">
        <v>70000000228</v>
      </c>
      <c r="R391" s="10">
        <v>90000000228</v>
      </c>
      <c r="S391" s="10">
        <v>11000000228</v>
      </c>
      <c r="T391" s="10">
        <v>13000000228</v>
      </c>
      <c r="U391" s="8"/>
      <c r="V391" s="9"/>
      <c r="W391" s="6">
        <f>IF(G391 = "NULL", "NULL", G391/4)</f>
        <v>0.4</v>
      </c>
      <c r="X391" s="6">
        <f>IF(W391 = "NULL", "NULL", W391*28.35)</f>
        <v>11.340000000000002</v>
      </c>
      <c r="Y391" s="6">
        <f>IF(G391 = "NULL", "NULL", G391*4)</f>
        <v>6.4</v>
      </c>
      <c r="Z391" s="6">
        <f>IF(G391 = "NULL", "NULL", H391*4)</f>
        <v>181.44000000000003</v>
      </c>
      <c r="AA391" s="13">
        <v>15000000228</v>
      </c>
      <c r="AB391" s="6">
        <f>IF(OR(E391 = "NULL", G391 = "NULL"), "NULL", (E391+G391)/2)</f>
        <v>1.2000000000000002</v>
      </c>
      <c r="AC391" s="6">
        <f>IF(OR(F391 = "NULL", H391 = "NULL"), "NULL", (F391+H391)/2)</f>
        <v>34.020000000000003</v>
      </c>
      <c r="AD391" s="13">
        <v>17000000228</v>
      </c>
      <c r="AE391" s="6">
        <f>IF(H391 = "NULL", "NULL", AF391/28.35)</f>
        <v>4.0000000000000009</v>
      </c>
      <c r="AF391" s="6">
        <f>IF(H391 = "NULL", "NULL", J391*2)</f>
        <v>113.40000000000002</v>
      </c>
      <c r="AG391" s="13">
        <v>19000000228</v>
      </c>
      <c r="AH391" s="6">
        <f>IF(AB391 = "NULL", "NULL", AB391*2)</f>
        <v>2.4000000000000004</v>
      </c>
      <c r="AI391" s="6">
        <f>IF(AC391 = "NULL", "NULL", AC391*2)</f>
        <v>68.040000000000006</v>
      </c>
      <c r="AJ391" s="13">
        <v>21000000228</v>
      </c>
      <c r="AK391" s="11"/>
      <c r="AL391" s="10" t="str">
        <f>SUBSTITUTE(D391,CHAR(10)&amp;"• Packed in a facility and/or equipment that produces products containing peanuts, tree nuts, soybean, milk, dairy, eggs, fish, shellfish, wheat, sesame. •","")</f>
        <v>Oolong Tea Ingredients:
oolong tea</v>
      </c>
      <c r="AM391" s="9" t="s">
        <v>44</v>
      </c>
      <c r="AN391" s="42"/>
    </row>
    <row r="392" spans="1:40" ht="409.6" x14ac:dyDescent="0.3">
      <c r="A392" s="8" t="s">
        <v>2523</v>
      </c>
      <c r="B392" s="8" t="s">
        <v>2524</v>
      </c>
      <c r="C392" s="8" t="s">
        <v>2525</v>
      </c>
      <c r="D392" s="9" t="s">
        <v>2526</v>
      </c>
      <c r="E392" s="6">
        <f>IF(F392 = "NULL", "NULL", F392/28.35)</f>
        <v>1.69</v>
      </c>
      <c r="F392" s="6">
        <v>47.911500000000004</v>
      </c>
      <c r="G392" s="6">
        <f>IF(H392 = "NULL", "NULL", H392/28.35)</f>
        <v>3.38</v>
      </c>
      <c r="H392" s="6">
        <v>95.823000000000008</v>
      </c>
      <c r="I392" s="6">
        <f>IF(G392 = "NULL", "NULL", G392*1.25)</f>
        <v>4.2249999999999996</v>
      </c>
      <c r="J392" s="6">
        <f>IF(G392 = "NULL", "NULL", H392*1.25)</f>
        <v>119.77875</v>
      </c>
      <c r="K392" s="6">
        <f>IF(G392 = "NULL", "NULL", G392*2)</f>
        <v>6.76</v>
      </c>
      <c r="L392" s="6">
        <f>IF(G392 = "NULL", "NULL", H392*2)</f>
        <v>191.64600000000002</v>
      </c>
      <c r="M392" s="9" t="str">
        <f>CONCATENATE(SUBSTITUTE(D392,"• Packed in a facility and/or equipment that produces products containing peanuts, tree nuts, soybean, milk, dairy, eggs, fish, shellfish, wheat, sesame. •",""), " - NET WT. ", TEXT(E392, "0.00"), " oz (", F392,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NET WT. 1.69 oz (47.9115 grams)</v>
      </c>
      <c r="N392" s="10">
        <v>10000000229</v>
      </c>
      <c r="O392" s="10">
        <v>30000000229</v>
      </c>
      <c r="P392" s="10">
        <v>50000000229</v>
      </c>
      <c r="Q392" s="10">
        <v>70000000229</v>
      </c>
      <c r="R392" s="10">
        <v>90000000229</v>
      </c>
      <c r="S392" s="10">
        <v>11000000229</v>
      </c>
      <c r="T392" s="10">
        <v>13000000229</v>
      </c>
      <c r="U392" s="8" t="s">
        <v>49</v>
      </c>
      <c r="V392" s="9" t="s">
        <v>133</v>
      </c>
      <c r="W392" s="6">
        <f>IF(G392 = "NULL", "NULL", G392/4)</f>
        <v>0.84499999999999997</v>
      </c>
      <c r="X392" s="6">
        <f>IF(W392 = "NULL", "NULL", W392*28.35)</f>
        <v>23.955750000000002</v>
      </c>
      <c r="Y392" s="6">
        <f>IF(G392 = "NULL", "NULL", G392*4)</f>
        <v>13.52</v>
      </c>
      <c r="Z392" s="6">
        <f>IF(G392 = "NULL", "NULL", H392*4)</f>
        <v>383.29200000000003</v>
      </c>
      <c r="AA392" s="13">
        <v>15000000229</v>
      </c>
      <c r="AB392" s="6">
        <f>IF(OR(E392 = "NULL", G392 = "NULL"), "NULL", (E392+G392)/2)</f>
        <v>2.5350000000000001</v>
      </c>
      <c r="AC392" s="6">
        <f>IF(OR(F392 = "NULL", H392 = "NULL"), "NULL", (F392+H392)/2)</f>
        <v>71.867250000000013</v>
      </c>
      <c r="AD392" s="13">
        <v>17000000229</v>
      </c>
      <c r="AE392" s="6">
        <f>IF(H392 = "NULL", "NULL", AF392/28.35)</f>
        <v>8.4499999999999993</v>
      </c>
      <c r="AF392" s="6">
        <f>IF(H392 = "NULL", "NULL", J392*2)</f>
        <v>239.5575</v>
      </c>
      <c r="AG392" s="13">
        <v>19000000229</v>
      </c>
      <c r="AH392" s="6">
        <f>IF(AB392 = "NULL", "NULL", AB392*2)</f>
        <v>5.07</v>
      </c>
      <c r="AI392" s="6">
        <f>IF(AC392 = "NULL", "NULL", AC392*2)</f>
        <v>143.73450000000003</v>
      </c>
      <c r="AJ392" s="13">
        <v>21000000229</v>
      </c>
      <c r="AK392" s="11"/>
      <c r="AL392" s="10" t="str">
        <f>SUBSTITUTE(D392,CHAR(10)&amp;"•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c r="AM392" s="9" t="s">
        <v>44</v>
      </c>
      <c r="AN392" s="42"/>
    </row>
    <row r="393" spans="1:40" ht="180" x14ac:dyDescent="0.3">
      <c r="A393" s="8" t="s">
        <v>2238</v>
      </c>
      <c r="B393" s="8" t="s">
        <v>2239</v>
      </c>
      <c r="C393" s="8" t="s">
        <v>2240</v>
      </c>
      <c r="D393" s="9" t="s">
        <v>2241</v>
      </c>
      <c r="E393" s="6">
        <f>IF(F393 = "NULL", "NULL", F393/28.35)</f>
        <v>1.9</v>
      </c>
      <c r="F393" s="6">
        <v>53.865000000000002</v>
      </c>
      <c r="G393" s="6">
        <f>IF(H393 = "NULL", "NULL", H393/28.35)</f>
        <v>3.8</v>
      </c>
      <c r="H393" s="6">
        <v>107.73</v>
      </c>
      <c r="I393" s="6">
        <f>IF(G393 = "NULL", "NULL", G393*1.25)</f>
        <v>4.75</v>
      </c>
      <c r="J393" s="6">
        <f>IF(G393 = "NULL", "NULL", H393*1.25)</f>
        <v>134.66249999999999</v>
      </c>
      <c r="K393" s="6">
        <f>IF(G393 = "NULL", "NULL", G393*2)</f>
        <v>7.6</v>
      </c>
      <c r="L393" s="6">
        <f>IF(G393 = "NULL", "NULL", H393*2)</f>
        <v>215.46</v>
      </c>
      <c r="M393" s="9" t="str">
        <f>CONCATENATE(SUBSTITUTE(D393,"• Packed in a facility and/or equipment that produces products containing peanuts, tree nuts, soybean, milk, dairy, eggs, fish, shellfish, wheat, sesame. •",""), " - NET WT. ", TEXT(E393, "0.00"), " oz (", F393, " grams)")</f>
        <v>Orange Ginger Sea Salt Ingredients:
salt, onion, sugar, garlic, ginger powder, orange peel, tartaric acid, grapefruit juice powder (citric acid, grapefruit oil, grapefruit juice) silion dioxide
 - NET WT. 1.90 oz (53.865 grams)</v>
      </c>
      <c r="N393" s="10">
        <v>10000000230</v>
      </c>
      <c r="O393" s="10">
        <v>30000000230</v>
      </c>
      <c r="P393" s="10">
        <v>50000000230</v>
      </c>
      <c r="Q393" s="10">
        <v>70000000230</v>
      </c>
      <c r="R393" s="10">
        <v>90000000230</v>
      </c>
      <c r="S393" s="10">
        <v>11000000230</v>
      </c>
      <c r="T393" s="10">
        <v>13000000230</v>
      </c>
      <c r="U393" s="8"/>
      <c r="V393" s="9"/>
      <c r="W393" s="6">
        <f>IF(G393 = "NULL", "NULL", G393/4)</f>
        <v>0.95</v>
      </c>
      <c r="X393" s="6">
        <f>IF(W393 = "NULL", "NULL", W393*28.35)</f>
        <v>26.932500000000001</v>
      </c>
      <c r="Y393" s="6">
        <f>IF(G393 = "NULL", "NULL", G393*4)</f>
        <v>15.2</v>
      </c>
      <c r="Z393" s="6">
        <f>IF(G393 = "NULL", "NULL", H393*4)</f>
        <v>430.92</v>
      </c>
      <c r="AA393" s="13">
        <v>15000000230</v>
      </c>
      <c r="AB393" s="6">
        <f>IF(OR(E393 = "NULL", G393 = "NULL"), "NULL", (E393+G393)/2)</f>
        <v>2.8499999999999996</v>
      </c>
      <c r="AC393" s="6">
        <f>IF(OR(F393 = "NULL", H393 = "NULL"), "NULL", (F393+H393)/2)</f>
        <v>80.797499999999999</v>
      </c>
      <c r="AD393" s="13">
        <v>17000000230</v>
      </c>
      <c r="AE393" s="6">
        <f>IF(H393 = "NULL", "NULL", AF393/28.35)</f>
        <v>9.5</v>
      </c>
      <c r="AF393" s="6">
        <f>IF(H393 = "NULL", "NULL", J393*2)</f>
        <v>269.32499999999999</v>
      </c>
      <c r="AG393" s="13">
        <v>19000000230</v>
      </c>
      <c r="AH393" s="6">
        <f>IF(AB393 = "NULL", "NULL", AB393*2)</f>
        <v>5.6999999999999993</v>
      </c>
      <c r="AI393" s="6">
        <f>IF(AC393 = "NULL", "NULL", AC393*2)</f>
        <v>161.595</v>
      </c>
      <c r="AJ393" s="13">
        <v>21000000230</v>
      </c>
      <c r="AK393" s="11"/>
      <c r="AL393" s="10" t="str">
        <f>SUBSTITUTE(D393,CHAR(10)&amp;"•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c r="AM393" s="9" t="s">
        <v>44</v>
      </c>
      <c r="AN393" s="42"/>
    </row>
    <row r="394" spans="1:40" ht="180" x14ac:dyDescent="0.3">
      <c r="A394" s="31" t="s">
        <v>1396</v>
      </c>
      <c r="B394" s="8" t="s">
        <v>1397</v>
      </c>
      <c r="C394" s="8" t="s">
        <v>1398</v>
      </c>
      <c r="D394" s="9" t="s">
        <v>1399</v>
      </c>
      <c r="E394" s="6">
        <f>IF(F394 = "NULL", "NULL", F394/28.35)</f>
        <v>0.8</v>
      </c>
      <c r="F394" s="6">
        <v>22.680000000000003</v>
      </c>
      <c r="G394" s="6">
        <f>IF(H394 = "NULL", "NULL", H394/28.35)</f>
        <v>1.6</v>
      </c>
      <c r="H394" s="6">
        <v>45.360000000000007</v>
      </c>
      <c r="I394" s="6">
        <f>IF(G394 = "NULL", "NULL", G394*1.25)</f>
        <v>2</v>
      </c>
      <c r="J394" s="6">
        <f>IF(G394 = "NULL", "NULL", H394*1.25)</f>
        <v>56.70000000000001</v>
      </c>
      <c r="K394" s="6">
        <f>IF(G394 = "NULL", "NULL", G394*2)</f>
        <v>3.2</v>
      </c>
      <c r="L394" s="6">
        <f>IF(G394 = "NULL", "NULL", H394*2)</f>
        <v>90.720000000000013</v>
      </c>
      <c r="M394" s="9" t="str">
        <f>CONCATENATE(SUBSTITUTE(D394,"• Packed in a facility and/or equipment that produces products containing peanuts, tree nuts, soybean, milk, dairy, eggs, fish, shellfish, wheat, sesame. •",""), " - NET WT. ", TEXT(E394, "0.00"), " oz (", F394, " grams)")</f>
        <v>Orange Spice Tea Ingredients:
black op tea, orange peel, orange oil, clove bud oil
 - NET WT. 0.80 oz (22.68 grams)</v>
      </c>
      <c r="N394" s="10">
        <v>10000000231</v>
      </c>
      <c r="O394" s="10">
        <v>30000000231</v>
      </c>
      <c r="P394" s="10">
        <v>50000000231</v>
      </c>
      <c r="Q394" s="10">
        <v>70000000231</v>
      </c>
      <c r="R394" s="10">
        <v>90000000231</v>
      </c>
      <c r="S394" s="10">
        <v>11000000231</v>
      </c>
      <c r="T394" s="10">
        <v>13000000231</v>
      </c>
      <c r="U394" s="8" t="s">
        <v>49</v>
      </c>
      <c r="V394" s="9" t="s">
        <v>153</v>
      </c>
      <c r="W394" s="6">
        <f>IF(G394 = "NULL", "NULL", G394/4)</f>
        <v>0.4</v>
      </c>
      <c r="X394" s="6">
        <f>IF(W394 = "NULL", "NULL", W394*28.35)</f>
        <v>11.340000000000002</v>
      </c>
      <c r="Y394" s="6">
        <f>IF(G394 = "NULL", "NULL", G394*4)</f>
        <v>6.4</v>
      </c>
      <c r="Z394" s="6">
        <f>IF(G394 = "NULL", "NULL", H394*4)</f>
        <v>181.44000000000003</v>
      </c>
      <c r="AA394" s="13">
        <v>15000000231</v>
      </c>
      <c r="AB394" s="6">
        <f>IF(OR(E394 = "NULL", G394 = "NULL"), "NULL", (E394+G394)/2)</f>
        <v>1.2000000000000002</v>
      </c>
      <c r="AC394" s="6">
        <f>IF(OR(F394 = "NULL", H394 = "NULL"), "NULL", (F394+H394)/2)</f>
        <v>34.020000000000003</v>
      </c>
      <c r="AD394" s="13">
        <v>17000000231</v>
      </c>
      <c r="AE394" s="6">
        <f>IF(H394 = "NULL", "NULL", AF394/28.35)</f>
        <v>4.0000000000000009</v>
      </c>
      <c r="AF394" s="6">
        <f>IF(H394 = "NULL", "NULL", J394*2)</f>
        <v>113.40000000000002</v>
      </c>
      <c r="AG394" s="13">
        <v>19000000231</v>
      </c>
      <c r="AH394" s="6">
        <f>IF(AB394 = "NULL", "NULL", AB394*2)</f>
        <v>2.4000000000000004</v>
      </c>
      <c r="AI394" s="6">
        <f>IF(AC394 = "NULL", "NULL", AC394*2)</f>
        <v>68.040000000000006</v>
      </c>
      <c r="AJ394" s="13">
        <v>21000000231</v>
      </c>
      <c r="AK394" s="11"/>
      <c r="AL394" s="10" t="str">
        <f>SUBSTITUTE(D394,CHAR(10)&amp;"• Packed in a facility and/or equipment that produces products containing peanuts, tree nuts, soybean, milk, dairy, eggs, fish, shellfish, wheat, sesame. •","")</f>
        <v>Orange Spice Tea Ingredients:
black op tea, orange peel, orange oil, clove bud oil</v>
      </c>
      <c r="AM394" s="9" t="s">
        <v>44</v>
      </c>
      <c r="AN394" s="42"/>
    </row>
    <row r="395" spans="1:40" ht="180" x14ac:dyDescent="0.3">
      <c r="A395" s="8" t="s">
        <v>932</v>
      </c>
      <c r="B395" s="8" t="s">
        <v>933</v>
      </c>
      <c r="C395" s="8" t="s">
        <v>933</v>
      </c>
      <c r="D395" s="9" t="s">
        <v>934</v>
      </c>
      <c r="E395" s="6">
        <f>IF(F395 = "NULL", "NULL", F395/28.35)</f>
        <v>0.31746031746031744</v>
      </c>
      <c r="F395" s="6">
        <v>9</v>
      </c>
      <c r="G395" s="6">
        <f>IF(H395 = "NULL", "NULL", H395/28.35)</f>
        <v>0.63492063492063489</v>
      </c>
      <c r="H395" s="6">
        <v>18</v>
      </c>
      <c r="I395" s="6">
        <f>IF(G395 = "NULL", "NULL", G395*1.25)</f>
        <v>0.79365079365079361</v>
      </c>
      <c r="J395" s="6">
        <f>IF(G395 = "NULL", "NULL", H395*1.25)</f>
        <v>22.5</v>
      </c>
      <c r="K395" s="6">
        <f>IF(G395 = "NULL", "NULL", G395*2)</f>
        <v>1.2698412698412698</v>
      </c>
      <c r="L395" s="6">
        <f>IF(G395 = "NULL", "NULL", H395*2)</f>
        <v>36</v>
      </c>
      <c r="M395" s="9" t="str">
        <f>CONCATENATE(SUBSTITUTE(D395,"• Packed in a facility and/or equipment that produces products containing peanuts, tree nuts, soybean, milk, dairy, eggs, fish, shellfish, wheat, sesame. •",""), " - NET WT. ", TEXT(E395, "0.00"), " oz (", F395, " grams)")</f>
        <v>Oregano Ingredients:
oregano
 - NET WT. 0.32 oz (9 grams)</v>
      </c>
      <c r="N395" s="10">
        <v>10000000633</v>
      </c>
      <c r="O395" s="10">
        <v>30000000633</v>
      </c>
      <c r="P395" s="10">
        <v>50000000633</v>
      </c>
      <c r="Q395" s="10">
        <v>70000000633</v>
      </c>
      <c r="R395" s="10">
        <v>90000000633</v>
      </c>
      <c r="S395" s="10">
        <v>11000000633</v>
      </c>
      <c r="T395" s="10">
        <v>13000000633</v>
      </c>
      <c r="U395" s="22"/>
      <c r="W395" s="6">
        <f>IF(G395 = "NULL", "NULL", G395/4)</f>
        <v>0.15873015873015872</v>
      </c>
      <c r="X395" s="6">
        <f>IF(W395 = "NULL", "NULL", W395*28.35)</f>
        <v>4.5</v>
      </c>
      <c r="Y395" s="6">
        <f>IF(G395 = "NULL", "NULL", G395*4)</f>
        <v>2.5396825396825395</v>
      </c>
      <c r="Z395" s="6">
        <f>IF(G395 = "NULL", "NULL", H395*4)</f>
        <v>72</v>
      </c>
      <c r="AA395" s="13">
        <v>15000000633</v>
      </c>
      <c r="AB395" s="6">
        <f>IF(OR(E395 = "NULL", G395 = "NULL"), "NULL", (E395+G395)/2)</f>
        <v>0.47619047619047616</v>
      </c>
      <c r="AC395" s="6">
        <f>IF(OR(F395 = "NULL", H395 = "NULL"), "NULL", (F395+H395)/2)</f>
        <v>13.5</v>
      </c>
      <c r="AD395" s="13">
        <v>17000000633</v>
      </c>
      <c r="AE395" s="6">
        <f>IF(H395 = "NULL", "NULL", AF395/28.35)</f>
        <v>1.5873015873015872</v>
      </c>
      <c r="AF395" s="6">
        <f>IF(H395 = "NULL", "NULL", J395*2)</f>
        <v>45</v>
      </c>
      <c r="AG395" s="13">
        <v>19000000633</v>
      </c>
      <c r="AH395" s="6">
        <f>IF(AB395 = "NULL", "NULL", AB395*2)</f>
        <v>0.95238095238095233</v>
      </c>
      <c r="AI395" s="6">
        <f>IF(AC395 = "NULL", "NULL", AC395*2)</f>
        <v>27</v>
      </c>
      <c r="AJ395" s="13">
        <v>21000000633</v>
      </c>
      <c r="AK395" s="11"/>
      <c r="AL395" s="10" t="str">
        <f>SUBSTITUTE(D395,CHAR(10)&amp;"• Packed in a facility and/or equipment that produces products containing peanuts, tree nuts, soybean, milk, dairy, eggs, fish, shellfish, wheat, sesame. •","")</f>
        <v>Oregano Ingredients:
oregano</v>
      </c>
      <c r="AM395" s="9" t="s">
        <v>44</v>
      </c>
      <c r="AN395" s="42"/>
    </row>
    <row r="396" spans="1:40" ht="180" x14ac:dyDescent="0.3">
      <c r="A396" s="31" t="s">
        <v>1103</v>
      </c>
      <c r="B396" s="8" t="s">
        <v>1104</v>
      </c>
      <c r="C396" s="8" t="s">
        <v>1105</v>
      </c>
      <c r="D396" s="9" t="s">
        <v>1106</v>
      </c>
      <c r="E396" s="6">
        <f>IF(F396 = "NULL", "NULL", F396/28.35)</f>
        <v>1.85</v>
      </c>
      <c r="F396" s="6">
        <v>52.447500000000005</v>
      </c>
      <c r="G396" s="6">
        <f>IF(H396 = "NULL", "NULL", H396/28.35)</f>
        <v>3.7</v>
      </c>
      <c r="H396" s="6">
        <v>104.89500000000001</v>
      </c>
      <c r="I396" s="6">
        <f>IF(G396 = "NULL", "NULL", G396*1.25)</f>
        <v>4.625</v>
      </c>
      <c r="J396" s="6">
        <f>IF(G396 = "NULL", "NULL", H396*1.25)</f>
        <v>131.11875000000001</v>
      </c>
      <c r="K396" s="6">
        <f>IF(G396 = "NULL", "NULL", G396*2)</f>
        <v>7.4</v>
      </c>
      <c r="L396" s="6">
        <f>IF(G396 = "NULL", "NULL", H396*2)</f>
        <v>209.79000000000002</v>
      </c>
      <c r="M396" s="9" t="str">
        <f>CONCATENATE(SUBSTITUTE(D396,"• Packed in a facility and/or equipment that produces products containing peanuts, tree nuts, soybean, milk, dairy, eggs, fish, shellfish, wheat, sesame. •",""), " - NET WT. ", TEXT(E396, "0.00"), " oz (", F396, " grams)")</f>
        <v>Oregon Trail Bold Steak Grilling Ingredients:
salt, spices, dehydrated garlic, oleoresin paprika, natural flavor, &lt;2% soybean oil as a processing acid
 - NET WT. 1.85 oz (52.4475 grams)</v>
      </c>
      <c r="N396" s="10">
        <v>10000000232</v>
      </c>
      <c r="O396" s="10">
        <v>30000000232</v>
      </c>
      <c r="P396" s="10">
        <v>50000000232</v>
      </c>
      <c r="Q396" s="10">
        <v>70000000232</v>
      </c>
      <c r="R396" s="10">
        <v>90000000232</v>
      </c>
      <c r="S396" s="10">
        <v>11000000232</v>
      </c>
      <c r="T396" s="10">
        <v>13000000232</v>
      </c>
      <c r="U396" s="8"/>
      <c r="V396" s="9"/>
      <c r="W396" s="6">
        <f>IF(G396 = "NULL", "NULL", G396/4)</f>
        <v>0.92500000000000004</v>
      </c>
      <c r="X396" s="6">
        <f>IF(W396 = "NULL", "NULL", W396*28.35)</f>
        <v>26.223750000000003</v>
      </c>
      <c r="Y396" s="6">
        <f>IF(G396 = "NULL", "NULL", G396*4)</f>
        <v>14.8</v>
      </c>
      <c r="Z396" s="6">
        <f>IF(G396 = "NULL", "NULL", H396*4)</f>
        <v>419.58000000000004</v>
      </c>
      <c r="AA396" s="13">
        <v>15000000232</v>
      </c>
      <c r="AB396" s="6">
        <f>IF(OR(E396 = "NULL", G396 = "NULL"), "NULL", (E396+G396)/2)</f>
        <v>2.7750000000000004</v>
      </c>
      <c r="AC396" s="6">
        <f>IF(OR(F396 = "NULL", H396 = "NULL"), "NULL", (F396+H396)/2)</f>
        <v>78.671250000000015</v>
      </c>
      <c r="AD396" s="13">
        <v>17000000232</v>
      </c>
      <c r="AE396" s="6">
        <f>IF(H396 = "NULL", "NULL", AF396/28.35)</f>
        <v>9.25</v>
      </c>
      <c r="AF396" s="6">
        <f>IF(H396 = "NULL", "NULL", J396*2)</f>
        <v>262.23750000000001</v>
      </c>
      <c r="AG396" s="13">
        <v>19000000232</v>
      </c>
      <c r="AH396" s="6">
        <f>IF(AB396 = "NULL", "NULL", AB396*2)</f>
        <v>5.5500000000000007</v>
      </c>
      <c r="AI396" s="6">
        <f>IF(AC396 = "NULL", "NULL", AC396*2)</f>
        <v>157.34250000000003</v>
      </c>
      <c r="AJ396" s="13">
        <v>21000000232</v>
      </c>
      <c r="AK396" s="11"/>
      <c r="AL396" s="10" t="str">
        <f>SUBSTITUTE(D396,CHAR(10)&amp;"•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c r="AM396" s="9" t="s">
        <v>44</v>
      </c>
      <c r="AN396" s="42"/>
    </row>
    <row r="397" spans="1:40" ht="180" x14ac:dyDescent="0.3">
      <c r="A397" s="8" t="s">
        <v>1791</v>
      </c>
      <c r="B397" s="8" t="s">
        <v>1792</v>
      </c>
      <c r="C397" s="8" t="s">
        <v>1793</v>
      </c>
      <c r="D397" s="9" t="s">
        <v>1794</v>
      </c>
      <c r="E397" s="6">
        <f>IF(F397 = "NULL", "NULL", F397/28.35)</f>
        <v>1.8</v>
      </c>
      <c r="F397" s="6">
        <v>51.03</v>
      </c>
      <c r="G397" s="6">
        <f>IF(H397 = "NULL", "NULL", H397/28.35)</f>
        <v>3.6</v>
      </c>
      <c r="H397" s="6">
        <v>102.06</v>
      </c>
      <c r="I397" s="6">
        <f>IF(G397 = "NULL", "NULL", G397*1.25)</f>
        <v>4.5</v>
      </c>
      <c r="J397" s="6">
        <f>IF(G397 = "NULL", "NULL", H397*1.25)</f>
        <v>127.575</v>
      </c>
      <c r="K397" s="6">
        <f>IF(G397 = "NULL", "NULL", G397*2)</f>
        <v>7.2</v>
      </c>
      <c r="L397" s="6">
        <f>IF(G397 = "NULL", "NULL", H397*2)</f>
        <v>204.12</v>
      </c>
      <c r="M397" s="9" t="str">
        <f>CONCATENATE(SUBSTITUTE(D397,"• Packed in a facility and/or equipment that produces products containing peanuts, tree nuts, soybean, milk, dairy, eggs, fish, shellfish, wheat, sesame. •",""), " - NET WT. ", TEXT(E397, "0.00"), " oz (", F397, " grams)")</f>
        <v>Oven Baked Pizza Seasoning Ingredients:
oregano, garlic, crush red pepper, basil and marjoram
 - NET WT. 1.80 oz (51.03 grams)</v>
      </c>
      <c r="N397" s="10">
        <v>10000000415</v>
      </c>
      <c r="O397" s="10">
        <v>30000000415</v>
      </c>
      <c r="P397" s="10">
        <v>50000000415</v>
      </c>
      <c r="Q397" s="10">
        <v>70000000415</v>
      </c>
      <c r="R397" s="10">
        <v>90000000415</v>
      </c>
      <c r="S397" s="10">
        <v>11000000415</v>
      </c>
      <c r="T397" s="10">
        <v>13000000415</v>
      </c>
      <c r="U397" s="8" t="s">
        <v>49</v>
      </c>
      <c r="V397" s="9" t="s">
        <v>827</v>
      </c>
      <c r="W397" s="6">
        <f>IF(G397 = "NULL", "NULL", G397/4)</f>
        <v>0.9</v>
      </c>
      <c r="X397" s="6">
        <f>IF(W397 = "NULL", "NULL", W397*28.35)</f>
        <v>25.515000000000001</v>
      </c>
      <c r="Y397" s="6">
        <f>IF(G397 = "NULL", "NULL", G397*4)</f>
        <v>14.4</v>
      </c>
      <c r="Z397" s="6">
        <f>IF(G397 = "NULL", "NULL", H397*4)</f>
        <v>408.24</v>
      </c>
      <c r="AA397" s="13">
        <v>15000000415</v>
      </c>
      <c r="AB397" s="6">
        <f>IF(OR(E397 = "NULL", G397 = "NULL"), "NULL", (E397+G397)/2)</f>
        <v>2.7</v>
      </c>
      <c r="AC397" s="6">
        <f>IF(OR(F397 = "NULL", H397 = "NULL"), "NULL", (F397+H397)/2)</f>
        <v>76.545000000000002</v>
      </c>
      <c r="AD397" s="13">
        <v>17000000415</v>
      </c>
      <c r="AE397" s="6">
        <f>IF(H397 = "NULL", "NULL", AF397/28.35)</f>
        <v>9</v>
      </c>
      <c r="AF397" s="6">
        <f>IF(H397 = "NULL", "NULL", J397*2)</f>
        <v>255.15</v>
      </c>
      <c r="AG397" s="13">
        <v>19000000415</v>
      </c>
      <c r="AH397" s="6">
        <f>IF(AB397 = "NULL", "NULL", AB397*2)</f>
        <v>5.4</v>
      </c>
      <c r="AI397" s="6">
        <f>IF(AC397 = "NULL", "NULL", AC397*2)</f>
        <v>153.09</v>
      </c>
      <c r="AJ397" s="13">
        <v>21000000415</v>
      </c>
      <c r="AK397" s="11"/>
      <c r="AL397" s="10" t="str">
        <f>SUBSTITUTE(D397,CHAR(10)&amp;"• Packed in a facility and/or equipment that produces products containing peanuts, tree nuts, soybean, milk, dairy, eggs, fish, shellfish, wheat, sesame. •","")</f>
        <v>Oven Baked Pizza Seasoning Ingredients:
oregano, garlic, crush red pepper, basil and marjoram</v>
      </c>
      <c r="AM397" s="9" t="s">
        <v>44</v>
      </c>
      <c r="AN397" s="42"/>
    </row>
    <row r="398" spans="1:40" ht="180" x14ac:dyDescent="0.3">
      <c r="A398" s="8" t="s">
        <v>972</v>
      </c>
      <c r="B398" s="8" t="s">
        <v>973</v>
      </c>
      <c r="C398" s="8" t="s">
        <v>973</v>
      </c>
      <c r="D398" s="9" t="s">
        <v>974</v>
      </c>
      <c r="E398" s="6">
        <f>IF(F398 = "NULL", "NULL", F398/28.35)</f>
        <v>0.35273368606701938</v>
      </c>
      <c r="F398" s="6">
        <v>10</v>
      </c>
      <c r="G398" s="6">
        <f>IF(H398 = "NULL", "NULL", H398/28.35)</f>
        <v>0.77601410934744264</v>
      </c>
      <c r="H398" s="6">
        <v>22</v>
      </c>
      <c r="I398" s="6">
        <f>IF(G398 = "NULL", "NULL", G398*1.25)</f>
        <v>0.9700176366843033</v>
      </c>
      <c r="J398" s="6">
        <f>IF(G398 = "NULL", "NULL", H398*1.25)</f>
        <v>27.5</v>
      </c>
      <c r="K398" s="6">
        <f>IF(G398 = "NULL", "NULL", G398*2)</f>
        <v>1.5520282186948853</v>
      </c>
      <c r="L398" s="6">
        <f>IF(G398 = "NULL", "NULL", H398*2)</f>
        <v>44</v>
      </c>
      <c r="M398" s="9" t="str">
        <f>CONCATENATE(SUBSTITUTE(D398,"• Packed in a facility and/or equipment that produces products containing peanuts, tree nuts, soybean, milk, dairy, eggs, fish, shellfish, wheat, sesame. •",""), " - NET WT. ", TEXT(E398, "0.00"), " oz (", F398, " grams)")</f>
        <v>PA Dutch Chicken Seasoning Ingredients:
thyme, sage, marjoram, rosemary, pepper, nutmeg
 - NET WT. 0.35 oz (10 grams)</v>
      </c>
      <c r="N398" s="10">
        <v>10000000233</v>
      </c>
      <c r="O398" s="10">
        <v>30000000233</v>
      </c>
      <c r="P398" s="10">
        <v>50000000233</v>
      </c>
      <c r="Q398" s="10">
        <v>70000000233</v>
      </c>
      <c r="R398" s="10">
        <v>90000000233</v>
      </c>
      <c r="S398" s="10">
        <v>11000000233</v>
      </c>
      <c r="T398" s="10">
        <v>13000000233</v>
      </c>
      <c r="U398" s="8"/>
      <c r="V398" s="9" t="s">
        <v>107</v>
      </c>
      <c r="W398" s="6">
        <f>IF(G398 = "NULL", "NULL", G398/4)</f>
        <v>0.19400352733686066</v>
      </c>
      <c r="X398" s="6">
        <f>IF(W398 = "NULL", "NULL", W398*28.35)</f>
        <v>5.5</v>
      </c>
      <c r="Y398" s="6">
        <f>IF(G398 = "NULL", "NULL", G398*4)</f>
        <v>3.1040564373897706</v>
      </c>
      <c r="Z398" s="6">
        <f>IF(G398 = "NULL", "NULL", H398*4)</f>
        <v>88</v>
      </c>
      <c r="AA398" s="13">
        <v>15000000233</v>
      </c>
      <c r="AB398" s="6">
        <f>IF(OR(E398 = "NULL", G398 = "NULL"), "NULL", (E398+G398)/2)</f>
        <v>0.56437389770723101</v>
      </c>
      <c r="AC398" s="6">
        <f>IF(OR(F398 = "NULL", H398 = "NULL"), "NULL", (F398+H398)/2)</f>
        <v>16</v>
      </c>
      <c r="AD398" s="13">
        <v>17000000233</v>
      </c>
      <c r="AE398" s="6">
        <f>IF(H398 = "NULL", "NULL", AF398/28.35)</f>
        <v>1.9400352733686066</v>
      </c>
      <c r="AF398" s="6">
        <f>IF(H398 = "NULL", "NULL", J398*2)</f>
        <v>55</v>
      </c>
      <c r="AG398" s="13">
        <v>19000000233</v>
      </c>
      <c r="AH398" s="6">
        <f>IF(AB398 = "NULL", "NULL", AB398*2)</f>
        <v>1.128747795414462</v>
      </c>
      <c r="AI398" s="6">
        <f>IF(AC398 = "NULL", "NULL", AC398*2)</f>
        <v>32</v>
      </c>
      <c r="AJ398" s="13">
        <v>21000000233</v>
      </c>
      <c r="AK398" s="11" t="s">
        <v>975</v>
      </c>
      <c r="AL398" s="10" t="str">
        <f>SUBSTITUTE(D398,CHAR(10)&amp;"• Packed in a facility and/or equipment that produces products containing peanuts, tree nuts, soybean, milk, dairy, eggs, fish, shellfish, wheat, sesame. •","")</f>
        <v>PA Dutch Chicken Seasoning Ingredients:
thyme, sage, marjoram, rosemary, pepper, nutmeg</v>
      </c>
      <c r="AM398" s="9" t="s">
        <v>44</v>
      </c>
      <c r="AN398" s="42"/>
    </row>
    <row r="399" spans="1:40" ht="180" x14ac:dyDescent="0.3">
      <c r="A399" s="8" t="s">
        <v>1834</v>
      </c>
      <c r="B399" s="8" t="s">
        <v>1835</v>
      </c>
      <c r="C399" s="8" t="s">
        <v>1836</v>
      </c>
      <c r="D399" s="9" t="s">
        <v>1837</v>
      </c>
      <c r="E399" s="6">
        <f>IF(F399 = "NULL", "NULL", F399/28.35)</f>
        <v>1</v>
      </c>
      <c r="F399" s="6">
        <v>28.35</v>
      </c>
      <c r="G399" s="6">
        <f>IF(H399 = "NULL", "NULL", H399/28.35)</f>
        <v>2</v>
      </c>
      <c r="H399" s="6">
        <v>56.7</v>
      </c>
      <c r="I399" s="6">
        <f>IF(G399 = "NULL", "NULL", G399*1.25)</f>
        <v>2.5</v>
      </c>
      <c r="J399" s="6">
        <f>IF(G399 = "NULL", "NULL", H399*1.25)</f>
        <v>70.875</v>
      </c>
      <c r="K399" s="6">
        <f>IF(G399 = "NULL", "NULL", G399*2)</f>
        <v>4</v>
      </c>
      <c r="L399" s="6">
        <f>IF(G399 = "NULL", "NULL", H399*2)</f>
        <v>113.4</v>
      </c>
      <c r="M399" s="9" t="str">
        <f>CONCATENATE(SUBSTITUTE(D399,"• Packed in a facility and/or equipment that produces products containing peanuts, tree nuts, soybean, milk, dairy, eggs, fish, shellfish, wheat, sesame. •",""), " - NET WT. ", TEXT(E399, "0.00"), " oz (", F399, " grams)")</f>
        <v>Pacific Northwest Ingredients:
garlic, minced onion, domestic paprika, black pepper, dill, celery seed, parsley, sea salt, lemon peel
 - NET WT. 1.00 oz (28.35 grams)</v>
      </c>
      <c r="N399" s="10">
        <v>10000000234</v>
      </c>
      <c r="O399" s="10">
        <v>30000000234</v>
      </c>
      <c r="P399" s="10">
        <v>50000000234</v>
      </c>
      <c r="Q399" s="10">
        <v>70000000234</v>
      </c>
      <c r="R399" s="10">
        <v>90000000234</v>
      </c>
      <c r="S399" s="10">
        <v>11000000234</v>
      </c>
      <c r="T399" s="10">
        <v>13000000234</v>
      </c>
      <c r="U399" s="8"/>
      <c r="V399" s="9"/>
      <c r="W399" s="6">
        <f>IF(G399 = "NULL", "NULL", G399/4)</f>
        <v>0.5</v>
      </c>
      <c r="X399" s="6">
        <f>IF(W399 = "NULL", "NULL", W399*28.35)</f>
        <v>14.175000000000001</v>
      </c>
      <c r="Y399" s="6">
        <f>IF(G399 = "NULL", "NULL", G399*4)</f>
        <v>8</v>
      </c>
      <c r="Z399" s="6">
        <f>IF(G399 = "NULL", "NULL", H399*4)</f>
        <v>226.8</v>
      </c>
      <c r="AA399" s="13">
        <v>15000000234</v>
      </c>
      <c r="AB399" s="6">
        <f>IF(OR(E399 = "NULL", G399 = "NULL"), "NULL", (E399+G399)/2)</f>
        <v>1.5</v>
      </c>
      <c r="AC399" s="6">
        <f>IF(OR(F399 = "NULL", H399 = "NULL"), "NULL", (F399+H399)/2)</f>
        <v>42.525000000000006</v>
      </c>
      <c r="AD399" s="13">
        <v>17000000234</v>
      </c>
      <c r="AE399" s="6">
        <f>IF(H399 = "NULL", "NULL", AF399/28.35)</f>
        <v>5</v>
      </c>
      <c r="AF399" s="6">
        <f>IF(H399 = "NULL", "NULL", J399*2)</f>
        <v>141.75</v>
      </c>
      <c r="AG399" s="13">
        <v>19000000234</v>
      </c>
      <c r="AH399" s="6">
        <f>IF(AB399 = "NULL", "NULL", AB399*2)</f>
        <v>3</v>
      </c>
      <c r="AI399" s="6">
        <f>IF(AC399 = "NULL", "NULL", AC399*2)</f>
        <v>85.050000000000011</v>
      </c>
      <c r="AJ399" s="13">
        <v>21000000234</v>
      </c>
      <c r="AK399" s="11"/>
      <c r="AL399" s="10" t="str">
        <f>SUBSTITUTE(D399,CHAR(10)&amp;"•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c r="AM399" s="9" t="s">
        <v>44</v>
      </c>
      <c r="AN399" s="42"/>
    </row>
    <row r="400" spans="1:40" ht="180" x14ac:dyDescent="0.3">
      <c r="A400" s="31" t="s">
        <v>1329</v>
      </c>
      <c r="B400" s="8" t="s">
        <v>1330</v>
      </c>
      <c r="C400" s="8" t="s">
        <v>1331</v>
      </c>
      <c r="D400" s="9" t="s">
        <v>1332</v>
      </c>
      <c r="E400" s="6">
        <f>IF(F400 = "NULL", "NULL", F400/28.35)</f>
        <v>0.8</v>
      </c>
      <c r="F400" s="6">
        <v>22.680000000000003</v>
      </c>
      <c r="G400" s="6">
        <f>IF(H400 = "NULL", "NULL", H400/28.35)</f>
        <v>1.6</v>
      </c>
      <c r="H400" s="6">
        <v>45.360000000000007</v>
      </c>
      <c r="I400" s="6">
        <f>IF(G400 = "NULL", "NULL", G400*1.25)</f>
        <v>2</v>
      </c>
      <c r="J400" s="6">
        <f>IF(G400 = "NULL", "NULL", H400*1.25)</f>
        <v>56.70000000000001</v>
      </c>
      <c r="K400" s="6">
        <f>IF(G400 = "NULL", "NULL", G400*2)</f>
        <v>3.2</v>
      </c>
      <c r="L400" s="6">
        <f>IF(G400 = "NULL", "NULL", H400*2)</f>
        <v>90.720000000000013</v>
      </c>
      <c r="M400" s="9" t="str">
        <f>CONCATENATE(SUBSTITUTE(D400,"• Packed in a facility and/or equipment that produces products containing peanuts, tree nuts, soybean, milk, dairy, eggs, fish, shellfish, wheat, sesame. •",""), " - NET WT. ", TEXT(E400, "0.00"), " oz (", F400, " grams)")</f>
        <v>Panfired Green Tea Ingredients:
panfired green tea
 - NET WT. 0.80 oz (22.68 grams)</v>
      </c>
      <c r="N400" s="10">
        <v>10000000235</v>
      </c>
      <c r="O400" s="10">
        <v>30000000235</v>
      </c>
      <c r="P400" s="10">
        <v>50000000235</v>
      </c>
      <c r="Q400" s="10">
        <v>70000000235</v>
      </c>
      <c r="R400" s="10">
        <v>90000000235</v>
      </c>
      <c r="S400" s="10">
        <v>11000000235</v>
      </c>
      <c r="T400" s="10">
        <v>13000000235</v>
      </c>
      <c r="U400" s="8"/>
      <c r="V400" s="9"/>
      <c r="W400" s="6">
        <f>IF(G400 = "NULL", "NULL", G400/4)</f>
        <v>0.4</v>
      </c>
      <c r="X400" s="6">
        <f>IF(W400 = "NULL", "NULL", W400*28.35)</f>
        <v>11.340000000000002</v>
      </c>
      <c r="Y400" s="6">
        <f>IF(G400 = "NULL", "NULL", G400*4)</f>
        <v>6.4</v>
      </c>
      <c r="Z400" s="6">
        <f>IF(G400 = "NULL", "NULL", H400*4)</f>
        <v>181.44000000000003</v>
      </c>
      <c r="AA400" s="13">
        <v>15000000235</v>
      </c>
      <c r="AB400" s="6">
        <f>IF(OR(E400 = "NULL", G400 = "NULL"), "NULL", (E400+G400)/2)</f>
        <v>1.2000000000000002</v>
      </c>
      <c r="AC400" s="6">
        <f>IF(OR(F400 = "NULL", H400 = "NULL"), "NULL", (F400+H400)/2)</f>
        <v>34.020000000000003</v>
      </c>
      <c r="AD400" s="13">
        <v>17000000235</v>
      </c>
      <c r="AE400" s="6">
        <f>IF(H400 = "NULL", "NULL", AF400/28.35)</f>
        <v>4.0000000000000009</v>
      </c>
      <c r="AF400" s="6">
        <f>IF(H400 = "NULL", "NULL", J400*2)</f>
        <v>113.40000000000002</v>
      </c>
      <c r="AG400" s="13">
        <v>19000000235</v>
      </c>
      <c r="AH400" s="6">
        <f>IF(AB400 = "NULL", "NULL", AB400*2)</f>
        <v>2.4000000000000004</v>
      </c>
      <c r="AI400" s="6">
        <f>IF(AC400 = "NULL", "NULL", AC400*2)</f>
        <v>68.040000000000006</v>
      </c>
      <c r="AJ400" s="13">
        <v>21000000235</v>
      </c>
      <c r="AK400" s="11"/>
      <c r="AL400" s="10" t="str">
        <f>SUBSTITUTE(D400,CHAR(10)&amp;"• Packed in a facility and/or equipment that produces products containing peanuts, tree nuts, soybean, milk, dairy, eggs, fish, shellfish, wheat, sesame. •","")</f>
        <v>Panfired Green Tea Ingredients:
panfired green tea</v>
      </c>
      <c r="AM400" s="9" t="s">
        <v>44</v>
      </c>
      <c r="AN400" s="42"/>
    </row>
    <row r="401" spans="1:40" ht="180" x14ac:dyDescent="0.3">
      <c r="A401" s="8" t="s">
        <v>2426</v>
      </c>
      <c r="B401" s="8" t="s">
        <v>2427</v>
      </c>
      <c r="C401" s="8" t="s">
        <v>2427</v>
      </c>
      <c r="D401" s="9" t="s">
        <v>2428</v>
      </c>
      <c r="E401" s="6">
        <f>IF(F401 = "NULL", "NULL", F401/28.35)</f>
        <v>2</v>
      </c>
      <c r="F401" s="6">
        <v>56.7</v>
      </c>
      <c r="G401" s="6">
        <f>IF(H401 = "NULL", "NULL", H401/28.35)</f>
        <v>4</v>
      </c>
      <c r="H401" s="6">
        <v>113.4</v>
      </c>
      <c r="I401" s="6">
        <f>IF(G401 = "NULL", "NULL", G401*1.25)</f>
        <v>5</v>
      </c>
      <c r="J401" s="6">
        <f>IF(G401 = "NULL", "NULL", H401*1.25)</f>
        <v>141.75</v>
      </c>
      <c r="K401" s="6">
        <f>IF(G401 = "NULL", "NULL", G401*2)</f>
        <v>8</v>
      </c>
      <c r="L401" s="6">
        <f>IF(G401 = "NULL", "NULL", H401*2)</f>
        <v>226.8</v>
      </c>
      <c r="M401" s="9" t="str">
        <f>CONCATENATE(SUBSTITUTE(D401,"• Packed in a facility and/or equipment that produces products containing peanuts, tree nuts, soybean, milk, dairy, eggs, fish, shellfish, wheat, sesame. •",""), " - NET WT. ", TEXT(E401, "0.00"), " oz (", F401, " grams)")</f>
        <v>Paprika Ingredients: 
paprika
 - NET WT. 2.00 oz (56.7 grams)</v>
      </c>
      <c r="N401" s="10">
        <v>10000000424</v>
      </c>
      <c r="O401" s="10">
        <v>30000000424</v>
      </c>
      <c r="P401" s="10">
        <v>50000000424</v>
      </c>
      <c r="Q401" s="10">
        <v>70000000424</v>
      </c>
      <c r="R401" s="10">
        <v>90000000424</v>
      </c>
      <c r="S401" s="10">
        <v>11000000424</v>
      </c>
      <c r="T401" s="10">
        <v>13000000424</v>
      </c>
      <c r="U401" s="8"/>
      <c r="V401" s="9"/>
      <c r="W401" s="6">
        <f>IF(G401 = "NULL", "NULL", G401/4)</f>
        <v>1</v>
      </c>
      <c r="X401" s="6">
        <f>IF(W401 = "NULL", "NULL", W401*28.35)</f>
        <v>28.35</v>
      </c>
      <c r="Y401" s="6">
        <f>IF(G401 = "NULL", "NULL", G401*4)</f>
        <v>16</v>
      </c>
      <c r="Z401" s="6">
        <f>IF(G401 = "NULL", "NULL", H401*4)</f>
        <v>453.6</v>
      </c>
      <c r="AA401" s="13">
        <v>15000000424</v>
      </c>
      <c r="AB401" s="6">
        <f>IF(OR(E401 = "NULL", G401 = "NULL"), "NULL", (E401+G401)/2)</f>
        <v>3</v>
      </c>
      <c r="AC401" s="6">
        <f>IF(OR(F401 = "NULL", H401 = "NULL"), "NULL", (F401+H401)/2)</f>
        <v>85.050000000000011</v>
      </c>
      <c r="AD401" s="13">
        <v>17000000424</v>
      </c>
      <c r="AE401" s="6">
        <f>IF(H401 = "NULL", "NULL", AF401/28.35)</f>
        <v>10</v>
      </c>
      <c r="AF401" s="6">
        <f>IF(H401 = "NULL", "NULL", J401*2)</f>
        <v>283.5</v>
      </c>
      <c r="AG401" s="13">
        <v>19000000424</v>
      </c>
      <c r="AH401" s="6">
        <f>IF(AB401 = "NULL", "NULL", AB401*2)</f>
        <v>6</v>
      </c>
      <c r="AI401" s="6">
        <f>IF(AC401 = "NULL", "NULL", AC401*2)</f>
        <v>170.10000000000002</v>
      </c>
      <c r="AJ401" s="13">
        <v>21000000424</v>
      </c>
      <c r="AK401" s="11"/>
      <c r="AL401" s="10" t="str">
        <f>SUBSTITUTE(D401,CHAR(10)&amp;"• Packed in a facility and/or equipment that produces products containing peanuts, tree nuts, soybean, milk, dairy, eggs, fish, shellfish, wheat, sesame. •","")</f>
        <v>Paprika Ingredients: 
paprika</v>
      </c>
      <c r="AM401" s="9" t="s">
        <v>44</v>
      </c>
      <c r="AN401" s="42"/>
    </row>
    <row r="402" spans="1:40" ht="180" x14ac:dyDescent="0.3">
      <c r="A402" s="33" t="s">
        <v>3022</v>
      </c>
      <c r="B402" s="8" t="s">
        <v>3008</v>
      </c>
      <c r="C402" s="8" t="s">
        <v>3008</v>
      </c>
      <c r="D402" s="9" t="s">
        <v>3009</v>
      </c>
      <c r="E402" s="6">
        <f>IF(F402 = "NULL", "NULL", F402/28.35)</f>
        <v>1.1000000000000001</v>
      </c>
      <c r="F402" s="6">
        <v>31.185000000000006</v>
      </c>
      <c r="G402" s="6">
        <f>IF(H402 = "NULL", "NULL", H402/28.35)</f>
        <v>2.2000000000000002</v>
      </c>
      <c r="H402" s="6">
        <v>62.370000000000012</v>
      </c>
      <c r="I402" s="6">
        <f>IF(G402 = "NULL", "NULL", G402*1.25)</f>
        <v>2.75</v>
      </c>
      <c r="J402" s="6">
        <f>IF(G402 = "NULL", "NULL", H402*1.25)</f>
        <v>77.96250000000002</v>
      </c>
      <c r="K402" s="6">
        <f>IF(G402 = "NULL", "NULL", G402*2)</f>
        <v>4.4000000000000004</v>
      </c>
      <c r="L402" s="6">
        <f>IF(G402 = "NULL", "NULL", H402*2)</f>
        <v>124.74000000000002</v>
      </c>
      <c r="M402" s="9" t="str">
        <f>CONCATENATE(SUBSTITUTE(D402,"• Packed in a facility and/or equipment that produces products containing peanuts, tree nuts, soybean, milk, dairy, eggs, fish, shellfish, wheat, sesame. •",""), " - NET WT. ", TEXT(E402, "0.00"), " oz (", F402, " grams)")</f>
        <v>Parm Fresh Ingredients:
dehydrated vegetables (garlic, red bell pepper, onion, parsley), salt, parmesan cheese, spices
• ALLERGY ALERT: contains milk •
 - NET WT. 1.10 oz (31.185 grams)</v>
      </c>
      <c r="N402" s="10">
        <v>10000000663</v>
      </c>
      <c r="O402" s="10">
        <v>30000000663</v>
      </c>
      <c r="P402" s="10">
        <v>50000000663</v>
      </c>
      <c r="Q402" s="10">
        <v>70000000663</v>
      </c>
      <c r="R402" s="10">
        <v>90000000663</v>
      </c>
      <c r="S402" s="10">
        <v>11000000663</v>
      </c>
      <c r="T402" s="10">
        <v>13000000663</v>
      </c>
      <c r="U402" s="8" t="s">
        <v>49</v>
      </c>
      <c r="V402" s="9" t="s">
        <v>127</v>
      </c>
      <c r="W402" s="6">
        <f>IF(G402 = "NULL", "NULL", G402/4)</f>
        <v>0.55000000000000004</v>
      </c>
      <c r="X402" s="6">
        <f>IF(W402 = "NULL", "NULL", W402*28.35)</f>
        <v>15.592500000000003</v>
      </c>
      <c r="Y402" s="6">
        <f>IF(G402 = "NULL", "NULL", G402*4)</f>
        <v>8.8000000000000007</v>
      </c>
      <c r="Z402" s="6">
        <f>IF(G402 = "NULL", "NULL", H402*4)</f>
        <v>249.48000000000005</v>
      </c>
      <c r="AA402" s="13">
        <v>15000000663</v>
      </c>
      <c r="AB402" s="6">
        <f>IF(OR(E402 = "NULL", G402 = "NULL"), "NULL", (E402+G402)/2)</f>
        <v>1.6500000000000001</v>
      </c>
      <c r="AC402" s="6">
        <f>IF(OR(F402 = "NULL", H402 = "NULL"), "NULL", (F402+H402)/2)</f>
        <v>46.777500000000011</v>
      </c>
      <c r="AD402" s="13">
        <v>17000000663</v>
      </c>
      <c r="AE402" s="6">
        <f>IF(H402 = "NULL", "NULL", AF402/28.35)</f>
        <v>5.5000000000000009</v>
      </c>
      <c r="AF402" s="6">
        <f>IF(H402 = "NULL", "NULL", J402*2)</f>
        <v>155.92500000000004</v>
      </c>
      <c r="AG402" s="13">
        <v>19000000663</v>
      </c>
      <c r="AH402" s="6">
        <f>IF(AB402 = "NULL", "NULL", AB402*2)</f>
        <v>3.3000000000000003</v>
      </c>
      <c r="AI402" s="6">
        <f>IF(AC402 = "NULL", "NULL", AC402*2)</f>
        <v>93.555000000000021</v>
      </c>
      <c r="AJ402" s="13">
        <v>21000000663</v>
      </c>
      <c r="AK402" s="11" t="s">
        <v>3010</v>
      </c>
      <c r="AL402" s="10" t="str">
        <f>SUBSTITUTE(D402,CHAR(10)&amp;"• Packed in a facility and/or equipment that produces products containing peanuts, tree nuts, soybean, milk, dairy, eggs, fish, shellfish, wheat, sesame. •","")</f>
        <v>Parm Fresh Ingredients:
dehydrated vegetables (garlic, red bell pepper, onion, parsley), salt, parmesan cheese, spices
• ALLERGY ALERT: contains milk •</v>
      </c>
      <c r="AM402" s="9" t="s">
        <v>44</v>
      </c>
      <c r="AN402" s="42" t="s">
        <v>3027</v>
      </c>
    </row>
    <row r="403" spans="1:40" ht="225" x14ac:dyDescent="0.3">
      <c r="A403" s="33" t="s">
        <v>587</v>
      </c>
      <c r="B403" s="8" t="s">
        <v>588</v>
      </c>
      <c r="C403" s="8" t="s">
        <v>588</v>
      </c>
      <c r="D403" s="9" t="s">
        <v>589</v>
      </c>
      <c r="E403" s="6">
        <f>IF(F403 = "NULL", "NULL", F403/28.35)</f>
        <v>1.0582010582010581</v>
      </c>
      <c r="F403" s="6">
        <v>30</v>
      </c>
      <c r="G403" s="6">
        <f>IF(H403 = "NULL", "NULL", H403/28.35)</f>
        <v>2.2927689594356262</v>
      </c>
      <c r="H403" s="6">
        <v>65</v>
      </c>
      <c r="I403" s="6">
        <f>IF(G403 = "NULL", "NULL", G403*1.25)</f>
        <v>2.8659611992945329</v>
      </c>
      <c r="J403" s="6">
        <f>IF(G403 = "NULL", "NULL", H403*1.25)</f>
        <v>81.25</v>
      </c>
      <c r="K403" s="6">
        <f>IF(G403 = "NULL", "NULL", G403*2)</f>
        <v>4.5855379188712524</v>
      </c>
      <c r="L403" s="6">
        <f>IF(G403 = "NULL", "NULL", H403*2)</f>
        <v>130</v>
      </c>
      <c r="M403" s="9" t="str">
        <f>CONCATENATE(SUBSTITUTE(D403,"• Packed in a facility and/or equipment that produces products containing peanuts, tree nuts, soybean, milk, dairy, eggs, fish, shellfish, wheat, sesame. •",""), " - NET WT. ", TEXT(E403, "0.00"), " oz (", F403, " grams)")</f>
        <v>Parmesan &amp; Garlic Seasoning Ingredients: 
parmesan cheese ([part-skim milk, cheese culture, salt enzymes], whey, buttermilk solids, sodium phosphate, salt), milk powder, salt, garlic and onion
• ALLERGY ALERT: contains milk •
 - NET WT. 1.06 oz (30 grams)</v>
      </c>
      <c r="N403" s="10">
        <v>10000000512</v>
      </c>
      <c r="O403" s="10">
        <v>30000000512</v>
      </c>
      <c r="P403" s="10">
        <v>50000000512</v>
      </c>
      <c r="Q403" s="10">
        <v>70000000512</v>
      </c>
      <c r="R403" s="10">
        <v>90000000512</v>
      </c>
      <c r="S403" s="10">
        <v>11000000512</v>
      </c>
      <c r="T403" s="10">
        <v>13000000512</v>
      </c>
      <c r="U403" s="22"/>
      <c r="W403" s="6">
        <f>IF(G403 = "NULL", "NULL", G403/4)</f>
        <v>0.57319223985890655</v>
      </c>
      <c r="X403" s="6">
        <f>IF(W403 = "NULL", "NULL", W403*28.35)</f>
        <v>16.25</v>
      </c>
      <c r="Y403" s="6">
        <f>IF(G403 = "NULL", "NULL", G403*4)</f>
        <v>9.1710758377425048</v>
      </c>
      <c r="Z403" s="6">
        <f>IF(G403 = "NULL", "NULL", H403*4)</f>
        <v>260</v>
      </c>
      <c r="AA403" s="13">
        <v>15000000512</v>
      </c>
      <c r="AB403" s="6">
        <f>IF(OR(E403 = "NULL", G403 = "NULL"), "NULL", (E403+G403)/2)</f>
        <v>1.6754850088183422</v>
      </c>
      <c r="AC403" s="6">
        <f>IF(OR(F403 = "NULL", H403 = "NULL"), "NULL", (F403+H403)/2)</f>
        <v>47.5</v>
      </c>
      <c r="AD403" s="13">
        <v>17000000512</v>
      </c>
      <c r="AE403" s="6">
        <f>IF(H403 = "NULL", "NULL", AF403/28.35)</f>
        <v>5.7319223985890648</v>
      </c>
      <c r="AF403" s="6">
        <f>IF(H403 = "NULL", "NULL", J403*2)</f>
        <v>162.5</v>
      </c>
      <c r="AG403" s="13">
        <v>19000000512</v>
      </c>
      <c r="AH403" s="6">
        <f>IF(AB403 = "NULL", "NULL", AB403*2)</f>
        <v>3.3509700176366843</v>
      </c>
      <c r="AI403" s="6">
        <f>IF(AC403 = "NULL", "NULL", AC403*2)</f>
        <v>95</v>
      </c>
      <c r="AJ403" s="13">
        <v>21000000512</v>
      </c>
      <c r="AK403" s="11" t="s">
        <v>590</v>
      </c>
      <c r="AL403" s="10" t="str">
        <f>SUBSTITUTE(D403,CHAR(10)&amp;"•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c r="AM403" s="9" t="s">
        <v>44</v>
      </c>
      <c r="AN403" s="42"/>
    </row>
    <row r="404" spans="1:40" ht="225" x14ac:dyDescent="0.3">
      <c r="A404" s="31" t="s">
        <v>209</v>
      </c>
      <c r="B404" s="8" t="s">
        <v>210</v>
      </c>
      <c r="C404" s="8" t="s">
        <v>211</v>
      </c>
      <c r="D404" s="9" t="s">
        <v>212</v>
      </c>
      <c r="E404" s="6">
        <f>IF(F404 = "NULL", "NULL", F404/28.35)</f>
        <v>1.1000000000000001</v>
      </c>
      <c r="F404" s="6">
        <v>31.185000000000006</v>
      </c>
      <c r="G404" s="6">
        <f>IF(H404 = "NULL", "NULL", H404/28.35)</f>
        <v>2.2000000000000002</v>
      </c>
      <c r="H404" s="6">
        <v>62.370000000000012</v>
      </c>
      <c r="I404" s="6">
        <f>IF(G404 = "NULL", "NULL", G404*1.25)</f>
        <v>2.75</v>
      </c>
      <c r="J404" s="6">
        <f>IF(G404 = "NULL", "NULL", H404*1.25)</f>
        <v>77.96250000000002</v>
      </c>
      <c r="K404" s="6">
        <f>IF(G404 = "NULL", "NULL", G404*2)</f>
        <v>4.4000000000000004</v>
      </c>
      <c r="L404" s="6">
        <f>IF(G404 = "NULL", "NULL", H404*2)</f>
        <v>124.74000000000002</v>
      </c>
      <c r="M404" s="9" t="str">
        <f>CONCATENATE(SUBSTITUTE(D404,"• Packed in a facility and/or equipment that produces products containing peanuts, tree nuts, soybean, milk, dairy, eggs, fish, shellfish, wheat, sesame. •",""), " - NET WT. ", TEXT(E404, "0.00"), " oz (", F404, " grams)")</f>
        <v>Parmesan &amp; Herb Bread Dip Ingredients:
parmesan cheese ([part-skim milk, cheese culture, salt enzymes], whey, buttermilk solids, sodium phosphate, salt), salt, oregano, basil, garlic, crushed red pepper
• ALLERGY ALERT: contains milk •
 - NET WT. 1.10 oz (31.185 grams)</v>
      </c>
      <c r="N404" s="10">
        <v>10000000236</v>
      </c>
      <c r="O404" s="10">
        <v>30000000236</v>
      </c>
      <c r="P404" s="10">
        <v>50000000236</v>
      </c>
      <c r="Q404" s="10">
        <v>70000000236</v>
      </c>
      <c r="R404" s="10">
        <v>90000000236</v>
      </c>
      <c r="S404" s="10">
        <v>11000000236</v>
      </c>
      <c r="T404" s="10">
        <v>13000000236</v>
      </c>
      <c r="U404" s="8" t="s">
        <v>49</v>
      </c>
      <c r="V404" s="9" t="s">
        <v>207</v>
      </c>
      <c r="W404" s="6">
        <f>IF(G404 = "NULL", "NULL", G404/4)</f>
        <v>0.55000000000000004</v>
      </c>
      <c r="X404" s="6">
        <f>IF(W404 = "NULL", "NULL", W404*28.35)</f>
        <v>15.592500000000003</v>
      </c>
      <c r="Y404" s="6">
        <f>IF(G404 = "NULL", "NULL", G404*4)</f>
        <v>8.8000000000000007</v>
      </c>
      <c r="Z404" s="6">
        <f>IF(G404 = "NULL", "NULL", H404*4)</f>
        <v>249.48000000000005</v>
      </c>
      <c r="AA404" s="13">
        <v>15000000236</v>
      </c>
      <c r="AB404" s="6">
        <f>IF(OR(E404 = "NULL", G404 = "NULL"), "NULL", (E404+G404)/2)</f>
        <v>1.6500000000000001</v>
      </c>
      <c r="AC404" s="6">
        <f>IF(OR(F404 = "NULL", H404 = "NULL"), "NULL", (F404+H404)/2)</f>
        <v>46.777500000000011</v>
      </c>
      <c r="AD404" s="13">
        <v>17000000236</v>
      </c>
      <c r="AE404" s="6">
        <f>IF(H404 = "NULL", "NULL", AF404/28.35)</f>
        <v>5.5000000000000009</v>
      </c>
      <c r="AF404" s="6">
        <f>IF(H404 = "NULL", "NULL", J404*2)</f>
        <v>155.92500000000004</v>
      </c>
      <c r="AG404" s="13">
        <v>19000000236</v>
      </c>
      <c r="AH404" s="6">
        <f>IF(AB404 = "NULL", "NULL", AB404*2)</f>
        <v>3.3000000000000003</v>
      </c>
      <c r="AI404" s="6">
        <f>IF(AC404 = "NULL", "NULL", AC404*2)</f>
        <v>93.555000000000021</v>
      </c>
      <c r="AJ404" s="13">
        <v>21000000236</v>
      </c>
      <c r="AK404" s="11" t="s">
        <v>213</v>
      </c>
      <c r="AL404" s="10" t="str">
        <f>SUBSTITUTE(D404,CHAR(10)&amp;"•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c r="AM404" s="9" t="s">
        <v>44</v>
      </c>
      <c r="AN404" s="42"/>
    </row>
    <row r="405" spans="1:40" ht="240" x14ac:dyDescent="0.3">
      <c r="A405" s="33" t="s">
        <v>390</v>
      </c>
      <c r="B405" s="8" t="s">
        <v>391</v>
      </c>
      <c r="C405" s="8" t="s">
        <v>392</v>
      </c>
      <c r="D405" s="9" t="s">
        <v>393</v>
      </c>
      <c r="E405" s="6">
        <f>IF(F405 = "NULL", "NULL", F405/28.35)</f>
        <v>1.1000000000000001</v>
      </c>
      <c r="F405" s="6">
        <v>31.185000000000006</v>
      </c>
      <c r="G405" s="6">
        <f>IF(H405 = "NULL", "NULL", H405/28.35)</f>
        <v>2.2000000000000002</v>
      </c>
      <c r="H405" s="6">
        <v>62.370000000000012</v>
      </c>
      <c r="I405" s="6">
        <f>IF(G405 = "NULL", "NULL", G405*1.25)</f>
        <v>2.75</v>
      </c>
      <c r="J405" s="6">
        <f>IF(G405 = "NULL", "NULL", H405*1.25)</f>
        <v>77.96250000000002</v>
      </c>
      <c r="K405" s="6">
        <f>IF(G405 = "NULL", "NULL", G405*2)</f>
        <v>4.4000000000000004</v>
      </c>
      <c r="L405" s="6">
        <f>IF(G405 = "NULL", "NULL", H405*2)</f>
        <v>124.74000000000002</v>
      </c>
      <c r="M405" s="9" t="str">
        <f>CONCATENATE(SUBSTITUTE(D405,"• Packed in a facility and/or equipment that produces products containing peanuts, tree nuts, soybean, milk, dairy, eggs, fish, shellfish, wheat, sesame. •",""), " - NET WT. ", TEXT(E405, "0.00"), " oz (", F405, " grams)")</f>
        <v>Parmesan &amp; Herb Bread Dip &amp; Seasoning Ingredients:
parmesan cheese ([part-skim milk, cheese culture, salt enzymes], whey, buttermilk solids, sodium phosphate, salt), salt, oregano, basil, garlic, crushed red pepper
• ALLERGY ALERT: contains milk •
 - NET WT. 1.10 oz (31.185 grams)</v>
      </c>
      <c r="N405" s="10">
        <v>10000000396</v>
      </c>
      <c r="O405" s="10">
        <v>30000000396</v>
      </c>
      <c r="P405" s="10">
        <v>50000000396</v>
      </c>
      <c r="Q405" s="10">
        <v>70000000396</v>
      </c>
      <c r="R405" s="10">
        <v>90000000396</v>
      </c>
      <c r="S405" s="10">
        <v>11000000396</v>
      </c>
      <c r="T405" s="10">
        <v>13000000396</v>
      </c>
      <c r="U405" s="9"/>
      <c r="V405" s="9"/>
      <c r="W405" s="6">
        <f>IF(G405 = "NULL", "NULL", G405/4)</f>
        <v>0.55000000000000004</v>
      </c>
      <c r="X405" s="6">
        <f>IF(W405 = "NULL", "NULL", W405*28.35)</f>
        <v>15.592500000000003</v>
      </c>
      <c r="Y405" s="6">
        <f>IF(G405 = "NULL", "NULL", G405*4)</f>
        <v>8.8000000000000007</v>
      </c>
      <c r="Z405" s="6">
        <f>IF(G405 = "NULL", "NULL", H405*4)</f>
        <v>249.48000000000005</v>
      </c>
      <c r="AA405" s="13">
        <v>15000000396</v>
      </c>
      <c r="AB405" s="6">
        <f>IF(OR(E405 = "NULL", G405 = "NULL"), "NULL", (E405+G405)/2)</f>
        <v>1.6500000000000001</v>
      </c>
      <c r="AC405" s="6">
        <f>IF(OR(F405 = "NULL", H405 = "NULL"), "NULL", (F405+H405)/2)</f>
        <v>46.777500000000011</v>
      </c>
      <c r="AD405" s="13">
        <v>17000000396</v>
      </c>
      <c r="AE405" s="6">
        <f>IF(H405 = "NULL", "NULL", AF405/28.35)</f>
        <v>5.5000000000000009</v>
      </c>
      <c r="AF405" s="6">
        <f>IF(H405 = "NULL", "NULL", J405*2)</f>
        <v>155.92500000000004</v>
      </c>
      <c r="AG405" s="13">
        <v>19000000396</v>
      </c>
      <c r="AH405" s="6">
        <f>IF(AB405 = "NULL", "NULL", AB405*2)</f>
        <v>3.3000000000000003</v>
      </c>
      <c r="AI405" s="6">
        <f>IF(AC405 = "NULL", "NULL", AC405*2)</f>
        <v>93.555000000000021</v>
      </c>
      <c r="AJ405" s="13">
        <v>21000000396</v>
      </c>
      <c r="AK405" s="11" t="s">
        <v>394</v>
      </c>
      <c r="AL405" s="10" t="str">
        <f>SUBSTITUTE(D405,CHAR(10)&amp;"•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c r="AM405" s="9" t="s">
        <v>44</v>
      </c>
      <c r="AN405" s="42"/>
    </row>
    <row r="406" spans="1:40" ht="225" x14ac:dyDescent="0.3">
      <c r="A406" s="33" t="s">
        <v>459</v>
      </c>
      <c r="B406" s="8" t="s">
        <v>460</v>
      </c>
      <c r="C406" s="8" t="s">
        <v>460</v>
      </c>
      <c r="D406" s="9" t="s">
        <v>461</v>
      </c>
      <c r="E406" s="6">
        <f>IF(F406 = "NULL", "NULL", F406/28.35)</f>
        <v>1.1000000000000001</v>
      </c>
      <c r="F406" s="6">
        <v>31.185000000000006</v>
      </c>
      <c r="G406" s="6">
        <f>IF(H406 = "NULL", "NULL", H406/28.35)</f>
        <v>2.2000000000000002</v>
      </c>
      <c r="H406" s="6">
        <v>62.370000000000012</v>
      </c>
      <c r="I406" s="6">
        <f>IF(G406 = "NULL", "NULL", G406*1.25)</f>
        <v>2.75</v>
      </c>
      <c r="J406" s="6">
        <f>IF(G406 = "NULL", "NULL", H406*1.25)</f>
        <v>77.96250000000002</v>
      </c>
      <c r="K406" s="6">
        <f>IF(G406 = "NULL", "NULL", G406*2)</f>
        <v>4.4000000000000004</v>
      </c>
      <c r="L406" s="6">
        <f>IF(G406 = "NULL", "NULL", H406*2)</f>
        <v>124.74000000000002</v>
      </c>
      <c r="M406" s="9" t="str">
        <f>CONCATENATE(SUBSTITUTE(D406,"• Packed in a facility and/or equipment that produces products containing peanuts, tree nuts, soybean, milk, dairy, eggs, fish, shellfish, wheat, sesame. •",""), " - NET WT. ", TEXT(E406, "0.00"), " oz (", F406, " grams)")</f>
        <v>Parmesan &amp; Herb Seasoning Ingredients:
parmesan cheese ([part-skim milk, cheese culture, salt enzymes], whey, buttermilk solids, sodium phosphate, salt), salt, oregano, basil, garlic, crushed red pepper
• ALLERGY ALERT: contains milk •
 - NET WT. 1.10 oz (31.185 grams)</v>
      </c>
      <c r="N406" s="10">
        <v>10000000444</v>
      </c>
      <c r="O406" s="10">
        <v>30000000444</v>
      </c>
      <c r="P406" s="10">
        <v>50000000444</v>
      </c>
      <c r="Q406" s="10">
        <v>70000000444</v>
      </c>
      <c r="R406" s="10">
        <v>90000000444</v>
      </c>
      <c r="S406" s="10">
        <v>11000000444</v>
      </c>
      <c r="T406" s="10">
        <v>13000000444</v>
      </c>
      <c r="U406" s="9" t="s">
        <v>49</v>
      </c>
      <c r="V406" s="9"/>
      <c r="W406" s="6">
        <f>IF(G406 = "NULL", "NULL", G406/4)</f>
        <v>0.55000000000000004</v>
      </c>
      <c r="X406" s="6">
        <f>IF(W406 = "NULL", "NULL", W406*28.35)</f>
        <v>15.592500000000003</v>
      </c>
      <c r="Y406" s="6">
        <f>IF(G406 = "NULL", "NULL", G406*4)</f>
        <v>8.8000000000000007</v>
      </c>
      <c r="Z406" s="6">
        <f>IF(G406 = "NULL", "NULL", H406*4)</f>
        <v>249.48000000000005</v>
      </c>
      <c r="AA406" s="13">
        <v>15000000444</v>
      </c>
      <c r="AB406" s="6">
        <f>IF(OR(E406 = "NULL", G406 = "NULL"), "NULL", (E406+G406)/2)</f>
        <v>1.6500000000000001</v>
      </c>
      <c r="AC406" s="6">
        <f>IF(OR(F406 = "NULL", H406 = "NULL"), "NULL", (F406+H406)/2)</f>
        <v>46.777500000000011</v>
      </c>
      <c r="AD406" s="13">
        <v>17000000444</v>
      </c>
      <c r="AE406" s="6">
        <f>IF(H406 = "NULL", "NULL", AF406/28.35)</f>
        <v>5.5000000000000009</v>
      </c>
      <c r="AF406" s="6">
        <f>IF(H406 = "NULL", "NULL", J406*2)</f>
        <v>155.92500000000004</v>
      </c>
      <c r="AG406" s="13">
        <v>19000000444</v>
      </c>
      <c r="AH406" s="6">
        <f>IF(AB406 = "NULL", "NULL", AB406*2)</f>
        <v>3.3000000000000003</v>
      </c>
      <c r="AI406" s="6">
        <f>IF(AC406 = "NULL", "NULL", AC406*2)</f>
        <v>93.555000000000021</v>
      </c>
      <c r="AJ406" s="13">
        <v>21000000444</v>
      </c>
      <c r="AK406" s="11" t="s">
        <v>462</v>
      </c>
      <c r="AL406" s="10" t="str">
        <f>SUBSTITUTE(D406,CHAR(10)&amp;"•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c r="AM406" s="9" t="s">
        <v>44</v>
      </c>
      <c r="AN406" s="42"/>
    </row>
    <row r="407" spans="1:40" ht="210" x14ac:dyDescent="0.3">
      <c r="A407" s="8" t="s">
        <v>337</v>
      </c>
      <c r="B407" s="8" t="s">
        <v>338</v>
      </c>
      <c r="C407" s="8" t="s">
        <v>339</v>
      </c>
      <c r="D407" s="9" t="s">
        <v>340</v>
      </c>
      <c r="E407" s="6">
        <f>IF(F407 = "NULL", "NULL", F407/28.35)</f>
        <v>1.1000000000000001</v>
      </c>
      <c r="F407" s="6">
        <v>31.185000000000006</v>
      </c>
      <c r="G407" s="6">
        <f>IF(H407 = "NULL", "NULL", H407/28.35)</f>
        <v>2.2000000000000002</v>
      </c>
      <c r="H407" s="6">
        <v>62.370000000000012</v>
      </c>
      <c r="I407" s="6">
        <f>IF(G407 = "NULL", "NULL", G407*1.25)</f>
        <v>2.75</v>
      </c>
      <c r="J407" s="6">
        <f>IF(G407 = "NULL", "NULL", H407*1.25)</f>
        <v>77.96250000000002</v>
      </c>
      <c r="K407" s="6">
        <f>IF(G407 = "NULL", "NULL", G407*2)</f>
        <v>4.4000000000000004</v>
      </c>
      <c r="L407" s="6">
        <f>IF(G407 = "NULL", "NULL", H407*2)</f>
        <v>124.74000000000002</v>
      </c>
      <c r="M407" s="9" t="str">
        <f>CONCATENATE(SUBSTITUTE(D407,"• Packed in a facility and/or equipment that produces products containing peanuts, tree nuts, soybean, milk, dairy, eggs, fish, shellfish, wheat, sesame. •",""), " - NET WT. ", TEXT(E407, "0.00"), " oz (", F407, " grams)")</f>
        <v>Parmesan Cheese Powder Ingredients:
dehydrated parmesan cheese (part-skim milk, cheese culture, salt, enzymes), whey, buttermilk solids, sodium phosphate, and salt
• ALLERGY ALERT: contains milk •
 - NET WT. 1.10 oz (31.185 grams)</v>
      </c>
      <c r="N407" s="10">
        <v>10000000238</v>
      </c>
      <c r="O407" s="10">
        <v>30000000238</v>
      </c>
      <c r="P407" s="10">
        <v>50000000238</v>
      </c>
      <c r="Q407" s="10">
        <v>70000000238</v>
      </c>
      <c r="R407" s="10">
        <v>90000000238</v>
      </c>
      <c r="S407" s="10">
        <v>11000000238</v>
      </c>
      <c r="T407" s="10">
        <v>13000000238</v>
      </c>
      <c r="U407" s="8" t="s">
        <v>49</v>
      </c>
      <c r="V407" s="9" t="s">
        <v>341</v>
      </c>
      <c r="W407" s="6">
        <f>IF(G407 = "NULL", "NULL", G407/4)</f>
        <v>0.55000000000000004</v>
      </c>
      <c r="X407" s="6">
        <f>IF(W407 = "NULL", "NULL", W407*28.35)</f>
        <v>15.592500000000003</v>
      </c>
      <c r="Y407" s="6">
        <f>IF(G407 = "NULL", "NULL", G407*4)</f>
        <v>8.8000000000000007</v>
      </c>
      <c r="Z407" s="6">
        <f>IF(G407 = "NULL", "NULL", H407*4)</f>
        <v>249.48000000000005</v>
      </c>
      <c r="AA407" s="13">
        <v>15000000238</v>
      </c>
      <c r="AB407" s="6">
        <f>IF(OR(E407 = "NULL", G407 = "NULL"), "NULL", (E407+G407)/2)</f>
        <v>1.6500000000000001</v>
      </c>
      <c r="AC407" s="6">
        <f>IF(OR(F407 = "NULL", H407 = "NULL"), "NULL", (F407+H407)/2)</f>
        <v>46.777500000000011</v>
      </c>
      <c r="AD407" s="13">
        <v>17000000238</v>
      </c>
      <c r="AE407" s="6">
        <f>IF(H407 = "NULL", "NULL", AF407/28.35)</f>
        <v>5.5000000000000009</v>
      </c>
      <c r="AF407" s="6">
        <f>IF(H407 = "NULL", "NULL", J407*2)</f>
        <v>155.92500000000004</v>
      </c>
      <c r="AG407" s="13">
        <v>19000000238</v>
      </c>
      <c r="AH407" s="6">
        <f>IF(AB407 = "NULL", "NULL", AB407*2)</f>
        <v>3.3000000000000003</v>
      </c>
      <c r="AI407" s="6">
        <f>IF(AC407 = "NULL", "NULL", AC407*2)</f>
        <v>93.555000000000021</v>
      </c>
      <c r="AJ407" s="13">
        <v>21000000238</v>
      </c>
      <c r="AK407" s="11"/>
      <c r="AL407" s="10" t="str">
        <f>SUBSTITUTE(D407,CHAR(10)&amp;"•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c r="AM407" s="9" t="s">
        <v>44</v>
      </c>
      <c r="AN407" s="42"/>
    </row>
    <row r="408" spans="1:40" ht="225" x14ac:dyDescent="0.3">
      <c r="A408" s="31" t="s">
        <v>1740</v>
      </c>
      <c r="B408" s="8" t="s">
        <v>1741</v>
      </c>
      <c r="C408" s="8" t="s">
        <v>1742</v>
      </c>
      <c r="D408" s="9" t="s">
        <v>1743</v>
      </c>
      <c r="E408" s="6">
        <f>IF(F408 = "NULL", "NULL", F408/28.35)</f>
        <v>1.0582010582010581</v>
      </c>
      <c r="F408" s="6">
        <v>30</v>
      </c>
      <c r="G408" s="6">
        <f>IF(H408 = "NULL", "NULL", H408/28.35)</f>
        <v>2.2927689594356262</v>
      </c>
      <c r="H408" s="6">
        <v>65</v>
      </c>
      <c r="I408" s="6">
        <f>IF(G408 = "NULL", "NULL", G408*1.25)</f>
        <v>2.8659611992945329</v>
      </c>
      <c r="J408" s="6">
        <f>IF(G408 = "NULL", "NULL", H408*1.25)</f>
        <v>81.25</v>
      </c>
      <c r="K408" s="6">
        <f>IF(G408 = "NULL", "NULL", G408*2)</f>
        <v>4.5855379188712524</v>
      </c>
      <c r="L408" s="6">
        <f>IF(G408 = "NULL", "NULL", H408*2)</f>
        <v>130</v>
      </c>
      <c r="M408" s="9" t="str">
        <f>CONCATENATE(SUBSTITUTE(D408,"• Packed in a facility and/or equipment that produces products containing peanuts, tree nuts, soybean, milk, dairy, eggs, fish, shellfish, wheat, sesame. •",""), " - NET WT. ", TEXT(E408, "0.00"), " oz (", F408, " grams)")</f>
        <v>Parmesan Garlic Popcorn Seasoning Ingredients: 
parmesan cheese ([part-skim milk, cheese culture, salt enzymes], whey, buttermilk solids, sodium phosphate, salt), milk powder, salt, garlic and onion
• ALLERGY ALERT: contains milk •
 - NET WT. 1.06 oz (30 grams)</v>
      </c>
      <c r="N408" s="10">
        <v>10000000237</v>
      </c>
      <c r="O408" s="10">
        <v>30000000237</v>
      </c>
      <c r="P408" s="10">
        <v>50000000237</v>
      </c>
      <c r="Q408" s="10">
        <v>70000000237</v>
      </c>
      <c r="R408" s="10">
        <v>90000000237</v>
      </c>
      <c r="S408" s="10">
        <v>11000000237</v>
      </c>
      <c r="T408" s="10">
        <v>13000000237</v>
      </c>
      <c r="U408" s="8" t="s">
        <v>49</v>
      </c>
      <c r="V408" s="9" t="s">
        <v>207</v>
      </c>
      <c r="W408" s="6">
        <f>IF(G408 = "NULL", "NULL", G408/4)</f>
        <v>0.57319223985890655</v>
      </c>
      <c r="X408" s="6">
        <f>IF(W408 = "NULL", "NULL", W408*28.35)</f>
        <v>16.25</v>
      </c>
      <c r="Y408" s="6">
        <f>IF(G408 = "NULL", "NULL", G408*4)</f>
        <v>9.1710758377425048</v>
      </c>
      <c r="Z408" s="6">
        <f>IF(G408 = "NULL", "NULL", H408*4)</f>
        <v>260</v>
      </c>
      <c r="AA408" s="13">
        <v>15000000237</v>
      </c>
      <c r="AB408" s="6">
        <f>IF(OR(E408 = "NULL", G408 = "NULL"), "NULL", (E408+G408)/2)</f>
        <v>1.6754850088183422</v>
      </c>
      <c r="AC408" s="6">
        <f>IF(OR(F408 = "NULL", H408 = "NULL"), "NULL", (F408+H408)/2)</f>
        <v>47.5</v>
      </c>
      <c r="AD408" s="13">
        <v>17000000237</v>
      </c>
      <c r="AE408" s="6">
        <f>IF(H408 = "NULL", "NULL", AF408/28.35)</f>
        <v>5.7319223985890648</v>
      </c>
      <c r="AF408" s="6">
        <f>IF(H408 = "NULL", "NULL", J408*2)</f>
        <v>162.5</v>
      </c>
      <c r="AG408" s="13">
        <v>19000000237</v>
      </c>
      <c r="AH408" s="6">
        <f>IF(AB408 = "NULL", "NULL", AB408*2)</f>
        <v>3.3509700176366843</v>
      </c>
      <c r="AI408" s="6">
        <f>IF(AC408 = "NULL", "NULL", AC408*2)</f>
        <v>95</v>
      </c>
      <c r="AJ408" s="13">
        <v>21000000237</v>
      </c>
      <c r="AK408" s="11"/>
      <c r="AL408" s="10" t="str">
        <f>SUBSTITUTE(D408,CHAR(10)&amp;"•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c r="AM408" s="9" t="s">
        <v>44</v>
      </c>
      <c r="AN408" s="42"/>
    </row>
    <row r="409" spans="1:40" ht="270" x14ac:dyDescent="0.3">
      <c r="A409" s="8" t="s">
        <v>1536</v>
      </c>
      <c r="B409" s="8" t="s">
        <v>1537</v>
      </c>
      <c r="C409" s="8" t="s">
        <v>1538</v>
      </c>
      <c r="D409" s="9" t="s">
        <v>1539</v>
      </c>
      <c r="E409" s="6">
        <f>IF(F409 = "NULL", "NULL", F409/28.35)</f>
        <v>0.19400352733686066</v>
      </c>
      <c r="F409" s="6">
        <v>5.5</v>
      </c>
      <c r="G409" s="6">
        <f>IF(H409 = "NULL", "NULL", H409/28.35)</f>
        <v>0.38800705467372132</v>
      </c>
      <c r="H409" s="6">
        <v>11</v>
      </c>
      <c r="I409" s="6">
        <f>IF(G409 = "NULL", "NULL", G409*1.25)</f>
        <v>0.48500881834215165</v>
      </c>
      <c r="J409" s="6">
        <f>IF(G409 = "NULL", "NULL", H409*1.25)</f>
        <v>13.75</v>
      </c>
      <c r="K409" s="6">
        <f>IF(G409 = "NULL", "NULL", G409*2)</f>
        <v>0.77601410934744264</v>
      </c>
      <c r="L409" s="6">
        <f>IF(G409 = "NULL", "NULL", H409*2)</f>
        <v>22</v>
      </c>
      <c r="M409" s="9" t="str">
        <f>CONCATENATE(SUBSTITUTE(D409,"• Packed in a facility and/or equipment that produces products containing peanuts, tree nuts, soybean, milk, dairy, eggs, fish, shellfish, wheat, sesame. •",""), " - NET WT. ", TEXT(E409, "0.00"), " oz (", F409, " grams)")</f>
        <v>Parmesan Peppercorn Dip Mix Ingredients:
whey, cheese blend (parmesan and romano cheese [part skim milk, cheese culture, salt, enzymes], dried onion, sea salt, cane sugar, buttermilk solids (whey solids, buttermilk powder, nonfat dry milk), black pepper, maltodextrin, parsley
 - NET WT. 0.19 oz (5.5 grams)</v>
      </c>
      <c r="N409" s="10">
        <v>10000000529</v>
      </c>
      <c r="O409" s="10">
        <v>30000000529</v>
      </c>
      <c r="P409" s="10">
        <v>50000000529</v>
      </c>
      <c r="Q409" s="10">
        <v>70000000529</v>
      </c>
      <c r="R409" s="10">
        <v>90000000529</v>
      </c>
      <c r="S409" s="10">
        <v>11000000529</v>
      </c>
      <c r="T409" s="10">
        <v>13000000529</v>
      </c>
      <c r="U409" s="22"/>
      <c r="W409" s="6">
        <f>IF(G409 = "NULL", "NULL", G409/4)</f>
        <v>9.700176366843033E-2</v>
      </c>
      <c r="X409" s="6">
        <f>IF(W409 = "NULL", "NULL", W409*28.35)</f>
        <v>2.75</v>
      </c>
      <c r="Y409" s="6">
        <f>IF(G409 = "NULL", "NULL", G409*4)</f>
        <v>1.5520282186948853</v>
      </c>
      <c r="Z409" s="6">
        <f>IF(G409 = "NULL", "NULL", H409*4)</f>
        <v>44</v>
      </c>
      <c r="AA409" s="13">
        <v>15000000529</v>
      </c>
      <c r="AB409" s="6">
        <f>IF(OR(E409 = "NULL", G409 = "NULL"), "NULL", (E409+G409)/2)</f>
        <v>0.29100529100529099</v>
      </c>
      <c r="AC409" s="6">
        <f>IF(OR(F409 = "NULL", H409 = "NULL"), "NULL", (F409+H409)/2)</f>
        <v>8.25</v>
      </c>
      <c r="AD409" s="13">
        <v>17000000529</v>
      </c>
      <c r="AE409" s="6">
        <f>IF(H409 = "NULL", "NULL", AF409/28.35)</f>
        <v>0.9700176366843033</v>
      </c>
      <c r="AF409" s="6">
        <f>IF(H409 = "NULL", "NULL", J409*2)</f>
        <v>27.5</v>
      </c>
      <c r="AG409" s="13">
        <v>19000000529</v>
      </c>
      <c r="AH409" s="6">
        <f>IF(AB409 = "NULL", "NULL", AB409*2)</f>
        <v>0.58201058201058198</v>
      </c>
      <c r="AI409" s="6">
        <f>IF(AC409 = "NULL", "NULL", AC409*2)</f>
        <v>16.5</v>
      </c>
      <c r="AJ409" s="13">
        <v>21000000529</v>
      </c>
      <c r="AK409" s="11"/>
      <c r="AL409" s="10" t="str">
        <f>SUBSTITUTE(D409,CHAR(10)&amp;"•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c r="AM409" s="9" t="s">
        <v>44</v>
      </c>
      <c r="AN409" s="42"/>
    </row>
    <row r="410" spans="1:40" ht="180" x14ac:dyDescent="0.3">
      <c r="A410" s="8" t="s">
        <v>2444</v>
      </c>
      <c r="B410" s="8" t="s">
        <v>2445</v>
      </c>
      <c r="C410" s="8" t="s">
        <v>2445</v>
      </c>
      <c r="D410" s="9" t="s">
        <v>2446</v>
      </c>
      <c r="E410" s="6">
        <f>IF(F410 = "NULL", "NULL", F410/28.35)</f>
        <v>0.25</v>
      </c>
      <c r="F410" s="6">
        <v>7.0875000000000004</v>
      </c>
      <c r="G410" s="6">
        <f>IF(H410 = "NULL", "NULL", H410/28.35)</f>
        <v>0.5</v>
      </c>
      <c r="H410" s="6">
        <v>14.175000000000001</v>
      </c>
      <c r="I410" s="6">
        <f>IF(G410 = "NULL", "NULL", G410*1.25)</f>
        <v>0.625</v>
      </c>
      <c r="J410" s="6">
        <f>IF(G410 = "NULL", "NULL", H410*1.25)</f>
        <v>17.71875</v>
      </c>
      <c r="K410" s="6">
        <f>IF(G410 = "NULL", "NULL", G410*2)</f>
        <v>1</v>
      </c>
      <c r="L410" s="6">
        <f>IF(G410 = "NULL", "NULL", H410*2)</f>
        <v>28.35</v>
      </c>
      <c r="M410" s="9" t="str">
        <f>CONCATENATE(SUBSTITUTE(D410,"• Packed in a facility and/or equipment that produces products containing peanuts, tree nuts, soybean, milk, dairy, eggs, fish, shellfish, wheat, sesame. •",""), " - NET WT. ", TEXT(E410, "0.00"), " oz (", F410, " grams)")</f>
        <v>Parsley Ingredients:
parsley
 - NET WT. 0.25 oz (7.0875 grams)</v>
      </c>
      <c r="N410" s="10">
        <v>10000000476</v>
      </c>
      <c r="O410" s="10">
        <v>30000000476</v>
      </c>
      <c r="P410" s="10">
        <v>50000000476</v>
      </c>
      <c r="Q410" s="10">
        <v>70000000476</v>
      </c>
      <c r="R410" s="10">
        <v>90000000476</v>
      </c>
      <c r="S410" s="10">
        <v>11000000476</v>
      </c>
      <c r="T410" s="10">
        <v>13000000476</v>
      </c>
      <c r="U410" s="8"/>
      <c r="V410" s="9"/>
      <c r="W410" s="6">
        <f>IF(G410 = "NULL", "NULL", G410/4)</f>
        <v>0.125</v>
      </c>
      <c r="X410" s="6">
        <f>IF(W410 = "NULL", "NULL", W410*28.35)</f>
        <v>3.5437500000000002</v>
      </c>
      <c r="Y410" s="6">
        <f>IF(G410 = "NULL", "NULL", G410*4)</f>
        <v>2</v>
      </c>
      <c r="Z410" s="6">
        <f>IF(G410 = "NULL", "NULL", H410*4)</f>
        <v>56.7</v>
      </c>
      <c r="AA410" s="13">
        <v>15000000476</v>
      </c>
      <c r="AB410" s="6">
        <f>IF(OR(E410 = "NULL", G410 = "NULL"), "NULL", (E410+G410)/2)</f>
        <v>0.375</v>
      </c>
      <c r="AC410" s="6">
        <f>IF(OR(F410 = "NULL", H410 = "NULL"), "NULL", (F410+H410)/2)</f>
        <v>10.631250000000001</v>
      </c>
      <c r="AD410" s="13">
        <v>17000000476</v>
      </c>
      <c r="AE410" s="6">
        <f>IF(H410 = "NULL", "NULL", AF410/28.35)</f>
        <v>1.25</v>
      </c>
      <c r="AF410" s="6">
        <f>IF(H410 = "NULL", "NULL", J410*2)</f>
        <v>35.4375</v>
      </c>
      <c r="AG410" s="13">
        <v>19000000476</v>
      </c>
      <c r="AH410" s="6">
        <f>IF(AB410 = "NULL", "NULL", AB410*2)</f>
        <v>0.75</v>
      </c>
      <c r="AI410" s="6">
        <f>IF(AC410 = "NULL", "NULL", AC410*2)</f>
        <v>21.262500000000003</v>
      </c>
      <c r="AJ410" s="13">
        <v>21000000476</v>
      </c>
      <c r="AK410" s="11"/>
      <c r="AL410" s="10" t="str">
        <f>SUBSTITUTE(D410,CHAR(10)&amp;"• Packed in a facility and/or equipment that produces products containing peanuts, tree nuts, soybean, milk, dairy, eggs, fish, shellfish, wheat, sesame. •","")</f>
        <v>Parsley Ingredients:
parsley</v>
      </c>
      <c r="AM410" s="9" t="s">
        <v>44</v>
      </c>
      <c r="AN410" s="42"/>
    </row>
    <row r="411" spans="1:40" ht="180" x14ac:dyDescent="0.3">
      <c r="A411" s="8" t="s">
        <v>1333</v>
      </c>
      <c r="B411" s="8" t="s">
        <v>1334</v>
      </c>
      <c r="C411" s="8" t="s">
        <v>1335</v>
      </c>
      <c r="D411" s="9" t="s">
        <v>1336</v>
      </c>
      <c r="E411" s="6">
        <f>IF(F411 = "NULL", "NULL", F411/28.35)</f>
        <v>0.8</v>
      </c>
      <c r="F411" s="6">
        <v>22.680000000000003</v>
      </c>
      <c r="G411" s="6">
        <f>IF(H411 = "NULL", "NULL", H411/28.35)</f>
        <v>1.6</v>
      </c>
      <c r="H411" s="6">
        <v>45.360000000000007</v>
      </c>
      <c r="I411" s="6">
        <f>IF(G411 = "NULL", "NULL", G411*1.25)</f>
        <v>2</v>
      </c>
      <c r="J411" s="6">
        <f>IF(G411 = "NULL", "NULL", H411*1.25)</f>
        <v>56.70000000000001</v>
      </c>
      <c r="K411" s="6">
        <f>IF(G411 = "NULL", "NULL", G411*2)</f>
        <v>3.2</v>
      </c>
      <c r="L411" s="6">
        <f>IF(G411 = "NULL", "NULL", H411*2)</f>
        <v>90.720000000000013</v>
      </c>
      <c r="M411" s="9" t="str">
        <f>CONCATENATE(SUBSTITUTE(D411,"• Packed in a facility and/or equipment that produces products containing peanuts, tree nuts, soybean, milk, dairy, eggs, fish, shellfish, wheat, sesame. •",""), " - NET WT. ", TEXT(E411, "0.00"), " oz (", F411, " grams)")</f>
        <v>Peach Passion Tea Ingredients:
black tea, orange blossom, safflower, elderberry, flower pollen, artificial flavoring
 - NET WT. 0.80 oz (22.68 grams)</v>
      </c>
      <c r="N411" s="10">
        <v>10000000239</v>
      </c>
      <c r="O411" s="10">
        <v>30000000239</v>
      </c>
      <c r="P411" s="10">
        <v>50000000239</v>
      </c>
      <c r="Q411" s="10">
        <v>70000000239</v>
      </c>
      <c r="R411" s="10">
        <v>90000000239</v>
      </c>
      <c r="S411" s="10">
        <v>11000000239</v>
      </c>
      <c r="T411" s="10">
        <v>13000000239</v>
      </c>
      <c r="U411" s="8" t="s">
        <v>49</v>
      </c>
      <c r="V411" s="9" t="s">
        <v>153</v>
      </c>
      <c r="W411" s="6">
        <f>IF(G411 = "NULL", "NULL", G411/4)</f>
        <v>0.4</v>
      </c>
      <c r="X411" s="6">
        <f>IF(W411 = "NULL", "NULL", W411*28.35)</f>
        <v>11.340000000000002</v>
      </c>
      <c r="Y411" s="6">
        <f>IF(G411 = "NULL", "NULL", G411*4)</f>
        <v>6.4</v>
      </c>
      <c r="Z411" s="6">
        <f>IF(G411 = "NULL", "NULL", H411*4)</f>
        <v>181.44000000000003</v>
      </c>
      <c r="AA411" s="13">
        <v>15000000239</v>
      </c>
      <c r="AB411" s="6">
        <f>IF(OR(E411 = "NULL", G411 = "NULL"), "NULL", (E411+G411)/2)</f>
        <v>1.2000000000000002</v>
      </c>
      <c r="AC411" s="6">
        <f>IF(OR(F411 = "NULL", H411 = "NULL"), "NULL", (F411+H411)/2)</f>
        <v>34.020000000000003</v>
      </c>
      <c r="AD411" s="13">
        <v>17000000239</v>
      </c>
      <c r="AE411" s="6">
        <f>IF(H411 = "NULL", "NULL", AF411/28.35)</f>
        <v>4.0000000000000009</v>
      </c>
      <c r="AF411" s="6">
        <f>IF(H411 = "NULL", "NULL", J411*2)</f>
        <v>113.40000000000002</v>
      </c>
      <c r="AG411" s="13">
        <v>19000000239</v>
      </c>
      <c r="AH411" s="6">
        <f>IF(AB411 = "NULL", "NULL", AB411*2)</f>
        <v>2.4000000000000004</v>
      </c>
      <c r="AI411" s="6">
        <f>IF(AC411 = "NULL", "NULL", AC411*2)</f>
        <v>68.040000000000006</v>
      </c>
      <c r="AJ411" s="13">
        <v>21000000239</v>
      </c>
      <c r="AK411" s="11"/>
      <c r="AL411" s="10" t="str">
        <f>SUBSTITUTE(D411,CHAR(10)&amp;"• Packed in a facility and/or equipment that produces products containing peanuts, tree nuts, soybean, milk, dairy, eggs, fish, shellfish, wheat, sesame. •","")</f>
        <v>Peach Passion Tea Ingredients:
black tea, orange blossom, safflower, elderberry, flower pollen, artificial flavoring</v>
      </c>
      <c r="AM411" s="9" t="s">
        <v>44</v>
      </c>
      <c r="AN411" s="42"/>
    </row>
    <row r="412" spans="1:40" ht="180" x14ac:dyDescent="0.3">
      <c r="A412" s="8" t="s">
        <v>2325</v>
      </c>
      <c r="B412" s="8" t="s">
        <v>2326</v>
      </c>
      <c r="C412" s="8" t="s">
        <v>2327</v>
      </c>
      <c r="D412" s="9" t="s">
        <v>320</v>
      </c>
      <c r="E412" s="6" t="str">
        <f>IF(F412 = "NULL", "NULL", F412/28.35)</f>
        <v>NULL</v>
      </c>
      <c r="F412" s="6" t="s">
        <v>320</v>
      </c>
      <c r="G412" s="6" t="str">
        <f>IF(H412 = "NULL", "NULL", H412/28.35)</f>
        <v>NULL</v>
      </c>
      <c r="H412" s="6" t="s">
        <v>320</v>
      </c>
      <c r="I412" s="6" t="str">
        <f>IF(G412 = "NULL", "NULL", G412*1.25)</f>
        <v>NULL</v>
      </c>
      <c r="J412" s="6" t="str">
        <f>IF(G412 = "NULL", "NULL", H412*1.25)</f>
        <v>NULL</v>
      </c>
      <c r="K412" s="6" t="str">
        <f>IF(G412 = "NULL", "NULL", G412*2)</f>
        <v>NULL</v>
      </c>
      <c r="L412" s="6" t="str">
        <f>IF(G412 = "NULL", "NULL", H412*2)</f>
        <v>NULL</v>
      </c>
      <c r="M412" s="9" t="str">
        <f>CONCATENATE(SUBSTITUTE(D412,"• Packed in a facility and/or equipment that produces products containing peanuts, tree nuts, soybean, milk, dairy, eggs, fish, shellfish, wheat, sesame. •",""), " - NET WT. ", TEXT(E412, "0.00"), " oz (", F412, " grams)")</f>
        <v>NULL - NET WT. NULL oz (NULL grams)</v>
      </c>
      <c r="N412" s="10">
        <v>10000000240</v>
      </c>
      <c r="O412" s="10">
        <v>30000000240</v>
      </c>
      <c r="P412" s="10">
        <v>50000000240</v>
      </c>
      <c r="Q412" s="10">
        <v>70000000240</v>
      </c>
      <c r="R412" s="10">
        <v>90000000240</v>
      </c>
      <c r="S412" s="10">
        <v>11000000240</v>
      </c>
      <c r="T412" s="10">
        <v>13000000240</v>
      </c>
      <c r="U412" s="8"/>
      <c r="V412" s="9"/>
      <c r="W412" s="6" t="str">
        <f>IF(G412 = "NULL", "NULL", G412/4)</f>
        <v>NULL</v>
      </c>
      <c r="X412" s="6" t="str">
        <f>IF(W412 = "NULL", "NULL", W412*28.35)</f>
        <v>NULL</v>
      </c>
      <c r="Y412" s="6" t="str">
        <f>IF(G412 = "NULL", "NULL", G412*4)</f>
        <v>NULL</v>
      </c>
      <c r="Z412" s="6" t="str">
        <f>IF(G412 = "NULL", "NULL", H412*4)</f>
        <v>NULL</v>
      </c>
      <c r="AA412" s="13">
        <v>15000000240</v>
      </c>
      <c r="AB412" s="6" t="str">
        <f>IF(OR(E412 = "NULL", G412 = "NULL"), "NULL", (E412+G412)/2)</f>
        <v>NULL</v>
      </c>
      <c r="AC412" s="6" t="str">
        <f>IF(OR(F412 = "NULL", H412 = "NULL"), "NULL", (F412+H412)/2)</f>
        <v>NULL</v>
      </c>
      <c r="AD412" s="13">
        <v>17000000240</v>
      </c>
      <c r="AE412" s="6" t="str">
        <f>IF(H412 = "NULL", "NULL", AF412/28.35)</f>
        <v>NULL</v>
      </c>
      <c r="AF412" s="6" t="str">
        <f>IF(H412 = "NULL", "NULL", J412*2)</f>
        <v>NULL</v>
      </c>
      <c r="AG412" s="13">
        <v>19000000240</v>
      </c>
      <c r="AH412" s="6" t="str">
        <f>IF(AB412 = "NULL", "NULL", AB412*2)</f>
        <v>NULL</v>
      </c>
      <c r="AI412" s="6" t="str">
        <f>IF(AC412 = "NULL", "NULL", AC412*2)</f>
        <v>NULL</v>
      </c>
      <c r="AJ412" s="13">
        <v>21000000240</v>
      </c>
      <c r="AK412" s="11"/>
      <c r="AL412" s="10" t="str">
        <f>SUBSTITUTE(D412,CHAR(10)&amp;"• Packed in a facility and/or equipment that produces products containing peanuts, tree nuts, soybean, milk, dairy, eggs, fish, shellfish, wheat, sesame. •","")</f>
        <v>NULL</v>
      </c>
      <c r="AM412" s="9" t="s">
        <v>44</v>
      </c>
      <c r="AN412" s="42"/>
    </row>
    <row r="413" spans="1:40" ht="180" x14ac:dyDescent="0.3">
      <c r="A413" s="31" t="s">
        <v>1185</v>
      </c>
      <c r="B413" s="8" t="s">
        <v>1186</v>
      </c>
      <c r="C413" s="8" t="s">
        <v>1186</v>
      </c>
      <c r="D413" s="9" t="s">
        <v>1187</v>
      </c>
      <c r="E413" s="6">
        <f>IF(F413 = "NULL", "NULL", F413/28.35)</f>
        <v>0.81128747795414458</v>
      </c>
      <c r="F413" s="6">
        <v>23</v>
      </c>
      <c r="G413" s="6">
        <f>IF(H413 = "NULL", "NULL", H413/28.35)</f>
        <v>2.1164021164021163</v>
      </c>
      <c r="H413" s="6">
        <v>60</v>
      </c>
      <c r="I413" s="6">
        <f>IF(G413 = "NULL", "NULL", G413*1.25)</f>
        <v>2.6455026455026456</v>
      </c>
      <c r="J413" s="6">
        <f>IF(G413 = "NULL", "NULL", H413*1.25)</f>
        <v>75</v>
      </c>
      <c r="K413" s="6">
        <f>IF(G413 = "NULL", "NULL", G413*2)</f>
        <v>4.2328042328042326</v>
      </c>
      <c r="L413" s="6">
        <f>IF(G413 = "NULL", "NULL", H413*2)</f>
        <v>120</v>
      </c>
      <c r="M413" s="9" t="str">
        <f>CONCATENATE(SUBSTITUTE(D413,"• Packed in a facility and/or equipment that produces products containing peanuts, tree nuts, soybean, milk, dairy, eggs, fish, shellfish, wheat, sesame. •",""), " - NET WT. ", TEXT(E413, "0.00"), " oz (", F413, " grams)")</f>
        <v>Pennsylvania Pork Rub Ingredients:
chili powder, dehydrated garlic, spices, sea salt
 - NET WT. 0.81 oz (23 grams)</v>
      </c>
      <c r="N413" s="10">
        <v>10000000414</v>
      </c>
      <c r="O413" s="10">
        <v>30000000414</v>
      </c>
      <c r="P413" s="10">
        <v>50000000414</v>
      </c>
      <c r="Q413" s="10">
        <v>70000000414</v>
      </c>
      <c r="R413" s="10">
        <v>90000000414</v>
      </c>
      <c r="S413" s="10">
        <v>11000000414</v>
      </c>
      <c r="T413" s="10">
        <v>13000000414</v>
      </c>
      <c r="U413" s="8" t="s">
        <v>49</v>
      </c>
      <c r="V413" s="9"/>
      <c r="W413" s="6">
        <f>IF(G413 = "NULL", "NULL", G413/4)</f>
        <v>0.52910052910052907</v>
      </c>
      <c r="X413" s="6">
        <f>IF(W413 = "NULL", "NULL", W413*28.35)</f>
        <v>15</v>
      </c>
      <c r="Y413" s="6">
        <f>IF(G413 = "NULL", "NULL", G413*4)</f>
        <v>8.4656084656084651</v>
      </c>
      <c r="Z413" s="6">
        <f>IF(G413 = "NULL", "NULL", H413*4)</f>
        <v>240</v>
      </c>
      <c r="AA413" s="13">
        <v>15000000414</v>
      </c>
      <c r="AB413" s="6">
        <f>IF(OR(E413 = "NULL", G413 = "NULL"), "NULL", (E413+G413)/2)</f>
        <v>1.4638447971781305</v>
      </c>
      <c r="AC413" s="6">
        <f>IF(OR(F413 = "NULL", H413 = "NULL"), "NULL", (F413+H413)/2)</f>
        <v>41.5</v>
      </c>
      <c r="AD413" s="13">
        <v>17000000414</v>
      </c>
      <c r="AE413" s="6">
        <f>IF(H413 = "NULL", "NULL", AF413/28.35)</f>
        <v>5.2910052910052912</v>
      </c>
      <c r="AF413" s="6">
        <f>IF(H413 = "NULL", "NULL", J413*2)</f>
        <v>150</v>
      </c>
      <c r="AG413" s="13">
        <v>19000000414</v>
      </c>
      <c r="AH413" s="6">
        <f>IF(AB413 = "NULL", "NULL", AB413*2)</f>
        <v>2.9276895943562611</v>
      </c>
      <c r="AI413" s="6">
        <f>IF(AC413 = "NULL", "NULL", AC413*2)</f>
        <v>83</v>
      </c>
      <c r="AJ413" s="13">
        <v>21000000414</v>
      </c>
      <c r="AK413" s="11" t="s">
        <v>1188</v>
      </c>
      <c r="AL413" s="10" t="str">
        <f>SUBSTITUTE(D413,CHAR(10)&amp;"• Packed in a facility and/or equipment that produces products containing peanuts, tree nuts, soybean, milk, dairy, eggs, fish, shellfish, wheat, sesame. •","")</f>
        <v>Pennsylvania Pork Rub Ingredients:
chili powder, dehydrated garlic, spices, sea salt</v>
      </c>
      <c r="AM413" s="9" t="s">
        <v>44</v>
      </c>
      <c r="AN413" s="42"/>
    </row>
    <row r="414" spans="1:40" ht="180" x14ac:dyDescent="0.3">
      <c r="A414" s="8" t="s">
        <v>1623</v>
      </c>
      <c r="B414" s="8" t="s">
        <v>1624</v>
      </c>
      <c r="C414" s="8" t="s">
        <v>1624</v>
      </c>
      <c r="D414" s="9" t="s">
        <v>1625</v>
      </c>
      <c r="E414" s="6">
        <f>IF(F414 = "NULL", "NULL", F414/28.35)</f>
        <v>1.128747795414462</v>
      </c>
      <c r="F414" s="6">
        <v>32</v>
      </c>
      <c r="G414" s="6">
        <f>IF(H414 = "NULL", "NULL", H414/28.35)</f>
        <v>2.3985890652557318</v>
      </c>
      <c r="H414" s="6">
        <v>68</v>
      </c>
      <c r="I414" s="6">
        <f>IF(G414 = "NULL", "NULL", G414*1.25)</f>
        <v>2.9982363315696645</v>
      </c>
      <c r="J414" s="6">
        <f>IF(G414 = "NULL", "NULL", H414*1.25)</f>
        <v>85</v>
      </c>
      <c r="K414" s="6">
        <f>IF(G414 = "NULL", "NULL", G414*2)</f>
        <v>4.7971781305114636</v>
      </c>
      <c r="L414" s="6">
        <f>IF(G414 = "NULL", "NULL", H414*2)</f>
        <v>136</v>
      </c>
      <c r="M414" s="9" t="str">
        <f>CONCATENATE(SUBSTITUTE(D414,"• Packed in a facility and/or equipment that produces products containing peanuts, tree nuts, soybean, milk, dairy, eggs, fish, shellfish, wheat, sesame. •",""), " - NET WT. ", TEXT(E414, "0.00"), " oz (", F414, " grams)")</f>
        <v>Pepper Sensation Ingredients:
dehydrated garlic, dehydrated red and green bell peppers, salt, black pepper, dehydrated onion, spices, hickory oil
 - NET WT. 1.13 oz (32 grams)</v>
      </c>
      <c r="N414" s="10">
        <v>10000000498</v>
      </c>
      <c r="O414" s="10">
        <v>30000000498</v>
      </c>
      <c r="P414" s="10">
        <v>50000000498</v>
      </c>
      <c r="Q414" s="10">
        <v>70000000498</v>
      </c>
      <c r="R414" s="10">
        <v>90000000498</v>
      </c>
      <c r="S414" s="10">
        <v>11000000498</v>
      </c>
      <c r="T414" s="10">
        <v>13000000498</v>
      </c>
      <c r="U414" s="8" t="s">
        <v>49</v>
      </c>
      <c r="V414" s="9" t="s">
        <v>163</v>
      </c>
      <c r="W414" s="6">
        <f>IF(G414 = "NULL", "NULL", G414/4)</f>
        <v>0.59964726631393295</v>
      </c>
      <c r="X414" s="6">
        <f>IF(W414 = "NULL", "NULL", W414*28.35)</f>
        <v>17</v>
      </c>
      <c r="Y414" s="6">
        <f>IF(G414 = "NULL", "NULL", G414*4)</f>
        <v>9.5943562610229272</v>
      </c>
      <c r="Z414" s="6">
        <f>IF(G414 = "NULL", "NULL", H414*4)</f>
        <v>272</v>
      </c>
      <c r="AA414" s="13">
        <v>15000000498</v>
      </c>
      <c r="AB414" s="6">
        <f>IF(OR(E414 = "NULL", G414 = "NULL"), "NULL", (E414+G414)/2)</f>
        <v>1.7636684303350969</v>
      </c>
      <c r="AC414" s="6">
        <f>IF(OR(F414 = "NULL", H414 = "NULL"), "NULL", (F414+H414)/2)</f>
        <v>50</v>
      </c>
      <c r="AD414" s="13">
        <v>17000000498</v>
      </c>
      <c r="AE414" s="6">
        <f>IF(H414 = "NULL", "NULL", AF414/28.35)</f>
        <v>5.9964726631393299</v>
      </c>
      <c r="AF414" s="6">
        <f>IF(H414 = "NULL", "NULL", J414*2)</f>
        <v>170</v>
      </c>
      <c r="AG414" s="13">
        <v>19000000498</v>
      </c>
      <c r="AH414" s="6">
        <f>IF(AB414 = "NULL", "NULL", AB414*2)</f>
        <v>3.5273368606701938</v>
      </c>
      <c r="AI414" s="6">
        <f>IF(AC414 = "NULL", "NULL", AC414*2)</f>
        <v>100</v>
      </c>
      <c r="AJ414" s="13">
        <v>21000000498</v>
      </c>
      <c r="AK414" s="11"/>
      <c r="AL414" s="10" t="str">
        <f>SUBSTITUTE(D414,CHAR(10)&amp;"•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c r="AM414" s="9" t="s">
        <v>44</v>
      </c>
      <c r="AN414" s="42"/>
    </row>
    <row r="415" spans="1:40" ht="180" x14ac:dyDescent="0.3">
      <c r="A415" s="8" t="s">
        <v>1578</v>
      </c>
      <c r="B415" s="8" t="s">
        <v>1579</v>
      </c>
      <c r="C415" s="8" t="s">
        <v>1579</v>
      </c>
      <c r="D415" s="9" t="s">
        <v>1580</v>
      </c>
      <c r="E415" s="6">
        <f>IF(F415 = "NULL", "NULL", F415/28.35)</f>
        <v>1.164021164021164</v>
      </c>
      <c r="F415" s="6">
        <v>33</v>
      </c>
      <c r="G415" s="6">
        <f>IF(H415 = "NULL", "NULL", H415/28.35)</f>
        <v>2.3633156966490301</v>
      </c>
      <c r="H415" s="6">
        <v>67</v>
      </c>
      <c r="I415" s="6">
        <f>IF(G415 = "NULL", "NULL", G415*1.25)</f>
        <v>2.9541446208112876</v>
      </c>
      <c r="J415" s="6">
        <f>IF(G415 = "NULL", "NULL", H415*1.25)</f>
        <v>83.75</v>
      </c>
      <c r="K415" s="6">
        <f>IF(G415 = "NULL", "NULL", G415*2)</f>
        <v>4.7266313932980601</v>
      </c>
      <c r="L415" s="6">
        <f>IF(G415 = "NULL", "NULL", H415*2)</f>
        <v>134</v>
      </c>
      <c r="M415" s="9" t="str">
        <f>CONCATENATE(SUBSTITUTE(D415,"• Packed in a facility and/or equipment that produces products containing peanuts, tree nuts, soybean, milk, dairy, eggs, fish, shellfish, wheat, sesame. •",""), " - NET WT. ", TEXT(E415, "0.00"), " oz (", F415, " grams)")</f>
        <v>Peppercorn Medley Ingredients:
black, white, green, pink, Jamaican allspice peppercorns
 - NET WT. 1.16 oz (33 grams)</v>
      </c>
      <c r="N415" s="10">
        <v>10000000003</v>
      </c>
      <c r="O415" s="10">
        <v>30000000003</v>
      </c>
      <c r="P415" s="10">
        <v>50000000003</v>
      </c>
      <c r="Q415" s="10">
        <v>70000000003</v>
      </c>
      <c r="R415" s="10">
        <v>90000000003</v>
      </c>
      <c r="S415" s="10">
        <v>11000000003</v>
      </c>
      <c r="T415" s="10">
        <v>13000000003</v>
      </c>
      <c r="U415" s="8" t="s">
        <v>49</v>
      </c>
      <c r="V415" s="9" t="s">
        <v>163</v>
      </c>
      <c r="W415" s="6">
        <f>IF(G415 = "NULL", "NULL", G415/4)</f>
        <v>0.59082892416225752</v>
      </c>
      <c r="X415" s="6">
        <f>IF(W415 = "NULL", "NULL", W415*28.35)</f>
        <v>16.75</v>
      </c>
      <c r="Y415" s="6">
        <f>IF(G415 = "NULL", "NULL", G415*4)</f>
        <v>9.4532627865961203</v>
      </c>
      <c r="Z415" s="6">
        <f>IF(G415 = "NULL", "NULL", H415*4)</f>
        <v>268</v>
      </c>
      <c r="AA415" s="13">
        <v>15000000003</v>
      </c>
      <c r="AB415" s="6">
        <f>IF(OR(E415 = "NULL", G415 = "NULL"), "NULL", (E415+G415)/2)</f>
        <v>1.7636684303350969</v>
      </c>
      <c r="AC415" s="6">
        <f>IF(OR(F415 = "NULL", H415 = "NULL"), "NULL", (F415+H415)/2)</f>
        <v>50</v>
      </c>
      <c r="AD415" s="13">
        <v>17000000003</v>
      </c>
      <c r="AE415" s="6">
        <f>IF(H415 = "NULL", "NULL", AF415/28.35)</f>
        <v>5.9082892416225743</v>
      </c>
      <c r="AF415" s="6">
        <f>IF(H415 = "NULL", "NULL", J415*2)</f>
        <v>167.5</v>
      </c>
      <c r="AG415" s="13">
        <v>19000000003</v>
      </c>
      <c r="AH415" s="6">
        <f>IF(AB415 = "NULL", "NULL", AB415*2)</f>
        <v>3.5273368606701938</v>
      </c>
      <c r="AI415" s="6">
        <f>IF(AC415 = "NULL", "NULL", AC415*2)</f>
        <v>100</v>
      </c>
      <c r="AJ415" s="13">
        <v>21000000003</v>
      </c>
      <c r="AK415" s="11"/>
      <c r="AL415" s="10" t="str">
        <f>SUBSTITUTE(D415,CHAR(10)&amp;"• Packed in a facility and/or equipment that produces products containing peanuts, tree nuts, soybean, milk, dairy, eggs, fish, shellfish, wheat, sesame. •","")</f>
        <v>Peppercorn Medley Ingredients:
black, white, green, pink, Jamaican allspice peppercorns</v>
      </c>
      <c r="AM415" s="9" t="s">
        <v>44</v>
      </c>
      <c r="AN415" s="42"/>
    </row>
    <row r="416" spans="1:40" ht="180" x14ac:dyDescent="0.3">
      <c r="A416" s="8" t="s">
        <v>1468</v>
      </c>
      <c r="B416" s="8" t="s">
        <v>1469</v>
      </c>
      <c r="C416" s="8" t="s">
        <v>1469</v>
      </c>
      <c r="D416" s="9" t="s">
        <v>1470</v>
      </c>
      <c r="E416" s="6">
        <f>IF(F416 = "NULL", "NULL", F416/28.35)</f>
        <v>0.8</v>
      </c>
      <c r="F416" s="6">
        <v>22.680000000000003</v>
      </c>
      <c r="G416" s="6">
        <f>IF(H416 = "NULL", "NULL", H416/28.35)</f>
        <v>1.6</v>
      </c>
      <c r="H416" s="6">
        <v>45.360000000000007</v>
      </c>
      <c r="I416" s="6">
        <f>IF(G416 = "NULL", "NULL", G416*1.25)</f>
        <v>2</v>
      </c>
      <c r="J416" s="6">
        <f>IF(G416 = "NULL", "NULL", H416*1.25)</f>
        <v>56.70000000000001</v>
      </c>
      <c r="K416" s="6">
        <f>IF(G416 = "NULL", "NULL", G416*2)</f>
        <v>3.2</v>
      </c>
      <c r="L416" s="6">
        <f>IF(G416 = "NULL", "NULL", H416*2)</f>
        <v>90.720000000000013</v>
      </c>
      <c r="M416" s="9" t="str">
        <f>CONCATENATE(SUBSTITUTE(D416,"• Packed in a facility and/or equipment that produces products containing peanuts, tree nuts, soybean, milk, dairy, eggs, fish, shellfish, wheat, sesame. •",""), " - NET WT. ", TEXT(E416, "0.00"), " oz (", F416, " grams)")</f>
        <v>Peppermint Tea Ingredients:
peppermint leaves
 - NET WT. 0.80 oz (22.68 grams)</v>
      </c>
      <c r="N416" s="10">
        <v>10000000369</v>
      </c>
      <c r="O416" s="10">
        <v>30000000369</v>
      </c>
      <c r="P416" s="10">
        <v>50000000369</v>
      </c>
      <c r="Q416" s="10">
        <v>70000000369</v>
      </c>
      <c r="R416" s="10">
        <v>90000000369</v>
      </c>
      <c r="S416" s="10">
        <v>11000000369</v>
      </c>
      <c r="T416" s="10">
        <v>13000000369</v>
      </c>
      <c r="U416" s="8"/>
      <c r="V416" s="9"/>
      <c r="W416" s="6">
        <f>IF(G416 = "NULL", "NULL", G416/4)</f>
        <v>0.4</v>
      </c>
      <c r="X416" s="6">
        <f>IF(W416 = "NULL", "NULL", W416*28.35)</f>
        <v>11.340000000000002</v>
      </c>
      <c r="Y416" s="6">
        <f>IF(G416 = "NULL", "NULL", G416*4)</f>
        <v>6.4</v>
      </c>
      <c r="Z416" s="6">
        <f>IF(G416 = "NULL", "NULL", H416*4)</f>
        <v>181.44000000000003</v>
      </c>
      <c r="AA416" s="13">
        <v>15000000369</v>
      </c>
      <c r="AB416" s="6">
        <f>IF(OR(E416 = "NULL", G416 = "NULL"), "NULL", (E416+G416)/2)</f>
        <v>1.2000000000000002</v>
      </c>
      <c r="AC416" s="6">
        <f>IF(OR(F416 = "NULL", H416 = "NULL"), "NULL", (F416+H416)/2)</f>
        <v>34.020000000000003</v>
      </c>
      <c r="AD416" s="13">
        <v>17000000369</v>
      </c>
      <c r="AE416" s="6">
        <f>IF(H416 = "NULL", "NULL", AF416/28.35)</f>
        <v>4.0000000000000009</v>
      </c>
      <c r="AF416" s="6">
        <f>IF(H416 = "NULL", "NULL", J416*2)</f>
        <v>113.40000000000002</v>
      </c>
      <c r="AG416" s="13">
        <v>19000000369</v>
      </c>
      <c r="AH416" s="6">
        <f>IF(AB416 = "NULL", "NULL", AB416*2)</f>
        <v>2.4000000000000004</v>
      </c>
      <c r="AI416" s="6">
        <f>IF(AC416 = "NULL", "NULL", AC416*2)</f>
        <v>68.040000000000006</v>
      </c>
      <c r="AJ416" s="13">
        <v>21000000369</v>
      </c>
      <c r="AK416" s="11"/>
      <c r="AL416" s="10" t="str">
        <f>SUBSTITUTE(D416,CHAR(10)&amp;"• Packed in a facility and/or equipment that produces products containing peanuts, tree nuts, soybean, milk, dairy, eggs, fish, shellfish, wheat, sesame. •","")</f>
        <v>Peppermint Tea Ingredients:
peppermint leaves</v>
      </c>
      <c r="AM416" s="9" t="s">
        <v>44</v>
      </c>
      <c r="AN416" s="42"/>
    </row>
    <row r="417" spans="1:40" ht="180" x14ac:dyDescent="0.3">
      <c r="A417" s="31" t="s">
        <v>1795</v>
      </c>
      <c r="B417" s="8" t="s">
        <v>1796</v>
      </c>
      <c r="C417" s="8" t="s">
        <v>1797</v>
      </c>
      <c r="D417" s="9" t="s">
        <v>1798</v>
      </c>
      <c r="E417" s="6">
        <f>IF(F417 = "NULL", "NULL", F417/28.35)</f>
        <v>1.0934744268077601</v>
      </c>
      <c r="F417" s="6">
        <v>31</v>
      </c>
      <c r="G417" s="6">
        <f>IF(H417 = "NULL", "NULL", H417/28.35)</f>
        <v>2.1869488536155202</v>
      </c>
      <c r="H417" s="6">
        <v>62</v>
      </c>
      <c r="I417" s="6">
        <f>IF(G417 = "NULL", "NULL", G417*1.25)</f>
        <v>2.7336860670194003</v>
      </c>
      <c r="J417" s="6">
        <f>IF(G417 = "NULL", "NULL", H417*1.25)</f>
        <v>77.5</v>
      </c>
      <c r="K417" s="6">
        <f>IF(G417 = "NULL", "NULL", G417*2)</f>
        <v>4.3738977072310403</v>
      </c>
      <c r="L417" s="6">
        <f>IF(G417 = "NULL", "NULL", H417*2)</f>
        <v>124</v>
      </c>
      <c r="M417" s="9" t="str">
        <f>CONCATENATE(SUBSTITUTE(D417,"• Packed in a facility and/or equipment that produces products containing peanuts, tree nuts, soybean, milk, dairy, eggs, fish, shellfish, wheat, sesame. •",""), " - NET WT. ", TEXT(E417, "0.00"), " oz (", F417, " grams)")</f>
        <v>Pepperoni Kick Pizza Seasoning Ingredients:
paprika, garlic, onion, spices, &lt;1% calcium stearate (anti caking)
 - NET WT. 1.09 oz (31 grams)</v>
      </c>
      <c r="N417" s="10">
        <v>10000000416</v>
      </c>
      <c r="O417" s="10">
        <v>30000000416</v>
      </c>
      <c r="P417" s="10">
        <v>50000000416</v>
      </c>
      <c r="Q417" s="10">
        <v>70000000416</v>
      </c>
      <c r="R417" s="10">
        <v>90000000416</v>
      </c>
      <c r="S417" s="10">
        <v>11000000416</v>
      </c>
      <c r="T417" s="10">
        <v>13000000416</v>
      </c>
      <c r="U417" s="8" t="s">
        <v>49</v>
      </c>
      <c r="V417" s="9" t="s">
        <v>163</v>
      </c>
      <c r="W417" s="6">
        <f>IF(G417 = "NULL", "NULL", G417/4)</f>
        <v>0.54673721340388004</v>
      </c>
      <c r="X417" s="6">
        <f>IF(W417 = "NULL", "NULL", W417*28.35)</f>
        <v>15.5</v>
      </c>
      <c r="Y417" s="6">
        <f>IF(G417 = "NULL", "NULL", G417*4)</f>
        <v>8.7477954144620806</v>
      </c>
      <c r="Z417" s="6">
        <f>IF(G417 = "NULL", "NULL", H417*4)</f>
        <v>248</v>
      </c>
      <c r="AA417" s="13">
        <v>15000000416</v>
      </c>
      <c r="AB417" s="6">
        <f>IF(OR(E417 = "NULL", G417 = "NULL"), "NULL", (E417+G417)/2)</f>
        <v>1.64021164021164</v>
      </c>
      <c r="AC417" s="6">
        <f>IF(OR(F417 = "NULL", H417 = "NULL"), "NULL", (F417+H417)/2)</f>
        <v>46.5</v>
      </c>
      <c r="AD417" s="13">
        <v>17000000416</v>
      </c>
      <c r="AE417" s="6">
        <f>IF(H417 = "NULL", "NULL", AF417/28.35)</f>
        <v>5.4673721340388006</v>
      </c>
      <c r="AF417" s="6">
        <f>IF(H417 = "NULL", "NULL", J417*2)</f>
        <v>155</v>
      </c>
      <c r="AG417" s="13">
        <v>19000000416</v>
      </c>
      <c r="AH417" s="6">
        <f>IF(AB417 = "NULL", "NULL", AB417*2)</f>
        <v>3.28042328042328</v>
      </c>
      <c r="AI417" s="6">
        <f>IF(AC417 = "NULL", "NULL", AC417*2)</f>
        <v>93</v>
      </c>
      <c r="AJ417" s="13">
        <v>21000000416</v>
      </c>
      <c r="AK417" s="11" t="s">
        <v>1799</v>
      </c>
      <c r="AL417" s="10" t="str">
        <f>SUBSTITUTE(D417,CHAR(10)&amp;"• Packed in a facility and/or equipment that produces products containing peanuts, tree nuts, soybean, milk, dairy, eggs, fish, shellfish, wheat, sesame. •","")</f>
        <v>Pepperoni Kick Pizza Seasoning Ingredients:
paprika, garlic, onion, spices, &lt;1% calcium stearate (anti caking)</v>
      </c>
      <c r="AM417" s="9" t="s">
        <v>44</v>
      </c>
      <c r="AN417" s="42"/>
    </row>
    <row r="418" spans="1:40" ht="180" x14ac:dyDescent="0.3">
      <c r="A418" s="8" t="s">
        <v>198</v>
      </c>
      <c r="B418" s="8" t="s">
        <v>199</v>
      </c>
      <c r="C418" s="8" t="s">
        <v>200</v>
      </c>
      <c r="D418" s="9" t="s">
        <v>201</v>
      </c>
      <c r="E418" s="6">
        <f>IF(F418 = "NULL", "NULL", F418/28.35)</f>
        <v>0.5</v>
      </c>
      <c r="F418" s="6">
        <v>14.175000000000001</v>
      </c>
      <c r="G418" s="6">
        <f>IF(H418 = "NULL", "NULL", H418/28.35)</f>
        <v>1</v>
      </c>
      <c r="H418" s="6">
        <v>28.35</v>
      </c>
      <c r="I418" s="6">
        <f>IF(G418 = "NULL", "NULL", G418*1.25)</f>
        <v>1.25</v>
      </c>
      <c r="J418" s="6">
        <f>IF(G418 = "NULL", "NULL", H418*1.25)</f>
        <v>35.4375</v>
      </c>
      <c r="K418" s="6">
        <f>IF(G418 = "NULL", "NULL", G418*2)</f>
        <v>2</v>
      </c>
      <c r="L418" s="6">
        <f>IF(G418 = "NULL", "NULL", H418*2)</f>
        <v>56.7</v>
      </c>
      <c r="M418" s="9" t="str">
        <f>CONCATENATE(SUBSTITUTE(D418,"• Packed in a facility and/or equipment that produces products containing peanuts, tree nuts, soybean, milk, dairy, eggs, fish, shellfish, wheat, sesame. •",""), " - NET WT. ", TEXT(E418, "0.00"), " oz (", F418, " grams)")</f>
        <v>Perfect Blend Italian Bread Dip Ingredients:
oregano, marjoram, thyme, basil, rosemary, red peppers, sage
 - NET WT. 0.50 oz (14.175 grams)</v>
      </c>
      <c r="N418" s="10">
        <v>10000000241</v>
      </c>
      <c r="O418" s="10">
        <v>30000000241</v>
      </c>
      <c r="P418" s="10">
        <v>50000000241</v>
      </c>
      <c r="Q418" s="10">
        <v>70000000241</v>
      </c>
      <c r="R418" s="10">
        <v>90000000241</v>
      </c>
      <c r="S418" s="10">
        <v>11000000241</v>
      </c>
      <c r="T418" s="10">
        <v>13000000241</v>
      </c>
      <c r="U418" s="8"/>
      <c r="V418" s="9" t="s">
        <v>113</v>
      </c>
      <c r="W418" s="6">
        <f>IF(G418 = "NULL", "NULL", G418/4)</f>
        <v>0.25</v>
      </c>
      <c r="X418" s="6">
        <f>IF(W418 = "NULL", "NULL", W418*28.35)</f>
        <v>7.0875000000000004</v>
      </c>
      <c r="Y418" s="6">
        <f>IF(G418 = "NULL", "NULL", G418*4)</f>
        <v>4</v>
      </c>
      <c r="Z418" s="6">
        <f>IF(G418 = "NULL", "NULL", H418*4)</f>
        <v>113.4</v>
      </c>
      <c r="AA418" s="13">
        <v>15000000241</v>
      </c>
      <c r="AB418" s="6">
        <f>IF(OR(E418 = "NULL", G418 = "NULL"), "NULL", (E418+G418)/2)</f>
        <v>0.75</v>
      </c>
      <c r="AC418" s="6">
        <f>IF(OR(F418 = "NULL", H418 = "NULL"), "NULL", (F418+H418)/2)</f>
        <v>21.262500000000003</v>
      </c>
      <c r="AD418" s="13">
        <v>17000000241</v>
      </c>
      <c r="AE418" s="6">
        <f>IF(H418 = "NULL", "NULL", AF418/28.35)</f>
        <v>2.5</v>
      </c>
      <c r="AF418" s="6">
        <f>IF(H418 = "NULL", "NULL", J418*2)</f>
        <v>70.875</v>
      </c>
      <c r="AG418" s="13">
        <v>19000000241</v>
      </c>
      <c r="AH418" s="6">
        <f>IF(AB418 = "NULL", "NULL", AB418*2)</f>
        <v>1.5</v>
      </c>
      <c r="AI418" s="6">
        <f>IF(AC418 = "NULL", "NULL", AC418*2)</f>
        <v>42.525000000000006</v>
      </c>
      <c r="AJ418" s="13">
        <v>21000000241</v>
      </c>
      <c r="AK418" s="11" t="s">
        <v>202</v>
      </c>
      <c r="AL418" s="10" t="str">
        <f>SUBSTITUTE(D418,CHAR(10)&amp;"• Packed in a facility and/or equipment that produces products containing peanuts, tree nuts, soybean, milk, dairy, eggs, fish, shellfish, wheat, sesame. •","")</f>
        <v>Perfect Blend Italian Bread Dip Ingredients:
oregano, marjoram, thyme, basil, rosemary, red peppers, sage</v>
      </c>
      <c r="AM418" s="9" t="s">
        <v>44</v>
      </c>
      <c r="AN418" s="42"/>
    </row>
    <row r="419" spans="1:40" ht="180" x14ac:dyDescent="0.3">
      <c r="A419" s="8" t="s">
        <v>1261</v>
      </c>
      <c r="B419" s="8" t="s">
        <v>1262</v>
      </c>
      <c r="C419" s="8" t="s">
        <v>1262</v>
      </c>
      <c r="D419" s="9" t="s">
        <v>1263</v>
      </c>
      <c r="E419" s="6">
        <f>IF(F419 = "NULL", "NULL", F419/28.35)</f>
        <v>1.128747795414462</v>
      </c>
      <c r="F419" s="6">
        <v>32</v>
      </c>
      <c r="G419" s="6">
        <f>IF(H419 = "NULL", "NULL", H419/28.35)</f>
        <v>2.5396825396825395</v>
      </c>
      <c r="H419" s="6">
        <v>72</v>
      </c>
      <c r="I419" s="6">
        <f>IF(G419 = "NULL", "NULL", G419*1.25)</f>
        <v>3.1746031746031744</v>
      </c>
      <c r="J419" s="6">
        <f>IF(G419 = "NULL", "NULL", H419*1.25)</f>
        <v>90</v>
      </c>
      <c r="K419" s="6">
        <f>IF(G419 = "NULL", "NULL", G419*2)</f>
        <v>5.0793650793650791</v>
      </c>
      <c r="L419" s="6">
        <f>IF(G419 = "NULL", "NULL", H419*2)</f>
        <v>144</v>
      </c>
      <c r="M419" s="9" t="str">
        <f>CONCATENATE(SUBSTITUTE(D419,"• Packed in a facility and/or equipment that produces products containing peanuts, tree nuts, soybean, milk, dairy, eggs, fish, shellfish, wheat, sesame. •",""), " - NET WT. ", TEXT(E419, "0.00"), " oz (", F419, " grams)")</f>
        <v>Perfect Prime Rib Seasoning Ingredients:
black pepper, spices, dehydrated onion, dehydrated garlic, salt
 - NET WT. 1.13 oz (32 grams)</v>
      </c>
      <c r="N419" s="10">
        <v>10000000495</v>
      </c>
      <c r="O419" s="10">
        <v>30000000495</v>
      </c>
      <c r="P419" s="10">
        <v>50000000495</v>
      </c>
      <c r="Q419" s="10">
        <v>70000000495</v>
      </c>
      <c r="R419" s="10">
        <v>90000000495</v>
      </c>
      <c r="S419" s="10">
        <v>11000000495</v>
      </c>
      <c r="T419" s="10">
        <v>13000000495</v>
      </c>
      <c r="U419" s="8" t="s">
        <v>49</v>
      </c>
      <c r="V419" s="9" t="s">
        <v>163</v>
      </c>
      <c r="W419" s="6">
        <f>IF(G419 = "NULL", "NULL", G419/4)</f>
        <v>0.63492063492063489</v>
      </c>
      <c r="X419" s="6">
        <f>IF(W419 = "NULL", "NULL", W419*28.35)</f>
        <v>18</v>
      </c>
      <c r="Y419" s="6">
        <f>IF(G419 = "NULL", "NULL", G419*4)</f>
        <v>10.158730158730158</v>
      </c>
      <c r="Z419" s="6">
        <f>IF(G419 = "NULL", "NULL", H419*4)</f>
        <v>288</v>
      </c>
      <c r="AA419" s="13">
        <v>15000000495</v>
      </c>
      <c r="AB419" s="6">
        <f>IF(OR(E419 = "NULL", G419 = "NULL"), "NULL", (E419+G419)/2)</f>
        <v>1.8342151675485008</v>
      </c>
      <c r="AC419" s="6">
        <f>IF(OR(F419 = "NULL", H419 = "NULL"), "NULL", (F419+H419)/2)</f>
        <v>52</v>
      </c>
      <c r="AD419" s="13">
        <v>17000000495</v>
      </c>
      <c r="AE419" s="6">
        <f>IF(H419 = "NULL", "NULL", AF419/28.35)</f>
        <v>6.3492063492063489</v>
      </c>
      <c r="AF419" s="6">
        <f>IF(H419 = "NULL", "NULL", J419*2)</f>
        <v>180</v>
      </c>
      <c r="AG419" s="13">
        <v>19000000495</v>
      </c>
      <c r="AH419" s="6">
        <f>IF(AB419 = "NULL", "NULL", AB419*2)</f>
        <v>3.6684303350970016</v>
      </c>
      <c r="AI419" s="6">
        <f>IF(AC419 = "NULL", "NULL", AC419*2)</f>
        <v>104</v>
      </c>
      <c r="AJ419" s="13">
        <v>21000000495</v>
      </c>
      <c r="AK419" s="11" t="s">
        <v>1264</v>
      </c>
      <c r="AL419" s="10" t="str">
        <f>SUBSTITUTE(D419,CHAR(10)&amp;"• Packed in a facility and/or equipment that produces products containing peanuts, tree nuts, soybean, milk, dairy, eggs, fish, shellfish, wheat, sesame. •","")</f>
        <v>Perfect Prime Rib Seasoning Ingredients:
black pepper, spices, dehydrated onion, dehydrated garlic, salt</v>
      </c>
      <c r="AM419" s="9" t="s">
        <v>44</v>
      </c>
      <c r="AN419" s="42"/>
    </row>
    <row r="420" spans="1:40" ht="180" x14ac:dyDescent="0.3">
      <c r="A420" s="8" t="s">
        <v>2273</v>
      </c>
      <c r="B420" s="8" t="s">
        <v>2274</v>
      </c>
      <c r="C420" s="8" t="s">
        <v>2275</v>
      </c>
      <c r="D420" s="9" t="s">
        <v>320</v>
      </c>
      <c r="E420" s="6" t="str">
        <f>IF(F420 = "NULL", "NULL", F420/28.35)</f>
        <v>NULL</v>
      </c>
      <c r="F420" s="6" t="s">
        <v>320</v>
      </c>
      <c r="G420" s="6" t="str">
        <f>IF(H420 = "NULL", "NULL", H420/28.35)</f>
        <v>NULL</v>
      </c>
      <c r="H420" s="6" t="s">
        <v>320</v>
      </c>
      <c r="I420" s="6" t="str">
        <f>IF(G420 = "NULL", "NULL", G420*1.25)</f>
        <v>NULL</v>
      </c>
      <c r="J420" s="6" t="str">
        <f>IF(G420 = "NULL", "NULL", H420*1.25)</f>
        <v>NULL</v>
      </c>
      <c r="K420" s="6" t="str">
        <f>IF(G420 = "NULL", "NULL", G420*2)</f>
        <v>NULL</v>
      </c>
      <c r="L420" s="6" t="str">
        <f>IF(G420 = "NULL", "NULL", H420*2)</f>
        <v>NULL</v>
      </c>
      <c r="M420" s="9" t="str">
        <f>CONCATENATE(SUBSTITUTE(D420,"• Packed in a facility and/or equipment that produces products containing peanuts, tree nuts, soybean, milk, dairy, eggs, fish, shellfish, wheat, sesame. •",""), " - NET WT. ", TEXT(E420, "0.00"), " oz (", F420, " grams)")</f>
        <v>NULL - NET WT. NULL oz (NULL grams)</v>
      </c>
      <c r="N420" s="10">
        <v>10000000242</v>
      </c>
      <c r="O420" s="10">
        <v>30000000242</v>
      </c>
      <c r="P420" s="10">
        <v>50000000242</v>
      </c>
      <c r="Q420" s="10">
        <v>70000000242</v>
      </c>
      <c r="R420" s="10">
        <v>90000000242</v>
      </c>
      <c r="S420" s="10">
        <v>11000000242</v>
      </c>
      <c r="T420" s="10">
        <v>13000000242</v>
      </c>
      <c r="U420" s="8"/>
      <c r="V420" s="9"/>
      <c r="W420" s="6" t="str">
        <f>IF(G420 = "NULL", "NULL", G420/4)</f>
        <v>NULL</v>
      </c>
      <c r="X420" s="6" t="str">
        <f>IF(W420 = "NULL", "NULL", W420*28.35)</f>
        <v>NULL</v>
      </c>
      <c r="Y420" s="6" t="str">
        <f>IF(G420 = "NULL", "NULL", G420*4)</f>
        <v>NULL</v>
      </c>
      <c r="Z420" s="6" t="str">
        <f>IF(G420 = "NULL", "NULL", H420*4)</f>
        <v>NULL</v>
      </c>
      <c r="AA420" s="13">
        <v>15000000242</v>
      </c>
      <c r="AB420" s="6" t="str">
        <f>IF(OR(E420 = "NULL", G420 = "NULL"), "NULL", (E420+G420)/2)</f>
        <v>NULL</v>
      </c>
      <c r="AC420" s="6" t="str">
        <f>IF(OR(F420 = "NULL", H420 = "NULL"), "NULL", (F420+H420)/2)</f>
        <v>NULL</v>
      </c>
      <c r="AD420" s="13">
        <v>17000000242</v>
      </c>
      <c r="AE420" s="6" t="str">
        <f>IF(H420 = "NULL", "NULL", AF420/28.35)</f>
        <v>NULL</v>
      </c>
      <c r="AF420" s="6" t="str">
        <f>IF(H420 = "NULL", "NULL", J420*2)</f>
        <v>NULL</v>
      </c>
      <c r="AG420" s="13">
        <v>19000000242</v>
      </c>
      <c r="AH420" s="6" t="str">
        <f>IF(AB420 = "NULL", "NULL", AB420*2)</f>
        <v>NULL</v>
      </c>
      <c r="AI420" s="6" t="str">
        <f>IF(AC420 = "NULL", "NULL", AC420*2)</f>
        <v>NULL</v>
      </c>
      <c r="AJ420" s="13">
        <v>21000000242</v>
      </c>
      <c r="AK420" s="11"/>
      <c r="AL420" s="10" t="str">
        <f>SUBSTITUTE(D420,CHAR(10)&amp;"• Packed in a facility and/or equipment that produces products containing peanuts, tree nuts, soybean, milk, dairy, eggs, fish, shellfish, wheat, sesame. •","")</f>
        <v>NULL</v>
      </c>
      <c r="AM420" s="9" t="s">
        <v>44</v>
      </c>
      <c r="AN420" s="42"/>
    </row>
    <row r="421" spans="1:40" ht="225" x14ac:dyDescent="0.3">
      <c r="A421" s="31" t="s">
        <v>135</v>
      </c>
      <c r="B421" s="8" t="s">
        <v>136</v>
      </c>
      <c r="C421" s="8" t="s">
        <v>137</v>
      </c>
      <c r="D421" s="9" t="s">
        <v>138</v>
      </c>
      <c r="E421" s="6">
        <f>IF(F421 = "NULL", "NULL", F421/28.35)</f>
        <v>0.7407407407407407</v>
      </c>
      <c r="F421" s="6">
        <v>21</v>
      </c>
      <c r="G421" s="6">
        <f>IF(H421 = "NULL", "NULL", H421/28.35)</f>
        <v>1.5873015873015872</v>
      </c>
      <c r="H421" s="6">
        <v>45</v>
      </c>
      <c r="I421" s="6">
        <f>IF(G421 = "NULL", "NULL", G421*1.25)</f>
        <v>1.984126984126984</v>
      </c>
      <c r="J421" s="6">
        <f>IF(G421 = "NULL", "NULL", H421*1.25)</f>
        <v>56.25</v>
      </c>
      <c r="K421" s="6">
        <f>IF(G421 = "NULL", "NULL", G421*2)</f>
        <v>3.1746031746031744</v>
      </c>
      <c r="L421" s="6">
        <f>IF(G421 = "NULL", "NULL", H421*2)</f>
        <v>90</v>
      </c>
      <c r="M421" s="9" t="str">
        <f>CONCATENATE(SUBSTITUTE(D421,"• Packed in a facility and/or equipment that produces products containing peanuts, tree nuts, soybean, milk, dairy, eggs, fish, shellfish, wheat, sesame. •",""), " - NET WT. ", TEXT(E421, "0.00"), " oz (", F421, " grams)")</f>
        <v>Pesto &amp; Cheese Bread Dip Ingredients:
parmesan cheese (part-skim milk, parsley, cheese cultures, salt, enzymes), spices, dehydrated garlic, parsley, silicon dioxide added to prevent caking
• ALLERGY ALERT: contains milk •
 - NET WT. 0.74 oz (21 grams)</v>
      </c>
      <c r="N421" s="10">
        <v>10000000243</v>
      </c>
      <c r="O421" s="10">
        <v>30000000243</v>
      </c>
      <c r="P421" s="10">
        <v>50000000243</v>
      </c>
      <c r="Q421" s="10">
        <v>70000000243</v>
      </c>
      <c r="R421" s="10">
        <v>90000000243</v>
      </c>
      <c r="S421" s="10">
        <v>11000000243</v>
      </c>
      <c r="T421" s="10">
        <v>13000000243</v>
      </c>
      <c r="U421" s="8" t="s">
        <v>49</v>
      </c>
      <c r="V421" s="9" t="s">
        <v>127</v>
      </c>
      <c r="W421" s="6">
        <f>IF(G421 = "NULL", "NULL", G421/4)</f>
        <v>0.3968253968253968</v>
      </c>
      <c r="X421" s="6">
        <f>IF(W421 = "NULL", "NULL", W421*28.35)</f>
        <v>11.25</v>
      </c>
      <c r="Y421" s="6">
        <f>IF(G421 = "NULL", "NULL", G421*4)</f>
        <v>6.3492063492063489</v>
      </c>
      <c r="Z421" s="6">
        <f>IF(G421 = "NULL", "NULL", H421*4)</f>
        <v>180</v>
      </c>
      <c r="AA421" s="13">
        <v>15000000243</v>
      </c>
      <c r="AB421" s="6">
        <f>IF(OR(E421 = "NULL", G421 = "NULL"), "NULL", (E421+G421)/2)</f>
        <v>1.164021164021164</v>
      </c>
      <c r="AC421" s="6">
        <f>IF(OR(F421 = "NULL", H421 = "NULL"), "NULL", (F421+H421)/2)</f>
        <v>33</v>
      </c>
      <c r="AD421" s="13">
        <v>17000000243</v>
      </c>
      <c r="AE421" s="6">
        <f>IF(H421 = "NULL", "NULL", AF421/28.35)</f>
        <v>3.9682539682539679</v>
      </c>
      <c r="AF421" s="6">
        <f>IF(H421 = "NULL", "NULL", J421*2)</f>
        <v>112.5</v>
      </c>
      <c r="AG421" s="13">
        <v>19000000243</v>
      </c>
      <c r="AH421" s="6">
        <f>IF(AB421 = "NULL", "NULL", AB421*2)</f>
        <v>2.3280423280423279</v>
      </c>
      <c r="AI421" s="6">
        <f>IF(AC421 = "NULL", "NULL", AC421*2)</f>
        <v>66</v>
      </c>
      <c r="AJ421" s="13">
        <v>21000000243</v>
      </c>
      <c r="AK421" s="11" t="s">
        <v>139</v>
      </c>
      <c r="AL421" s="10" t="str">
        <f>SUBSTITUTE(D421,CHAR(10)&amp;"•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c r="AM421" s="9" t="s">
        <v>44</v>
      </c>
      <c r="AN421" s="42"/>
    </row>
    <row r="422" spans="1:40" ht="225" x14ac:dyDescent="0.3">
      <c r="A422" s="33" t="s">
        <v>463</v>
      </c>
      <c r="B422" s="8" t="s">
        <v>464</v>
      </c>
      <c r="C422" s="8" t="s">
        <v>464</v>
      </c>
      <c r="D422" s="9" t="s">
        <v>465</v>
      </c>
      <c r="E422" s="6">
        <f>IF(F422 = "NULL", "NULL", F422/28.35)</f>
        <v>0.7407407407407407</v>
      </c>
      <c r="F422" s="6">
        <v>21</v>
      </c>
      <c r="G422" s="6">
        <f>IF(H422 = "NULL", "NULL", H422/28.35)</f>
        <v>1.5873015873015872</v>
      </c>
      <c r="H422" s="6">
        <v>45</v>
      </c>
      <c r="I422" s="6">
        <f>IF(G422 = "NULL", "NULL", G422*1.25)</f>
        <v>1.984126984126984</v>
      </c>
      <c r="J422" s="6">
        <f>IF(G422 = "NULL", "NULL", H422*1.25)</f>
        <v>56.25</v>
      </c>
      <c r="K422" s="6">
        <f>IF(G422 = "NULL", "NULL", G422*2)</f>
        <v>3.1746031746031744</v>
      </c>
      <c r="L422" s="6">
        <f>IF(G422 = "NULL", "NULL", H422*2)</f>
        <v>90</v>
      </c>
      <c r="M422" s="9" t="str">
        <f>CONCATENATE(SUBSTITUTE(D422,"• Packed in a facility and/or equipment that produces products containing peanuts, tree nuts, soybean, milk, dairy, eggs, fish, shellfish, wheat, sesame. •",""), " - NET WT. ", TEXT(E422, "0.00"), " oz (", F422, " grams)")</f>
        <v>Pesto &amp; Parmesan Seasoning Ingredients:
parmesan cheese (part-skim milk, parsley, cheese cultures, salt, enzymes), spices, dehydrated garlic, parsley, silicon dioxide added to prevent caking
• ALLERGY ALERT: contains milk •
 - NET WT. 0.74 oz (21 grams)</v>
      </c>
      <c r="N422" s="10">
        <v>10000000445</v>
      </c>
      <c r="O422" s="10">
        <v>30000000445</v>
      </c>
      <c r="P422" s="10">
        <v>50000000445</v>
      </c>
      <c r="Q422" s="10">
        <v>70000000445</v>
      </c>
      <c r="R422" s="10">
        <v>90000000445</v>
      </c>
      <c r="S422" s="10">
        <v>11000000445</v>
      </c>
      <c r="T422" s="10">
        <v>13000000445</v>
      </c>
      <c r="U422" s="9" t="s">
        <v>49</v>
      </c>
      <c r="V422" s="9"/>
      <c r="W422" s="6">
        <f>IF(G422 = "NULL", "NULL", G422/4)</f>
        <v>0.3968253968253968</v>
      </c>
      <c r="X422" s="6">
        <f>IF(W422 = "NULL", "NULL", W422*28.35)</f>
        <v>11.25</v>
      </c>
      <c r="Y422" s="6">
        <f>IF(G422 = "NULL", "NULL", G422*4)</f>
        <v>6.3492063492063489</v>
      </c>
      <c r="Z422" s="6">
        <f>IF(G422 = "NULL", "NULL", H422*4)</f>
        <v>180</v>
      </c>
      <c r="AA422" s="13">
        <v>15000000445</v>
      </c>
      <c r="AB422" s="6">
        <f>IF(OR(E422 = "NULL", G422 = "NULL"), "NULL", (E422+G422)/2)</f>
        <v>1.164021164021164</v>
      </c>
      <c r="AC422" s="6">
        <f>IF(OR(F422 = "NULL", H422 = "NULL"), "NULL", (F422+H422)/2)</f>
        <v>33</v>
      </c>
      <c r="AD422" s="13">
        <v>17000000445</v>
      </c>
      <c r="AE422" s="6">
        <f>IF(H422 = "NULL", "NULL", AF422/28.35)</f>
        <v>3.9682539682539679</v>
      </c>
      <c r="AF422" s="6">
        <f>IF(H422 = "NULL", "NULL", J422*2)</f>
        <v>112.5</v>
      </c>
      <c r="AG422" s="13">
        <v>19000000445</v>
      </c>
      <c r="AH422" s="6">
        <f>IF(AB422 = "NULL", "NULL", AB422*2)</f>
        <v>2.3280423280423279</v>
      </c>
      <c r="AI422" s="6">
        <f>IF(AC422 = "NULL", "NULL", AC422*2)</f>
        <v>66</v>
      </c>
      <c r="AJ422" s="13">
        <v>21000000445</v>
      </c>
      <c r="AK422" s="11" t="s">
        <v>466</v>
      </c>
      <c r="AL422" s="10" t="str">
        <f>SUBSTITUTE(D422,CHAR(10)&amp;"•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c r="AM422" s="9" t="s">
        <v>44</v>
      </c>
      <c r="AN422" s="42"/>
    </row>
    <row r="423" spans="1:40" ht="225" x14ac:dyDescent="0.3">
      <c r="A423" s="33" t="s">
        <v>622</v>
      </c>
      <c r="B423" s="8" t="s">
        <v>464</v>
      </c>
      <c r="C423" s="8" t="s">
        <v>464</v>
      </c>
      <c r="D423" s="9" t="s">
        <v>465</v>
      </c>
      <c r="E423" s="6">
        <f>IF(F423 = "NULL", "NULL", F423/28.35)</f>
        <v>0.7407407407407407</v>
      </c>
      <c r="F423" s="6">
        <v>21</v>
      </c>
      <c r="G423" s="6">
        <f>IF(H423 = "NULL", "NULL", H423/28.35)</f>
        <v>1.5873015873015872</v>
      </c>
      <c r="H423" s="6">
        <v>45</v>
      </c>
      <c r="I423" s="6">
        <f>IF(G423 = "NULL", "NULL", G423*1.25)</f>
        <v>1.984126984126984</v>
      </c>
      <c r="J423" s="6">
        <f>IF(G423 = "NULL", "NULL", H423*1.25)</f>
        <v>56.25</v>
      </c>
      <c r="K423" s="6">
        <f>IF(G423 = "NULL", "NULL", G423*2)</f>
        <v>3.1746031746031744</v>
      </c>
      <c r="L423" s="6">
        <f>IF(G423 = "NULL", "NULL", H423*2)</f>
        <v>90</v>
      </c>
      <c r="M423" s="9" t="str">
        <f>CONCATENATE(SUBSTITUTE(D423,"• Packed in a facility and/or equipment that produces products containing peanuts, tree nuts, soybean, milk, dairy, eggs, fish, shellfish, wheat, sesame. •",""), " - NET WT. ", TEXT(E423, "0.00"), " oz (", F423, " grams)")</f>
        <v>Pesto &amp; Parmesan Seasoning Ingredients:
parmesan cheese (part-skim milk, parsley, cheese cultures, salt, enzymes), spices, dehydrated garlic, parsley, silicon dioxide added to prevent caking
• ALLERGY ALERT: contains milk •
 - NET WT. 0.74 oz (21 grams)</v>
      </c>
      <c r="N423" s="10">
        <v>10000000523</v>
      </c>
      <c r="O423" s="10">
        <v>30000000523</v>
      </c>
      <c r="P423" s="10">
        <v>50000000523</v>
      </c>
      <c r="Q423" s="10">
        <v>70000000523</v>
      </c>
      <c r="R423" s="10">
        <v>90000000523</v>
      </c>
      <c r="S423" s="10">
        <v>11000000523</v>
      </c>
      <c r="T423" s="10">
        <v>13000000523</v>
      </c>
      <c r="U423" s="22"/>
      <c r="W423" s="6">
        <f>IF(G423 = "NULL", "NULL", G423/4)</f>
        <v>0.3968253968253968</v>
      </c>
      <c r="X423" s="6">
        <f>IF(W423 = "NULL", "NULL", W423*28.35)</f>
        <v>11.25</v>
      </c>
      <c r="Y423" s="6">
        <f>IF(G423 = "NULL", "NULL", G423*4)</f>
        <v>6.3492063492063489</v>
      </c>
      <c r="Z423" s="6">
        <f>IF(G423 = "NULL", "NULL", H423*4)</f>
        <v>180</v>
      </c>
      <c r="AA423" s="13">
        <v>15000000523</v>
      </c>
      <c r="AB423" s="6">
        <f>IF(OR(E423 = "NULL", G423 = "NULL"), "NULL", (E423+G423)/2)</f>
        <v>1.164021164021164</v>
      </c>
      <c r="AC423" s="6">
        <f>IF(OR(F423 = "NULL", H423 = "NULL"), "NULL", (F423+H423)/2)</f>
        <v>33</v>
      </c>
      <c r="AD423" s="13">
        <v>17000000523</v>
      </c>
      <c r="AE423" s="6">
        <f>IF(H423 = "NULL", "NULL", AF423/28.35)</f>
        <v>3.9682539682539679</v>
      </c>
      <c r="AF423" s="6">
        <f>IF(H423 = "NULL", "NULL", J423*2)</f>
        <v>112.5</v>
      </c>
      <c r="AG423" s="13">
        <v>19000000523</v>
      </c>
      <c r="AH423" s="6">
        <f>IF(AB423 = "NULL", "NULL", AB423*2)</f>
        <v>2.3280423280423279</v>
      </c>
      <c r="AI423" s="6">
        <f>IF(AC423 = "NULL", "NULL", AC423*2)</f>
        <v>66</v>
      </c>
      <c r="AJ423" s="13">
        <v>21000000523</v>
      </c>
      <c r="AK423" s="11" t="s">
        <v>623</v>
      </c>
      <c r="AL423" s="10" t="str">
        <f>SUBSTITUTE(D423,CHAR(10)&amp;"•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c r="AM423" s="9" t="s">
        <v>44</v>
      </c>
      <c r="AN423" s="42"/>
    </row>
    <row r="424" spans="1:40" ht="180" x14ac:dyDescent="0.3">
      <c r="A424" s="8" t="s">
        <v>1786</v>
      </c>
      <c r="B424" s="8" t="s">
        <v>1787</v>
      </c>
      <c r="C424" s="8" t="s">
        <v>1788</v>
      </c>
      <c r="D424" s="9" t="s">
        <v>1789</v>
      </c>
      <c r="E424" s="6">
        <f>IF(F424 = "NULL", "NULL", F424/28.35)</f>
        <v>1.1000000000000001</v>
      </c>
      <c r="F424" s="6">
        <v>31.185000000000006</v>
      </c>
      <c r="G424" s="6">
        <f>IF(H424 = "NULL", "NULL", H424/28.35)</f>
        <v>2.2000000000000002</v>
      </c>
      <c r="H424" s="6">
        <v>62.370000000000012</v>
      </c>
      <c r="I424" s="6">
        <f>IF(G424 = "NULL", "NULL", G424*1.25)</f>
        <v>2.75</v>
      </c>
      <c r="J424" s="6">
        <f>IF(G424 = "NULL", "NULL", H424*1.25)</f>
        <v>77.96250000000002</v>
      </c>
      <c r="K424" s="6">
        <f>IF(G424 = "NULL", "NULL", G424*2)</f>
        <v>4.4000000000000004</v>
      </c>
      <c r="L424" s="6">
        <f>IF(G424 = "NULL", "NULL", H424*2)</f>
        <v>124.74000000000002</v>
      </c>
      <c r="M424" s="9" t="str">
        <f>CONCATENATE(SUBSTITUTE(D424,"• Packed in a facility and/or equipment that produces products containing peanuts, tree nuts, soybean, milk, dairy, eggs, fish, shellfish, wheat, sesame. •",""), " - NET WT. ", TEXT(E424, "0.00"), " oz (", F424, " grams)")</f>
        <v>Philly Favorite Pizza Seasoning Ingredients:
onion, marjoram, red &amp; green bell pepper, oregano, thyme, parsley, fennel, garlic, celery &amp; chives
 - NET WT. 1.10 oz (31.185 grams)</v>
      </c>
      <c r="N424" s="10">
        <v>10000000244</v>
      </c>
      <c r="O424" s="10">
        <v>30000000244</v>
      </c>
      <c r="P424" s="10">
        <v>50000000244</v>
      </c>
      <c r="Q424" s="10">
        <v>70000000244</v>
      </c>
      <c r="R424" s="10">
        <v>90000000244</v>
      </c>
      <c r="S424" s="10">
        <v>11000000244</v>
      </c>
      <c r="T424" s="10">
        <v>13000000244</v>
      </c>
      <c r="U424" s="8" t="s">
        <v>49</v>
      </c>
      <c r="V424" s="9" t="s">
        <v>1790</v>
      </c>
      <c r="W424" s="6">
        <f>IF(G424 = "NULL", "NULL", G424/4)</f>
        <v>0.55000000000000004</v>
      </c>
      <c r="X424" s="6">
        <f>IF(W424 = "NULL", "NULL", W424*28.35)</f>
        <v>15.592500000000003</v>
      </c>
      <c r="Y424" s="6">
        <f>IF(G424 = "NULL", "NULL", G424*4)</f>
        <v>8.8000000000000007</v>
      </c>
      <c r="Z424" s="6">
        <f>IF(G424 = "NULL", "NULL", H424*4)</f>
        <v>249.48000000000005</v>
      </c>
      <c r="AA424" s="13">
        <v>15000000244</v>
      </c>
      <c r="AB424" s="6">
        <f>IF(OR(E424 = "NULL", G424 = "NULL"), "NULL", (E424+G424)/2)</f>
        <v>1.6500000000000001</v>
      </c>
      <c r="AC424" s="6">
        <f>IF(OR(F424 = "NULL", H424 = "NULL"), "NULL", (F424+H424)/2)</f>
        <v>46.777500000000011</v>
      </c>
      <c r="AD424" s="13">
        <v>17000000244</v>
      </c>
      <c r="AE424" s="6">
        <f>IF(H424 = "NULL", "NULL", AF424/28.35)</f>
        <v>5.5000000000000009</v>
      </c>
      <c r="AF424" s="6">
        <f>IF(H424 = "NULL", "NULL", J424*2)</f>
        <v>155.92500000000004</v>
      </c>
      <c r="AG424" s="13">
        <v>19000000244</v>
      </c>
      <c r="AH424" s="6">
        <f>IF(AB424 = "NULL", "NULL", AB424*2)</f>
        <v>3.3000000000000003</v>
      </c>
      <c r="AI424" s="6">
        <f>IF(AC424 = "NULL", "NULL", AC424*2)</f>
        <v>93.555000000000021</v>
      </c>
      <c r="AJ424" s="13">
        <v>21000000244</v>
      </c>
      <c r="AK424" s="11"/>
      <c r="AL424" s="10" t="str">
        <f>SUBSTITUTE(D424,CHAR(10)&amp;"•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c r="AM424" s="9" t="s">
        <v>44</v>
      </c>
      <c r="AN424" s="42"/>
    </row>
    <row r="425" spans="1:40" ht="409.6" x14ac:dyDescent="0.3">
      <c r="A425" s="8" t="s">
        <v>2527</v>
      </c>
      <c r="B425" s="8" t="s">
        <v>2528</v>
      </c>
      <c r="C425" s="8" t="s">
        <v>2529</v>
      </c>
      <c r="D425" s="9" t="s">
        <v>2530</v>
      </c>
      <c r="E425" s="6">
        <f>IF(F425 = "NULL", "NULL", F425/28.35)</f>
        <v>1.6875</v>
      </c>
      <c r="F425" s="6">
        <v>47.840625000000003</v>
      </c>
      <c r="G425" s="6">
        <f>IF(H425 = "NULL", "NULL", H425/28.35)</f>
        <v>3.375</v>
      </c>
      <c r="H425" s="6">
        <v>95.681250000000006</v>
      </c>
      <c r="I425" s="6">
        <f>IF(G425 = "NULL", "NULL", G425*1.25)</f>
        <v>4.21875</v>
      </c>
      <c r="J425" s="6">
        <f>IF(G425 = "NULL", "NULL", H425*1.25)</f>
        <v>119.6015625</v>
      </c>
      <c r="K425" s="6">
        <f>IF(G425 = "NULL", "NULL", G425*2)</f>
        <v>6.75</v>
      </c>
      <c r="L425" s="6">
        <f>IF(G425 = "NULL", "NULL", H425*2)</f>
        <v>191.36250000000001</v>
      </c>
      <c r="M425" s="9" t="str">
        <f>CONCATENATE(SUBSTITUTE(D425,"• Packed in a facility and/or equipment that produces products containing peanuts, tree nuts, soybean, milk, dairy, eggs, fish, shellfish, wheat, sesame. •",""), " - NET WT. ", TEXT(E425, "0.00"), " oz (", F425,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(47.840625 grams)</v>
      </c>
      <c r="N425" s="10">
        <v>10000000245</v>
      </c>
      <c r="O425" s="10">
        <v>30000000245</v>
      </c>
      <c r="P425" s="10">
        <v>50000000245</v>
      </c>
      <c r="Q425" s="10">
        <v>70000000245</v>
      </c>
      <c r="R425" s="10">
        <v>90000000245</v>
      </c>
      <c r="S425" s="10">
        <v>11000000245</v>
      </c>
      <c r="T425" s="10">
        <v>13000000245</v>
      </c>
      <c r="U425" s="8"/>
      <c r="V425" s="9" t="s">
        <v>133</v>
      </c>
      <c r="W425" s="6">
        <f>IF(G425 = "NULL", "NULL", G425/4)</f>
        <v>0.84375</v>
      </c>
      <c r="X425" s="6">
        <f>IF(W425 = "NULL", "NULL", W425*28.35)</f>
        <v>23.920312500000001</v>
      </c>
      <c r="Y425" s="6">
        <f>IF(G425 = "NULL", "NULL", G425*4)</f>
        <v>13.5</v>
      </c>
      <c r="Z425" s="6">
        <f>IF(G425 = "NULL", "NULL", H425*4)</f>
        <v>382.72500000000002</v>
      </c>
      <c r="AA425" s="13">
        <v>15000000245</v>
      </c>
      <c r="AB425" s="6">
        <f>IF(OR(E425 = "NULL", G425 = "NULL"), "NULL", (E425+G425)/2)</f>
        <v>2.53125</v>
      </c>
      <c r="AC425" s="6">
        <f>IF(OR(F425 = "NULL", H425 = "NULL"), "NULL", (F425+H425)/2)</f>
        <v>71.760937500000011</v>
      </c>
      <c r="AD425" s="13">
        <v>17000000245</v>
      </c>
      <c r="AE425" s="6">
        <f>IF(H425 = "NULL", "NULL", AF425/28.35)</f>
        <v>8.4375</v>
      </c>
      <c r="AF425" s="6">
        <f>IF(H425 = "NULL", "NULL", J425*2)</f>
        <v>239.203125</v>
      </c>
      <c r="AG425" s="13">
        <v>19000000245</v>
      </c>
      <c r="AH425" s="6">
        <f>IF(AB425 = "NULL", "NULL", AB425*2)</f>
        <v>5.0625</v>
      </c>
      <c r="AI425" s="6">
        <f>IF(AC425 = "NULL", "NULL", AC425*2)</f>
        <v>143.52187500000002</v>
      </c>
      <c r="AJ425" s="13">
        <v>21000000245</v>
      </c>
      <c r="AK425" s="11"/>
      <c r="AL425" s="10" t="str">
        <f>SUBSTITUTE(D425,CHAR(10)&amp;"•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c r="AM425" s="9" t="s">
        <v>44</v>
      </c>
      <c r="AN425" s="42"/>
    </row>
    <row r="426" spans="1:40" ht="180" x14ac:dyDescent="0.3">
      <c r="A426" s="33" t="s">
        <v>803</v>
      </c>
      <c r="B426" s="8" t="s">
        <v>804</v>
      </c>
      <c r="C426" s="8" t="s">
        <v>805</v>
      </c>
      <c r="D426" s="9" t="s">
        <v>806</v>
      </c>
      <c r="E426" s="6">
        <f>IF(F426 = "NULL", "NULL", F426/28.35)</f>
        <v>1.85</v>
      </c>
      <c r="F426" s="6">
        <v>52.447500000000005</v>
      </c>
      <c r="G426" s="6">
        <f>IF(H426 = "NULL", "NULL", H426/28.35)</f>
        <v>3.7</v>
      </c>
      <c r="H426" s="6">
        <v>104.89500000000001</v>
      </c>
      <c r="I426" s="6">
        <f>IF(G426 = "NULL", "NULL", G426*1.25)</f>
        <v>4.625</v>
      </c>
      <c r="J426" s="6">
        <f>IF(G426 = "NULL", "NULL", H426*1.25)</f>
        <v>131.11875000000001</v>
      </c>
      <c r="K426" s="6">
        <f>IF(G426 = "NULL", "NULL", G426*2)</f>
        <v>7.4</v>
      </c>
      <c r="L426" s="6">
        <f>IF(G426 = "NULL", "NULL", H426*2)</f>
        <v>209.79000000000002</v>
      </c>
      <c r="M426" s="9" t="str">
        <f>CONCATENATE(SUBSTITUTE(D426,"• Packed in a facility and/or equipment that produces products containing peanuts, tree nuts, soybean, milk, dairy, eggs, fish, shellfish, wheat, sesame. •",""), " - NET WT. ", TEXT(E426, "0.00"), " oz (", F426, " grams)")</f>
        <v>Pinch of Pumpkin Spice Popcorn Seasoning Ingredients:
sugar, cinnamon, salt, spices
 - NET WT. 1.85 oz (52.4475 grams)</v>
      </c>
      <c r="N426" s="10">
        <v>10000000596</v>
      </c>
      <c r="O426" s="10">
        <v>30000000596</v>
      </c>
      <c r="P426" s="10">
        <v>50000000596</v>
      </c>
      <c r="Q426" s="10">
        <v>70000000596</v>
      </c>
      <c r="R426" s="10">
        <v>90000000596</v>
      </c>
      <c r="S426" s="10">
        <v>11000000596</v>
      </c>
      <c r="T426" s="10">
        <v>13000000596</v>
      </c>
      <c r="U426" s="8" t="s">
        <v>49</v>
      </c>
      <c r="V426" s="9"/>
      <c r="W426" s="6">
        <f>IF(G426 = "NULL", "NULL", G426/4)</f>
        <v>0.92500000000000004</v>
      </c>
      <c r="X426" s="6">
        <f>IF(W426 = "NULL", "NULL", W426*28.35)</f>
        <v>26.223750000000003</v>
      </c>
      <c r="Y426" s="6">
        <f>IF(G426 = "NULL", "NULL", G426*4)</f>
        <v>14.8</v>
      </c>
      <c r="Z426" s="6">
        <f>IF(G426 = "NULL", "NULL", H426*4)</f>
        <v>419.58000000000004</v>
      </c>
      <c r="AA426" s="13">
        <v>15000000596</v>
      </c>
      <c r="AB426" s="6">
        <f>IF(OR(E426 = "NULL", G426 = "NULL"), "NULL", (E426+G426)/2)</f>
        <v>2.7750000000000004</v>
      </c>
      <c r="AC426" s="6">
        <f>IF(OR(F426 = "NULL", H426 = "NULL"), "NULL", (F426+H426)/2)</f>
        <v>78.671250000000015</v>
      </c>
      <c r="AD426" s="13">
        <v>17000000596</v>
      </c>
      <c r="AE426" s="6">
        <f>IF(H426 = "NULL", "NULL", AF426/28.35)</f>
        <v>9.25</v>
      </c>
      <c r="AF426" s="6">
        <f>IF(H426 = "NULL", "NULL", J426*2)</f>
        <v>262.23750000000001</v>
      </c>
      <c r="AG426" s="13">
        <v>19000000596</v>
      </c>
      <c r="AH426" s="6">
        <f>IF(AB426 = "NULL", "NULL", AB426*2)</f>
        <v>5.5500000000000007</v>
      </c>
      <c r="AI426" s="6">
        <f>IF(AC426 = "NULL", "NULL", AC426*2)</f>
        <v>157.34250000000003</v>
      </c>
      <c r="AJ426" s="13">
        <v>21000000596</v>
      </c>
      <c r="AK426" s="11" t="s">
        <v>807</v>
      </c>
      <c r="AL426" s="10" t="str">
        <f>SUBSTITUTE(D426,CHAR(10)&amp;"• Packed in a facility and/or equipment that produces products containing peanuts, tree nuts, soybean, milk, dairy, eggs, fish, shellfish, wheat, sesame. •","")</f>
        <v>Pinch of Pumpkin Spice Popcorn Seasoning Ingredients:
sugar, cinnamon, salt, spices</v>
      </c>
      <c r="AM426" s="9" t="s">
        <v>44</v>
      </c>
      <c r="AN426" s="42"/>
    </row>
    <row r="427" spans="1:40" ht="409.6" x14ac:dyDescent="0.3">
      <c r="A427" s="8" t="s">
        <v>2567</v>
      </c>
      <c r="B427" s="8" t="s">
        <v>2568</v>
      </c>
      <c r="C427" s="8" t="s">
        <v>2569</v>
      </c>
      <c r="D427" s="9" t="s">
        <v>2570</v>
      </c>
      <c r="E427" s="6">
        <f>IF(F427 = "NULL", "NULL", F427/28.35)</f>
        <v>1.6875</v>
      </c>
      <c r="F427" s="6">
        <v>47.840625000000003</v>
      </c>
      <c r="G427" s="6">
        <f>IF(H427 = "NULL", "NULL", H427/28.35)</f>
        <v>3.375</v>
      </c>
      <c r="H427" s="6">
        <v>95.681250000000006</v>
      </c>
      <c r="I427" s="6">
        <f>IF(G427 = "NULL", "NULL", G427*1.25)</f>
        <v>4.21875</v>
      </c>
      <c r="J427" s="6">
        <f>IF(G427 = "NULL", "NULL", H427*1.25)</f>
        <v>119.6015625</v>
      </c>
      <c r="K427" s="6">
        <f>IF(G427 = "NULL", "NULL", G427*2)</f>
        <v>6.75</v>
      </c>
      <c r="L427" s="6">
        <f>IF(G427 = "NULL", "NULL", H427*2)</f>
        <v>191.36250000000001</v>
      </c>
      <c r="M427" s="9" t="str">
        <f>CONCATENATE(SUBSTITUTE(D427,"• Packed in a facility and/or equipment that produces products containing peanuts, tree nuts, soybean, milk, dairy, eggs, fish, shellfish, wheat, sesame. •",""), " - NET WT. ", TEXT(E427, "0.00"), " oz (", F427,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427" s="10">
        <v>10000000246</v>
      </c>
      <c r="O427" s="10">
        <v>30000000246</v>
      </c>
      <c r="P427" s="10">
        <v>50000000246</v>
      </c>
      <c r="Q427" s="10">
        <v>70000000246</v>
      </c>
      <c r="R427" s="10">
        <v>90000000246</v>
      </c>
      <c r="S427" s="10">
        <v>11000000246</v>
      </c>
      <c r="T427" s="10">
        <v>13000000246</v>
      </c>
      <c r="U427" s="8"/>
      <c r="V427" s="9" t="s">
        <v>133</v>
      </c>
      <c r="W427" s="6">
        <f>IF(G427 = "NULL", "NULL", G427/4)</f>
        <v>0.84375</v>
      </c>
      <c r="X427" s="6">
        <f>IF(W427 = "NULL", "NULL", W427*28.35)</f>
        <v>23.920312500000001</v>
      </c>
      <c r="Y427" s="6">
        <f>IF(G427 = "NULL", "NULL", G427*4)</f>
        <v>13.5</v>
      </c>
      <c r="Z427" s="6">
        <f>IF(G427 = "NULL", "NULL", H427*4)</f>
        <v>382.72500000000002</v>
      </c>
      <c r="AA427" s="13">
        <v>15000000246</v>
      </c>
      <c r="AB427" s="6">
        <f>IF(OR(E427 = "NULL", G427 = "NULL"), "NULL", (E427+G427)/2)</f>
        <v>2.53125</v>
      </c>
      <c r="AC427" s="6">
        <f>IF(OR(F427 = "NULL", H427 = "NULL"), "NULL", (F427+H427)/2)</f>
        <v>71.760937500000011</v>
      </c>
      <c r="AD427" s="13">
        <v>17000000246</v>
      </c>
      <c r="AE427" s="6">
        <f>IF(H427 = "NULL", "NULL", AF427/28.35)</f>
        <v>8.4375</v>
      </c>
      <c r="AF427" s="6">
        <f>IF(H427 = "NULL", "NULL", J427*2)</f>
        <v>239.203125</v>
      </c>
      <c r="AG427" s="13">
        <v>19000000246</v>
      </c>
      <c r="AH427" s="6">
        <f>IF(AB427 = "NULL", "NULL", AB427*2)</f>
        <v>5.0625</v>
      </c>
      <c r="AI427" s="6">
        <f>IF(AC427 = "NULL", "NULL", AC427*2)</f>
        <v>143.52187500000002</v>
      </c>
      <c r="AJ427" s="13">
        <v>21000000246</v>
      </c>
      <c r="AK427" s="11"/>
      <c r="AL427" s="10" t="str">
        <f>SUBSTITUTE(D427,CHAR(10)&amp;"•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c r="AM427" s="9" t="s">
        <v>44</v>
      </c>
      <c r="AN427" s="42"/>
    </row>
    <row r="428" spans="1:40" ht="180" x14ac:dyDescent="0.3">
      <c r="A428" s="33" t="s">
        <v>591</v>
      </c>
      <c r="B428" s="8" t="s">
        <v>592</v>
      </c>
      <c r="C428" s="8" t="s">
        <v>593</v>
      </c>
      <c r="D428" s="9" t="s">
        <v>594</v>
      </c>
      <c r="E428" s="6">
        <f>IF(F428 = "NULL", "NULL", F428/28.35)</f>
        <v>2.1869488536155202</v>
      </c>
      <c r="F428" s="6">
        <v>62</v>
      </c>
      <c r="G428" s="6">
        <f>IF(H428 = "NULL", "NULL", H428/28.35)</f>
        <v>4.5149911816578481</v>
      </c>
      <c r="H428" s="6">
        <v>128</v>
      </c>
      <c r="I428" s="6">
        <f>IF(G428 = "NULL", "NULL", G428*1.25)</f>
        <v>5.6437389770723101</v>
      </c>
      <c r="J428" s="6">
        <f>IF(G428 = "NULL", "NULL", H428*1.25)</f>
        <v>160</v>
      </c>
      <c r="K428" s="6">
        <f>IF(G428 = "NULL", "NULL", G428*2)</f>
        <v>9.0299823633156961</v>
      </c>
      <c r="L428" s="6">
        <f>IF(G428 = "NULL", "NULL", H428*2)</f>
        <v>256</v>
      </c>
      <c r="M428" s="9" t="str">
        <f>CONCATENATE(SUBSTITUTE(D428,"• Packed in a facility and/or equipment that produces products containing peanuts, tree nuts, soybean, milk, dairy, eggs, fish, shellfish, wheat, sesame. •",""), " - NET WT. ", TEXT(E428, "0.00"), " oz (", F428, " grams)")</f>
        <v>Pink Himalayan &amp; Ghost Chili Sea Salt Ingredients:
coarse pink Himalayan sea salt, ghost chili peppers
 - NET WT. 2.19 oz (62 grams)</v>
      </c>
      <c r="N428" s="10">
        <v>10000000510</v>
      </c>
      <c r="O428" s="10">
        <v>30000000510</v>
      </c>
      <c r="P428" s="10">
        <v>50000000510</v>
      </c>
      <c r="Q428" s="10">
        <v>70000000510</v>
      </c>
      <c r="R428" s="10">
        <v>90000000510</v>
      </c>
      <c r="S428" s="10">
        <v>11000000510</v>
      </c>
      <c r="T428" s="10">
        <v>13000000510</v>
      </c>
      <c r="U428" s="22"/>
      <c r="W428" s="6">
        <f>IF(G428 = "NULL", "NULL", G428/4)</f>
        <v>1.128747795414462</v>
      </c>
      <c r="X428" s="6">
        <f>IF(W428 = "NULL", "NULL", W428*28.35)</f>
        <v>32</v>
      </c>
      <c r="Y428" s="6">
        <f>IF(G428 = "NULL", "NULL", G428*4)</f>
        <v>18.059964726631392</v>
      </c>
      <c r="Z428" s="6">
        <f>IF(G428 = "NULL", "NULL", H428*4)</f>
        <v>512</v>
      </c>
      <c r="AA428" s="13">
        <v>15000000510</v>
      </c>
      <c r="AB428" s="6">
        <f>IF(OR(E428 = "NULL", G428 = "NULL"), "NULL", (E428+G428)/2)</f>
        <v>3.3509700176366843</v>
      </c>
      <c r="AC428" s="6">
        <f>IF(OR(F428 = "NULL", H428 = "NULL"), "NULL", (F428+H428)/2)</f>
        <v>95</v>
      </c>
      <c r="AD428" s="13">
        <v>17000000510</v>
      </c>
      <c r="AE428" s="6">
        <f>IF(H428 = "NULL", "NULL", AF428/28.35)</f>
        <v>11.28747795414462</v>
      </c>
      <c r="AF428" s="6">
        <f>IF(H428 = "NULL", "NULL", J428*2)</f>
        <v>320</v>
      </c>
      <c r="AG428" s="13">
        <v>19000000510</v>
      </c>
      <c r="AH428" s="6">
        <f>IF(AB428 = "NULL", "NULL", AB428*2)</f>
        <v>6.7019400352733687</v>
      </c>
      <c r="AI428" s="6">
        <f>IF(AC428 = "NULL", "NULL", AC428*2)</f>
        <v>190</v>
      </c>
      <c r="AJ428" s="13">
        <v>21000000510</v>
      </c>
      <c r="AK428" s="11" t="s">
        <v>595</v>
      </c>
      <c r="AL428" s="10" t="str">
        <f>SUBSTITUTE(D428,CHAR(10)&amp;"• Packed in a facility and/or equipment that produces products containing peanuts, tree nuts, soybean, milk, dairy, eggs, fish, shellfish, wheat, sesame. •","")</f>
        <v>Pink Himalayan &amp; Ghost Chili Sea Salt Ingredients:
coarse pink Himalayan sea salt, ghost chili peppers</v>
      </c>
      <c r="AM428" s="9" t="s">
        <v>44</v>
      </c>
      <c r="AN428" s="42"/>
    </row>
    <row r="429" spans="1:40" ht="180" x14ac:dyDescent="0.3">
      <c r="A429" s="31" t="s">
        <v>2314</v>
      </c>
      <c r="B429" s="8" t="s">
        <v>2315</v>
      </c>
      <c r="C429" s="8" t="s">
        <v>2316</v>
      </c>
      <c r="D429" s="9" t="s">
        <v>2317</v>
      </c>
      <c r="E429" s="6">
        <f>IF(F429 = "NULL", "NULL", F429/28.35)</f>
        <v>2.1869488536155202</v>
      </c>
      <c r="F429" s="6">
        <v>62</v>
      </c>
      <c r="G429" s="6">
        <f>IF(H429 = "NULL", "NULL", H429/28.35)</f>
        <v>4.5149911816578481</v>
      </c>
      <c r="H429" s="6">
        <v>128</v>
      </c>
      <c r="I429" s="6">
        <f>IF(G429 = "NULL", "NULL", G429*1.25)</f>
        <v>5.6437389770723101</v>
      </c>
      <c r="J429" s="6">
        <f>IF(G429 = "NULL", "NULL", H429*1.25)</f>
        <v>160</v>
      </c>
      <c r="K429" s="6">
        <f>IF(G429 = "NULL", "NULL", G429*2)</f>
        <v>9.0299823633156961</v>
      </c>
      <c r="L429" s="6">
        <f>IF(G429 = "NULL", "NULL", H429*2)</f>
        <v>256</v>
      </c>
      <c r="M429" s="9" t="str">
        <f>CONCATENATE(SUBSTITUTE(D429,"• Packed in a facility and/or equipment that produces products containing peanuts, tree nuts, soybean, milk, dairy, eggs, fish, shellfish, wheat, sesame. •",""), " - NET WT. ", TEXT(E429, "0.00"), " oz (", F429, " grams)")</f>
        <v>Pink Himalayan &amp; Ghost Chili Sea Salt (Coarse) Ingredients:
coarse pink Himalayan sea salt, ghost chili peppers
 - NET WT. 2.19 oz (62 grams)</v>
      </c>
      <c r="N429" s="10">
        <v>10000000160</v>
      </c>
      <c r="O429" s="10">
        <v>30000000160</v>
      </c>
      <c r="P429" s="10">
        <v>50000000160</v>
      </c>
      <c r="Q429" s="10">
        <v>70000000160</v>
      </c>
      <c r="R429" s="10">
        <v>90000000160</v>
      </c>
      <c r="S429" s="10">
        <v>11000000160</v>
      </c>
      <c r="T429" s="10">
        <v>13000000160</v>
      </c>
      <c r="U429" s="8" t="s">
        <v>49</v>
      </c>
      <c r="V429" s="9" t="s">
        <v>127</v>
      </c>
      <c r="W429" s="6">
        <f>IF(G429 = "NULL", "NULL", G429/4)</f>
        <v>1.128747795414462</v>
      </c>
      <c r="X429" s="6">
        <f>IF(W429 = "NULL", "NULL", W429*28.35)</f>
        <v>32</v>
      </c>
      <c r="Y429" s="6">
        <f>IF(G429 = "NULL", "NULL", G429*4)</f>
        <v>18.059964726631392</v>
      </c>
      <c r="Z429" s="6">
        <f>IF(G429 = "NULL", "NULL", H429*4)</f>
        <v>512</v>
      </c>
      <c r="AA429" s="13">
        <v>15000000160</v>
      </c>
      <c r="AB429" s="6">
        <f>IF(OR(E429 = "NULL", G429 = "NULL"), "NULL", (E429+G429)/2)</f>
        <v>3.3509700176366843</v>
      </c>
      <c r="AC429" s="6">
        <f>IF(OR(F429 = "NULL", H429 = "NULL"), "NULL", (F429+H429)/2)</f>
        <v>95</v>
      </c>
      <c r="AD429" s="13">
        <v>17000000160</v>
      </c>
      <c r="AE429" s="6">
        <f>IF(H429 = "NULL", "NULL", AF429/28.35)</f>
        <v>11.28747795414462</v>
      </c>
      <c r="AF429" s="6">
        <f>IF(H429 = "NULL", "NULL", J429*2)</f>
        <v>320</v>
      </c>
      <c r="AG429" s="13">
        <v>19000000160</v>
      </c>
      <c r="AH429" s="6">
        <f>IF(AB429 = "NULL", "NULL", AB429*2)</f>
        <v>6.7019400352733687</v>
      </c>
      <c r="AI429" s="6">
        <f>IF(AC429 = "NULL", "NULL", AC429*2)</f>
        <v>190</v>
      </c>
      <c r="AJ429" s="13">
        <v>21000000160</v>
      </c>
      <c r="AK429" s="11"/>
      <c r="AL429" s="10" t="str">
        <f>SUBSTITUTE(D429,CHAR(10)&amp;"• Packed in a facility and/or equipment that produces products containing peanuts, tree nuts, soybean, milk, dairy, eggs, fish, shellfish, wheat, sesame. •","")</f>
        <v>Pink Himalayan &amp; Ghost Chili Sea Salt (Coarse) Ingredients:
coarse pink Himalayan sea salt, ghost chili peppers</v>
      </c>
      <c r="AM429" s="9" t="s">
        <v>44</v>
      </c>
      <c r="AN429" s="42"/>
    </row>
    <row r="430" spans="1:40" ht="180" x14ac:dyDescent="0.3">
      <c r="A430" s="31" t="s">
        <v>2310</v>
      </c>
      <c r="B430" s="8" t="s">
        <v>2311</v>
      </c>
      <c r="C430" s="8" t="s">
        <v>2312</v>
      </c>
      <c r="D430" s="9" t="s">
        <v>2313</v>
      </c>
      <c r="E430" s="6">
        <f>IF(F430 = "NULL", "NULL", F430/28.35)</f>
        <v>2.1869488536155202</v>
      </c>
      <c r="F430" s="6">
        <v>62</v>
      </c>
      <c r="G430" s="6">
        <f>IF(H430 = "NULL", "NULL", H430/28.35)</f>
        <v>4.5149911816578481</v>
      </c>
      <c r="H430" s="6">
        <v>128</v>
      </c>
      <c r="I430" s="6">
        <f>IF(G430 = "NULL", "NULL", G430*1.25)</f>
        <v>5.6437389770723101</v>
      </c>
      <c r="J430" s="6">
        <f>IF(G430 = "NULL", "NULL", H430*1.25)</f>
        <v>160</v>
      </c>
      <c r="K430" s="6">
        <f>IF(G430 = "NULL", "NULL", G430*2)</f>
        <v>9.0299823633156961</v>
      </c>
      <c r="L430" s="6">
        <f>IF(G430 = "NULL", "NULL", H430*2)</f>
        <v>256</v>
      </c>
      <c r="M430" s="9" t="str">
        <f>CONCATENATE(SUBSTITUTE(D430,"• Packed in a facility and/or equipment that produces products containing peanuts, tree nuts, soybean, milk, dairy, eggs, fish, shellfish, wheat, sesame. •",""), " - NET WT. ", TEXT(E430, "0.00"), " oz (", F430, " grams)")</f>
        <v>Pink Himalayan &amp; Ghost Chili Sea Salt (Fine) Ingredients:
pink Himalayan salt w/ smoked ghost chili peppers
 - NET WT. 2.19 oz (62 grams)</v>
      </c>
      <c r="N430" s="10">
        <v>10000000418</v>
      </c>
      <c r="O430" s="10">
        <v>30000000418</v>
      </c>
      <c r="P430" s="10">
        <v>50000000418</v>
      </c>
      <c r="Q430" s="10">
        <v>70000000418</v>
      </c>
      <c r="R430" s="10">
        <v>90000000418</v>
      </c>
      <c r="S430" s="10">
        <v>11000000418</v>
      </c>
      <c r="T430" s="10">
        <v>13000000418</v>
      </c>
      <c r="U430" s="8" t="s">
        <v>49</v>
      </c>
      <c r="V430" s="9"/>
      <c r="W430" s="6">
        <f>IF(G430 = "NULL", "NULL", G430/4)</f>
        <v>1.128747795414462</v>
      </c>
      <c r="X430" s="6">
        <f>IF(W430 = "NULL", "NULL", W430*28.35)</f>
        <v>32</v>
      </c>
      <c r="Y430" s="6">
        <f>IF(G430 = "NULL", "NULL", G430*4)</f>
        <v>18.059964726631392</v>
      </c>
      <c r="Z430" s="6">
        <f>IF(G430 = "NULL", "NULL", H430*4)</f>
        <v>512</v>
      </c>
      <c r="AA430" s="13">
        <v>15000000418</v>
      </c>
      <c r="AB430" s="6">
        <f>IF(OR(E430 = "NULL", G430 = "NULL"), "NULL", (E430+G430)/2)</f>
        <v>3.3509700176366843</v>
      </c>
      <c r="AC430" s="6">
        <f>IF(OR(F430 = "NULL", H430 = "NULL"), "NULL", (F430+H430)/2)</f>
        <v>95</v>
      </c>
      <c r="AD430" s="13">
        <v>17000000418</v>
      </c>
      <c r="AE430" s="6">
        <f>IF(H430 = "NULL", "NULL", AF430/28.35)</f>
        <v>11.28747795414462</v>
      </c>
      <c r="AF430" s="6">
        <f>IF(H430 = "NULL", "NULL", J430*2)</f>
        <v>320</v>
      </c>
      <c r="AG430" s="13">
        <v>19000000418</v>
      </c>
      <c r="AH430" s="6">
        <f>IF(AB430 = "NULL", "NULL", AB430*2)</f>
        <v>6.7019400352733687</v>
      </c>
      <c r="AI430" s="6">
        <f>IF(AC430 = "NULL", "NULL", AC430*2)</f>
        <v>190</v>
      </c>
      <c r="AJ430" s="13">
        <v>21000000418</v>
      </c>
      <c r="AK430" s="11"/>
      <c r="AL430" s="10" t="str">
        <f>SUBSTITUTE(D430,CHAR(10)&amp;"• Packed in a facility and/or equipment that produces products containing peanuts, tree nuts, soybean, milk, dairy, eggs, fish, shellfish, wheat, sesame. •","")</f>
        <v>Pink Himalayan &amp; Ghost Chili Sea Salt (Fine) Ingredients:
pink Himalayan salt w/ smoked ghost chili peppers</v>
      </c>
      <c r="AM430" s="9" t="s">
        <v>44</v>
      </c>
      <c r="AN430" s="42"/>
    </row>
    <row r="431" spans="1:40" ht="180" x14ac:dyDescent="0.3">
      <c r="A431" s="8" t="s">
        <v>2286</v>
      </c>
      <c r="B431" s="8" t="s">
        <v>2287</v>
      </c>
      <c r="C431" s="8" t="s">
        <v>2288</v>
      </c>
      <c r="D431" s="9" t="s">
        <v>2289</v>
      </c>
      <c r="E431" s="6">
        <f>IF(F431 = "NULL", "NULL", F431/28.35)</f>
        <v>3.2</v>
      </c>
      <c r="F431" s="6">
        <v>90.720000000000013</v>
      </c>
      <c r="G431" s="6">
        <f>IF(H431 = "NULL", "NULL", H431/28.35)</f>
        <v>6.4</v>
      </c>
      <c r="H431" s="6">
        <v>181.44000000000003</v>
      </c>
      <c r="I431" s="6">
        <f>IF(G431 = "NULL", "NULL", G431*1.25)</f>
        <v>8</v>
      </c>
      <c r="J431" s="6">
        <f>IF(G431 = "NULL", "NULL", H431*1.25)</f>
        <v>226.80000000000004</v>
      </c>
      <c r="K431" s="6">
        <f>IF(G431 = "NULL", "NULL", G431*2)</f>
        <v>12.8</v>
      </c>
      <c r="L431" s="6">
        <f>IF(G431 = "NULL", "NULL", H431*2)</f>
        <v>362.88000000000005</v>
      </c>
      <c r="M431" s="9" t="str">
        <f>CONCATENATE(SUBSTITUTE(D431,"• Packed in a facility and/or equipment that produces products containing peanuts, tree nuts, soybean, milk, dairy, eggs, fish, shellfish, wheat, sesame. •",""), " - NET WT. ", TEXT(E431, "0.00"), " oz (", F431, " grams)")</f>
        <v>Pink Himalayan Coarse Sea Salt Ingredients:
coarse pink himalayan sea salt
 - NET WT. 3.20 oz (90.72 grams)</v>
      </c>
      <c r="N431" s="10">
        <v>10000000158</v>
      </c>
      <c r="O431" s="10">
        <v>30000000158</v>
      </c>
      <c r="P431" s="10">
        <v>50000000158</v>
      </c>
      <c r="Q431" s="10">
        <v>70000000158</v>
      </c>
      <c r="R431" s="10">
        <v>90000000158</v>
      </c>
      <c r="S431" s="10">
        <v>11000000158</v>
      </c>
      <c r="T431" s="10">
        <v>13000000158</v>
      </c>
      <c r="U431" s="8"/>
      <c r="V431" s="9"/>
      <c r="W431" s="6">
        <f>IF(G431 = "NULL", "NULL", G431/4)</f>
        <v>1.6</v>
      </c>
      <c r="X431" s="6">
        <f>IF(W431 = "NULL", "NULL", W431*28.35)</f>
        <v>45.360000000000007</v>
      </c>
      <c r="Y431" s="6">
        <f>IF(G431 = "NULL", "NULL", G431*4)</f>
        <v>25.6</v>
      </c>
      <c r="Z431" s="6">
        <f>IF(G431 = "NULL", "NULL", H431*4)</f>
        <v>725.7600000000001</v>
      </c>
      <c r="AA431" s="13">
        <v>15000000158</v>
      </c>
      <c r="AB431" s="6">
        <f>IF(OR(E431 = "NULL", G431 = "NULL"), "NULL", (E431+G431)/2)</f>
        <v>4.8000000000000007</v>
      </c>
      <c r="AC431" s="6">
        <f>IF(OR(F431 = "NULL", H431 = "NULL"), "NULL", (F431+H431)/2)</f>
        <v>136.08000000000001</v>
      </c>
      <c r="AD431" s="13">
        <v>17000000158</v>
      </c>
      <c r="AE431" s="6">
        <f>IF(H431 = "NULL", "NULL", AF431/28.35)</f>
        <v>16.000000000000004</v>
      </c>
      <c r="AF431" s="6">
        <f>IF(H431 = "NULL", "NULL", J431*2)</f>
        <v>453.60000000000008</v>
      </c>
      <c r="AG431" s="13">
        <v>19000000158</v>
      </c>
      <c r="AH431" s="6">
        <f>IF(AB431 = "NULL", "NULL", AB431*2)</f>
        <v>9.6000000000000014</v>
      </c>
      <c r="AI431" s="6">
        <f>IF(AC431 = "NULL", "NULL", AC431*2)</f>
        <v>272.16000000000003</v>
      </c>
      <c r="AJ431" s="13">
        <v>21000000158</v>
      </c>
      <c r="AK431" s="11"/>
      <c r="AL431" s="10" t="str">
        <f>SUBSTITUTE(D431,CHAR(10)&amp;"• Packed in a facility and/or equipment that produces products containing peanuts, tree nuts, soybean, milk, dairy, eggs, fish, shellfish, wheat, sesame. •","")</f>
        <v>Pink Himalayan Coarse Sea Salt Ingredients:
coarse pink himalayan sea salt</v>
      </c>
      <c r="AM431" s="9" t="s">
        <v>44</v>
      </c>
      <c r="AN431" s="42"/>
    </row>
    <row r="432" spans="1:40" ht="180" x14ac:dyDescent="0.3">
      <c r="A432" s="8" t="s">
        <v>2282</v>
      </c>
      <c r="B432" s="8" t="s">
        <v>2283</v>
      </c>
      <c r="C432" s="8" t="s">
        <v>2284</v>
      </c>
      <c r="D432" s="9" t="s">
        <v>2285</v>
      </c>
      <c r="E432" s="6">
        <f>IF(F432 = "NULL", "NULL", F432/28.35)</f>
        <v>1.9</v>
      </c>
      <c r="F432" s="6">
        <v>53.865000000000002</v>
      </c>
      <c r="G432" s="6">
        <f>IF(H432 = "NULL", "NULL", H432/28.35)</f>
        <v>3.8</v>
      </c>
      <c r="H432" s="6">
        <v>107.73</v>
      </c>
      <c r="I432" s="6">
        <f>IF(G432 = "NULL", "NULL", G432*1.25)</f>
        <v>4.75</v>
      </c>
      <c r="J432" s="6">
        <f>IF(G432 = "NULL", "NULL", H432*1.25)</f>
        <v>134.66249999999999</v>
      </c>
      <c r="K432" s="6">
        <f>IF(G432 = "NULL", "NULL", G432*2)</f>
        <v>7.6</v>
      </c>
      <c r="L432" s="6">
        <f>IF(G432 = "NULL", "NULL", H432*2)</f>
        <v>215.46</v>
      </c>
      <c r="M432" s="9" t="str">
        <f>CONCATENATE(SUBSTITUTE(D432,"• Packed in a facility and/or equipment that produces products containing peanuts, tree nuts, soybean, milk, dairy, eggs, fish, shellfish, wheat, sesame. •",""), " - NET WT. ", TEXT(E432, "0.00"), " oz (", F432, " grams)")</f>
        <v>Pink Himalayan Fine Sea Salt Ingredients:
pink himalayan salt
 - NET WT. 1.90 oz (53.865 grams)</v>
      </c>
      <c r="N432" s="10">
        <v>10000000159</v>
      </c>
      <c r="O432" s="10">
        <v>30000000159</v>
      </c>
      <c r="P432" s="10">
        <v>50000000159</v>
      </c>
      <c r="Q432" s="10">
        <v>70000000159</v>
      </c>
      <c r="R432" s="10">
        <v>90000000159</v>
      </c>
      <c r="S432" s="10">
        <v>11000000159</v>
      </c>
      <c r="T432" s="10">
        <v>13000000159</v>
      </c>
      <c r="U432" s="8" t="s">
        <v>49</v>
      </c>
      <c r="V432" s="9"/>
      <c r="W432" s="6">
        <f>IF(G432 = "NULL", "NULL", G432/4)</f>
        <v>0.95</v>
      </c>
      <c r="X432" s="6">
        <f>IF(W432 = "NULL", "NULL", W432*28.35)</f>
        <v>26.932500000000001</v>
      </c>
      <c r="Y432" s="6">
        <f>IF(G432 = "NULL", "NULL", G432*4)</f>
        <v>15.2</v>
      </c>
      <c r="Z432" s="6">
        <f>IF(G432 = "NULL", "NULL", H432*4)</f>
        <v>430.92</v>
      </c>
      <c r="AA432" s="13">
        <v>15000000159</v>
      </c>
      <c r="AB432" s="6">
        <f>IF(OR(E432 = "NULL", G432 = "NULL"), "NULL", (E432+G432)/2)</f>
        <v>2.8499999999999996</v>
      </c>
      <c r="AC432" s="6">
        <f>IF(OR(F432 = "NULL", H432 = "NULL"), "NULL", (F432+H432)/2)</f>
        <v>80.797499999999999</v>
      </c>
      <c r="AD432" s="13">
        <v>17000000159</v>
      </c>
      <c r="AE432" s="6">
        <f>IF(H432 = "NULL", "NULL", AF432/28.35)</f>
        <v>9.5</v>
      </c>
      <c r="AF432" s="6">
        <f>IF(H432 = "NULL", "NULL", J432*2)</f>
        <v>269.32499999999999</v>
      </c>
      <c r="AG432" s="13">
        <v>19000000159</v>
      </c>
      <c r="AH432" s="6">
        <f>IF(AB432 = "NULL", "NULL", AB432*2)</f>
        <v>5.6999999999999993</v>
      </c>
      <c r="AI432" s="6">
        <f>IF(AC432 = "NULL", "NULL", AC432*2)</f>
        <v>161.595</v>
      </c>
      <c r="AJ432" s="13">
        <v>21000000159</v>
      </c>
      <c r="AK432" s="11"/>
      <c r="AL432" s="10" t="str">
        <f>SUBSTITUTE(D432,CHAR(10)&amp;"• Packed in a facility and/or equipment that produces products containing peanuts, tree nuts, soybean, milk, dairy, eggs, fish, shellfish, wheat, sesame. •","")</f>
        <v>Pink Himalayan Fine Sea Salt Ingredients:
pink himalayan salt</v>
      </c>
      <c r="AM432" s="9" t="s">
        <v>44</v>
      </c>
      <c r="AN432" s="42"/>
    </row>
    <row r="433" spans="1:40" ht="180" x14ac:dyDescent="0.3">
      <c r="A433" s="8" t="s">
        <v>1605</v>
      </c>
      <c r="B433" s="8" t="s">
        <v>1606</v>
      </c>
      <c r="C433" s="8" t="s">
        <v>1606</v>
      </c>
      <c r="D433" s="9" t="s">
        <v>1607</v>
      </c>
      <c r="E433" s="6">
        <f>IF(F433 = "NULL", "NULL", F433/28.35)</f>
        <v>0.6</v>
      </c>
      <c r="F433" s="6">
        <v>17.010000000000002</v>
      </c>
      <c r="G433" s="6">
        <f>IF(H433 = "NULL", "NULL", H433/28.35)</f>
        <v>1.2</v>
      </c>
      <c r="H433" s="6">
        <v>34.020000000000003</v>
      </c>
      <c r="I433" s="6">
        <f>IF(G433 = "NULL", "NULL", G433*1.25)</f>
        <v>1.5</v>
      </c>
      <c r="J433" s="6">
        <f>IF(G433 = "NULL", "NULL", H433*1.25)</f>
        <v>42.525000000000006</v>
      </c>
      <c r="K433" s="6">
        <f>IF(G433 = "NULL", "NULL", G433*2)</f>
        <v>2.4</v>
      </c>
      <c r="L433" s="6">
        <f>IF(G433 = "NULL", "NULL", H433*2)</f>
        <v>68.040000000000006</v>
      </c>
      <c r="M433" s="9" t="str">
        <f>CONCATENATE(SUBSTITUTE(D433,"• Packed in a facility and/or equipment that produces products containing peanuts, tree nuts, soybean, milk, dairy, eggs, fish, shellfish, wheat, sesame. •",""), " - NET WT. ", TEXT(E433, "0.00"), " oz (", F433, " grams)")</f>
        <v>Pink Peppercorn Ingredients:
pink peppercorns that have a sweet and spicy flavor with hints of citrus
 - NET WT. 0.60 oz (17.01 grams)</v>
      </c>
      <c r="N433" s="10">
        <v>10000000247</v>
      </c>
      <c r="O433" s="10">
        <v>30000000247</v>
      </c>
      <c r="P433" s="10">
        <v>50000000247</v>
      </c>
      <c r="Q433" s="10">
        <v>70000000247</v>
      </c>
      <c r="R433" s="10">
        <v>90000000247</v>
      </c>
      <c r="S433" s="10">
        <v>11000000247</v>
      </c>
      <c r="T433" s="10">
        <v>13000000247</v>
      </c>
      <c r="U433" s="8"/>
      <c r="V433" s="9" t="s">
        <v>153</v>
      </c>
      <c r="W433" s="6">
        <f>IF(G433 = "NULL", "NULL", G433/4)</f>
        <v>0.3</v>
      </c>
      <c r="X433" s="6">
        <f>IF(W433 = "NULL", "NULL", W433*28.35)</f>
        <v>8.5050000000000008</v>
      </c>
      <c r="Y433" s="6">
        <f>IF(G433 = "NULL", "NULL", G433*4)</f>
        <v>4.8</v>
      </c>
      <c r="Z433" s="6">
        <f>IF(G433 = "NULL", "NULL", H433*4)</f>
        <v>136.08000000000001</v>
      </c>
      <c r="AA433" s="13">
        <v>15000000247</v>
      </c>
      <c r="AB433" s="6">
        <f>IF(OR(E433 = "NULL", G433 = "NULL"), "NULL", (E433+G433)/2)</f>
        <v>0.89999999999999991</v>
      </c>
      <c r="AC433" s="6">
        <f>IF(OR(F433 = "NULL", H433 = "NULL"), "NULL", (F433+H433)/2)</f>
        <v>25.515000000000001</v>
      </c>
      <c r="AD433" s="13">
        <v>17000000247</v>
      </c>
      <c r="AE433" s="6">
        <f>IF(H433 = "NULL", "NULL", AF433/28.35)</f>
        <v>3.0000000000000004</v>
      </c>
      <c r="AF433" s="6">
        <f>IF(H433 = "NULL", "NULL", J433*2)</f>
        <v>85.050000000000011</v>
      </c>
      <c r="AG433" s="13">
        <v>19000000247</v>
      </c>
      <c r="AH433" s="6">
        <f>IF(AB433 = "NULL", "NULL", AB433*2)</f>
        <v>1.7999999999999998</v>
      </c>
      <c r="AI433" s="6">
        <f>IF(AC433 = "NULL", "NULL", AC433*2)</f>
        <v>51.03</v>
      </c>
      <c r="AJ433" s="13">
        <v>21000000247</v>
      </c>
      <c r="AK433" s="11"/>
      <c r="AL433" s="10" t="str">
        <f>SUBSTITUTE(D433,CHAR(10)&amp;"• Packed in a facility and/or equipment that produces products containing peanuts, tree nuts, soybean, milk, dairy, eggs, fish, shellfish, wheat, sesame. •","")</f>
        <v>Pink Peppercorn Ingredients:
pink peppercorns that have a sweet and spicy flavor with hints of citrus</v>
      </c>
      <c r="AM433" s="9" t="s">
        <v>44</v>
      </c>
      <c r="AN433" s="42"/>
    </row>
    <row r="434" spans="1:40" ht="285" x14ac:dyDescent="0.3">
      <c r="A434" s="8" t="s">
        <v>1656</v>
      </c>
      <c r="B434" s="8" t="s">
        <v>1657</v>
      </c>
      <c r="C434" s="8" t="s">
        <v>1658</v>
      </c>
      <c r="D434" s="9" t="s">
        <v>1659</v>
      </c>
      <c r="E434" s="6">
        <f>IF(F434 = "NULL", "NULL", F434/28.35)</f>
        <v>1.9</v>
      </c>
      <c r="F434" s="6">
        <v>53.865000000000002</v>
      </c>
      <c r="G434" s="6">
        <f>IF(H434 = "NULL", "NULL", H434/28.35)</f>
        <v>3.8</v>
      </c>
      <c r="H434" s="6">
        <v>107.73</v>
      </c>
      <c r="I434" s="6">
        <f>IF(G434 = "NULL", "NULL", G434*1.25)</f>
        <v>4.75</v>
      </c>
      <c r="J434" s="6">
        <f>IF(G434 = "NULL", "NULL", H434*1.25)</f>
        <v>134.66249999999999</v>
      </c>
      <c r="K434" s="6">
        <f>IF(G434 = "NULL", "NULL", G434*2)</f>
        <v>7.6</v>
      </c>
      <c r="L434" s="6">
        <f>IF(G434 = "NULL", "NULL", H434*2)</f>
        <v>215.46</v>
      </c>
      <c r="M434" s="9" t="str">
        <f>CONCATENATE(SUBSTITUTE(D434,"• Packed in a facility and/or equipment that produces products containing peanuts, tree nuts, soybean, milk, dairy, eggs, fish, shellfish, wheat, sesame. •",""), " - NET WT. ", TEXT(E434, "0.00"), " oz (", F434,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1.90 oz (53.865 grams)</v>
      </c>
      <c r="N434" s="10">
        <v>10000000248</v>
      </c>
      <c r="O434" s="10">
        <v>30000000248</v>
      </c>
      <c r="P434" s="10">
        <v>50000000248</v>
      </c>
      <c r="Q434" s="10">
        <v>70000000248</v>
      </c>
      <c r="R434" s="10">
        <v>90000000248</v>
      </c>
      <c r="S434" s="10">
        <v>11000000248</v>
      </c>
      <c r="T434" s="10">
        <v>13000000248</v>
      </c>
      <c r="U434" s="8" t="s">
        <v>49</v>
      </c>
      <c r="V434" s="9" t="s">
        <v>801</v>
      </c>
      <c r="W434" s="6">
        <f>IF(G434 = "NULL", "NULL", G434/4)</f>
        <v>0.95</v>
      </c>
      <c r="X434" s="6">
        <f>IF(W434 = "NULL", "NULL", W434*28.35)</f>
        <v>26.932500000000001</v>
      </c>
      <c r="Y434" s="6">
        <f>IF(G434 = "NULL", "NULL", G434*4)</f>
        <v>15.2</v>
      </c>
      <c r="Z434" s="6">
        <f>IF(G434 = "NULL", "NULL", H434*4)</f>
        <v>430.92</v>
      </c>
      <c r="AA434" s="13">
        <v>15000000248</v>
      </c>
      <c r="AB434" s="6">
        <f>IF(OR(E434 = "NULL", G434 = "NULL"), "NULL", (E434+G434)/2)</f>
        <v>2.8499999999999996</v>
      </c>
      <c r="AC434" s="6">
        <f>IF(OR(F434 = "NULL", H434 = "NULL"), "NULL", (F434+H434)/2)</f>
        <v>80.797499999999999</v>
      </c>
      <c r="AD434" s="13">
        <v>17000000248</v>
      </c>
      <c r="AE434" s="6">
        <f>IF(H434 = "NULL", "NULL", AF434/28.35)</f>
        <v>9.5</v>
      </c>
      <c r="AF434" s="6">
        <f>IF(H434 = "NULL", "NULL", J434*2)</f>
        <v>269.32499999999999</v>
      </c>
      <c r="AG434" s="13">
        <v>19000000248</v>
      </c>
      <c r="AH434" s="6">
        <f>IF(AB434 = "NULL", "NULL", AB434*2)</f>
        <v>5.6999999999999993</v>
      </c>
      <c r="AI434" s="6">
        <f>IF(AC434 = "NULL", "NULL", AC434*2)</f>
        <v>161.595</v>
      </c>
      <c r="AJ434" s="13">
        <v>21000000248</v>
      </c>
      <c r="AK434" s="11"/>
      <c r="AL434" s="10" t="str">
        <f>SUBSTITUTE(D434,CHAR(10)&amp;"•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c r="AM434" s="9" t="s">
        <v>44</v>
      </c>
      <c r="AN434" s="42"/>
    </row>
    <row r="435" spans="1:40" ht="180" x14ac:dyDescent="0.3">
      <c r="A435" s="33" t="s">
        <v>548</v>
      </c>
      <c r="B435" s="8" t="s">
        <v>549</v>
      </c>
      <c r="C435" s="8" t="s">
        <v>549</v>
      </c>
      <c r="D435" s="9" t="s">
        <v>550</v>
      </c>
      <c r="E435" s="6">
        <f>IF(F435 = "NULL", "NULL", F435/28.35)</f>
        <v>1.85</v>
      </c>
      <c r="F435" s="6">
        <v>52.447500000000005</v>
      </c>
      <c r="G435" s="6">
        <f>IF(H435 = "NULL", "NULL", H435/28.35)</f>
        <v>3.7</v>
      </c>
      <c r="H435" s="6">
        <v>104.89500000000001</v>
      </c>
      <c r="I435" s="6">
        <f>IF(G435 = "NULL", "NULL", G435*1.25)</f>
        <v>4.625</v>
      </c>
      <c r="J435" s="6">
        <f>IF(G435 = "NULL", "NULL", H435*1.25)</f>
        <v>131.11875000000001</v>
      </c>
      <c r="K435" s="6">
        <f>IF(G435 = "NULL", "NULL", G435*2)</f>
        <v>7.4</v>
      </c>
      <c r="L435" s="6">
        <f>IF(G435 = "NULL", "NULL", H435*2)</f>
        <v>209.79000000000002</v>
      </c>
      <c r="M435" s="9" t="str">
        <f>CONCATENATE(SUBSTITUTE(D435,"• Packed in a facility and/or equipment that produces products containing peanuts, tree nuts, soybean, milk, dairy, eggs, fish, shellfish, wheat, sesame. •",""), " - NET WT. ", TEXT(E435, "0.00"), " oz (", F435, " grams)")</f>
        <v>Plow Boy Rub Ingredients:
salt, spices, dehydrated garlic, oleoresin paprika, natural flavor, &lt;2% soybean oil as a processing acid
 - NET WT. 1.85 oz (52.4475 grams)</v>
      </c>
      <c r="N435" s="10">
        <v>10000000488</v>
      </c>
      <c r="O435" s="10">
        <v>30000000488</v>
      </c>
      <c r="P435" s="10">
        <v>50000000488</v>
      </c>
      <c r="Q435" s="10">
        <v>70000000488</v>
      </c>
      <c r="R435" s="10">
        <v>90000000488</v>
      </c>
      <c r="S435" s="10">
        <v>11000000488</v>
      </c>
      <c r="T435" s="10">
        <v>13000000488</v>
      </c>
      <c r="U435" s="9"/>
      <c r="V435" s="9"/>
      <c r="W435" s="6">
        <f>IF(G435 = "NULL", "NULL", G435/4)</f>
        <v>0.92500000000000004</v>
      </c>
      <c r="X435" s="6">
        <f>IF(W435 = "NULL", "NULL", W435*28.35)</f>
        <v>26.223750000000003</v>
      </c>
      <c r="Y435" s="6">
        <f>IF(G435 = "NULL", "NULL", G435*4)</f>
        <v>14.8</v>
      </c>
      <c r="Z435" s="6">
        <f>IF(G435 = "NULL", "NULL", H435*4)</f>
        <v>419.58000000000004</v>
      </c>
      <c r="AA435" s="13">
        <v>15000000488</v>
      </c>
      <c r="AB435" s="6">
        <f>IF(OR(E435 = "NULL", G435 = "NULL"), "NULL", (E435+G435)/2)</f>
        <v>2.7750000000000004</v>
      </c>
      <c r="AC435" s="6">
        <f>IF(OR(F435 = "NULL", H435 = "NULL"), "NULL", (F435+H435)/2)</f>
        <v>78.671250000000015</v>
      </c>
      <c r="AD435" s="13">
        <v>17000000488</v>
      </c>
      <c r="AE435" s="6">
        <f>IF(H435 = "NULL", "NULL", AF435/28.35)</f>
        <v>9.25</v>
      </c>
      <c r="AF435" s="6">
        <f>IF(H435 = "NULL", "NULL", J435*2)</f>
        <v>262.23750000000001</v>
      </c>
      <c r="AG435" s="13">
        <v>19000000488</v>
      </c>
      <c r="AH435" s="6">
        <f>IF(AB435 = "NULL", "NULL", AB435*2)</f>
        <v>5.5500000000000007</v>
      </c>
      <c r="AI435" s="6">
        <f>IF(AC435 = "NULL", "NULL", AC435*2)</f>
        <v>157.34250000000003</v>
      </c>
      <c r="AJ435" s="13">
        <v>21000000488</v>
      </c>
      <c r="AK435" s="11" t="s">
        <v>551</v>
      </c>
      <c r="AL435" s="10" t="str">
        <f>SUBSTITUTE(D435,CHAR(10)&amp;"•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c r="AM435" s="9" t="s">
        <v>44</v>
      </c>
      <c r="AN435" s="42"/>
    </row>
    <row r="436" spans="1:40" ht="180" x14ac:dyDescent="0.3">
      <c r="A436" s="8" t="s">
        <v>2123</v>
      </c>
      <c r="B436" s="8" t="s">
        <v>2124</v>
      </c>
      <c r="C436" s="8" t="s">
        <v>2124</v>
      </c>
      <c r="D436" s="9" t="s">
        <v>2125</v>
      </c>
      <c r="E436" s="6">
        <f>IF(F436 = "NULL", "NULL", F436/28.35)</f>
        <v>1.7636684303350969</v>
      </c>
      <c r="F436" s="6">
        <v>50</v>
      </c>
      <c r="G436" s="6">
        <f>IF(H436 = "NULL", "NULL", H436/28.35)</f>
        <v>3.5273368606701938</v>
      </c>
      <c r="H436" s="6">
        <v>100</v>
      </c>
      <c r="I436" s="6">
        <f>IF(G436 = "NULL", "NULL", G436*1.25)</f>
        <v>4.409171075837742</v>
      </c>
      <c r="J436" s="6">
        <f>IF(G436 = "NULL", "NULL", H436*1.25)</f>
        <v>125</v>
      </c>
      <c r="K436" s="6">
        <f>IF(G436 = "NULL", "NULL", G436*2)</f>
        <v>7.0546737213403876</v>
      </c>
      <c r="L436" s="6">
        <f>IF(G436 = "NULL", "NULL", H436*2)</f>
        <v>200</v>
      </c>
      <c r="M436" s="9" t="str">
        <f>CONCATENATE(SUBSTITUTE(D436,"• Packed in a facility and/or equipment that produces products containing peanuts, tree nuts, soybean, milk, dairy, eggs, fish, shellfish, wheat, sesame. •",""), " - NET WT. ", TEXT(E436, "0.00"), " oz (", F436, " grams)")</f>
        <v>Poke Seasoning Ingredients:
hawaiian salt, ogo(seaweed), chili pepper
 - NET WT. 1.76 oz (50 grams)</v>
      </c>
      <c r="N436" s="10">
        <v>10000000644</v>
      </c>
      <c r="O436" s="10">
        <v>30000000644</v>
      </c>
      <c r="P436" s="10">
        <v>50000000644</v>
      </c>
      <c r="Q436" s="10">
        <v>70000000644</v>
      </c>
      <c r="R436" s="10">
        <v>90000000644</v>
      </c>
      <c r="S436" s="10">
        <v>11000000644</v>
      </c>
      <c r="T436" s="10">
        <v>13000000644</v>
      </c>
      <c r="U436" s="22"/>
      <c r="W436" s="6">
        <f>IF(G436 = "NULL", "NULL", G436/4)</f>
        <v>0.88183421516754845</v>
      </c>
      <c r="X436" s="6">
        <f>IF(W436 = "NULL", "NULL", W436*28.35)</f>
        <v>25</v>
      </c>
      <c r="Y436" s="6">
        <f>IF(G436 = "NULL", "NULL", G436*4)</f>
        <v>14.109347442680775</v>
      </c>
      <c r="Z436" s="6">
        <f>IF(G436 = "NULL", "NULL", H436*4)</f>
        <v>400</v>
      </c>
      <c r="AA436" s="13">
        <v>15000000644</v>
      </c>
      <c r="AB436" s="6">
        <f>IF(OR(E436 = "NULL", G436 = "NULL"), "NULL", (E436+G436)/2)</f>
        <v>2.6455026455026456</v>
      </c>
      <c r="AC436" s="6">
        <f>IF(OR(F436 = "NULL", H436 = "NULL"), "NULL", (F436+H436)/2)</f>
        <v>75</v>
      </c>
      <c r="AD436" s="13">
        <v>17000000644</v>
      </c>
      <c r="AE436" s="6">
        <f>IF(H436 = "NULL", "NULL", AF436/28.35)</f>
        <v>8.8183421516754841</v>
      </c>
      <c r="AF436" s="6">
        <f>IF(H436 = "NULL", "NULL", J436*2)</f>
        <v>250</v>
      </c>
      <c r="AG436" s="13">
        <v>19000000644</v>
      </c>
      <c r="AH436" s="6">
        <f>IF(AB436 = "NULL", "NULL", AB436*2)</f>
        <v>5.2910052910052912</v>
      </c>
      <c r="AI436" s="6">
        <f>IF(AC436 = "NULL", "NULL", AC436*2)</f>
        <v>150</v>
      </c>
      <c r="AJ436" s="13">
        <v>21000000644</v>
      </c>
      <c r="AK436" s="11"/>
      <c r="AL436" s="10" t="str">
        <f>SUBSTITUTE(D436,CHAR(10)&amp;"• Packed in a facility and/or equipment that produces products containing peanuts, tree nuts, soybean, milk, dairy, eggs, fish, shellfish, wheat, sesame. •","")</f>
        <v>Poke Seasoning Ingredients:
hawaiian salt, ogo(seaweed), chili pepper</v>
      </c>
      <c r="AM436" s="9" t="s">
        <v>44</v>
      </c>
      <c r="AN436" s="42"/>
    </row>
    <row r="437" spans="1:40" ht="180" x14ac:dyDescent="0.3">
      <c r="A437" s="8" t="s">
        <v>1400</v>
      </c>
      <c r="B437" s="8" t="s">
        <v>1401</v>
      </c>
      <c r="C437" s="8" t="s">
        <v>1402</v>
      </c>
      <c r="D437" s="9" t="s">
        <v>1403</v>
      </c>
      <c r="E437" s="6">
        <f>IF(F437 = "NULL", "NULL", F437/28.35)</f>
        <v>0.8</v>
      </c>
      <c r="F437" s="6">
        <v>22.680000000000003</v>
      </c>
      <c r="G437" s="6">
        <f>IF(H437 = "NULL", "NULL", H437/28.35)</f>
        <v>1.6</v>
      </c>
      <c r="H437" s="6">
        <v>45.360000000000007</v>
      </c>
      <c r="I437" s="6">
        <f>IF(G437 = "NULL", "NULL", G437*1.25)</f>
        <v>2</v>
      </c>
      <c r="J437" s="6">
        <f>IF(G437 = "NULL", "NULL", H437*1.25)</f>
        <v>56.70000000000001</v>
      </c>
      <c r="K437" s="6">
        <f>IF(G437 = "NULL", "NULL", G437*2)</f>
        <v>3.2</v>
      </c>
      <c r="L437" s="6">
        <f>IF(G437 = "NULL", "NULL", H437*2)</f>
        <v>90.720000000000013</v>
      </c>
      <c r="M437" s="9" t="str">
        <f>CONCATENATE(SUBSTITUTE(D437,"• Packed in a facility and/or equipment that produces products containing peanuts, tree nuts, soybean, milk, dairy, eggs, fish, shellfish, wheat, sesame. •",""), " - NET WT. ", TEXT(E437, "0.00"), " oz (", F437, " grams)")</f>
        <v>Pomegranate Tea Ingredients:
sencha green tea, pink rose petals, artificial pomegranate flavor
 - NET WT. 0.80 oz (22.68 grams)</v>
      </c>
      <c r="N437" s="10">
        <v>10000000250</v>
      </c>
      <c r="O437" s="10">
        <v>30000000250</v>
      </c>
      <c r="P437" s="10">
        <v>50000000250</v>
      </c>
      <c r="Q437" s="10">
        <v>70000000250</v>
      </c>
      <c r="R437" s="10">
        <v>90000000250</v>
      </c>
      <c r="S437" s="10">
        <v>11000000250</v>
      </c>
      <c r="T437" s="10">
        <v>13000000250</v>
      </c>
      <c r="U437" s="8" t="s">
        <v>49</v>
      </c>
      <c r="V437" s="9" t="s">
        <v>153</v>
      </c>
      <c r="W437" s="6">
        <f>IF(G437 = "NULL", "NULL", G437/4)</f>
        <v>0.4</v>
      </c>
      <c r="X437" s="6">
        <f>IF(W437 = "NULL", "NULL", W437*28.35)</f>
        <v>11.340000000000002</v>
      </c>
      <c r="Y437" s="6">
        <f>IF(G437 = "NULL", "NULL", G437*4)</f>
        <v>6.4</v>
      </c>
      <c r="Z437" s="6">
        <f>IF(G437 = "NULL", "NULL", H437*4)</f>
        <v>181.44000000000003</v>
      </c>
      <c r="AA437" s="13">
        <v>15000000250</v>
      </c>
      <c r="AB437" s="6">
        <f>IF(OR(E437 = "NULL", G437 = "NULL"), "NULL", (E437+G437)/2)</f>
        <v>1.2000000000000002</v>
      </c>
      <c r="AC437" s="6">
        <f>IF(OR(F437 = "NULL", H437 = "NULL"), "NULL", (F437+H437)/2)</f>
        <v>34.020000000000003</v>
      </c>
      <c r="AD437" s="13">
        <v>17000000250</v>
      </c>
      <c r="AE437" s="6">
        <f>IF(H437 = "NULL", "NULL", AF437/28.35)</f>
        <v>4.0000000000000009</v>
      </c>
      <c r="AF437" s="6">
        <f>IF(H437 = "NULL", "NULL", J437*2)</f>
        <v>113.40000000000002</v>
      </c>
      <c r="AG437" s="13">
        <v>19000000250</v>
      </c>
      <c r="AH437" s="6">
        <f>IF(AB437 = "NULL", "NULL", AB437*2)</f>
        <v>2.4000000000000004</v>
      </c>
      <c r="AI437" s="6">
        <f>IF(AC437 = "NULL", "NULL", AC437*2)</f>
        <v>68.040000000000006</v>
      </c>
      <c r="AJ437" s="13">
        <v>21000000250</v>
      </c>
      <c r="AK437" s="11"/>
      <c r="AL437" s="10" t="str">
        <f>SUBSTITUTE(D437,CHAR(10)&amp;"• Packed in a facility and/or equipment that produces products containing peanuts, tree nuts, soybean, milk, dairy, eggs, fish, shellfish, wheat, sesame. •","")</f>
        <v>Pomegranate Tea Ingredients:
sencha green tea, pink rose petals, artificial pomegranate flavor</v>
      </c>
      <c r="AM437" s="9" t="s">
        <v>44</v>
      </c>
      <c r="AN437" s="42"/>
    </row>
    <row r="438" spans="1:40" ht="390" x14ac:dyDescent="0.3">
      <c r="A438" s="8" t="s">
        <v>2551</v>
      </c>
      <c r="B438" s="8" t="s">
        <v>2552</v>
      </c>
      <c r="C438" s="8" t="s">
        <v>2553</v>
      </c>
      <c r="D438" s="9" t="s">
        <v>2554</v>
      </c>
      <c r="E438" s="6">
        <f>IF(F438 = "NULL", "NULL", F438/28.35)</f>
        <v>1.6875</v>
      </c>
      <c r="F438" s="6">
        <v>47.840625000000003</v>
      </c>
      <c r="G438" s="6">
        <f>IF(H438 = "NULL", "NULL", H438/28.35)</f>
        <v>3.375</v>
      </c>
      <c r="H438" s="6">
        <v>95.681250000000006</v>
      </c>
      <c r="I438" s="6">
        <f>IF(G438 = "NULL", "NULL", G438*1.25)</f>
        <v>4.21875</v>
      </c>
      <c r="J438" s="6">
        <f>IF(G438 = "NULL", "NULL", H438*1.25)</f>
        <v>119.6015625</v>
      </c>
      <c r="K438" s="6">
        <f>IF(G438 = "NULL", "NULL", G438*2)</f>
        <v>6.75</v>
      </c>
      <c r="L438" s="6">
        <f>IF(G438 = "NULL", "NULL", H438*2)</f>
        <v>191.36250000000001</v>
      </c>
      <c r="M438" s="9" t="str">
        <f>CONCATENATE(SUBSTITUTE(D438,"• Packed in a facility and/or equipment that produces products containing peanuts, tree nuts, soybean, milk, dairy, eggs, fish, shellfish, wheat, sesame. •",""), " - NET WT. ", TEXT(E438, "0.00"), " oz (", F438,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438" s="10">
        <v>10000000251</v>
      </c>
      <c r="O438" s="10">
        <v>30000000251</v>
      </c>
      <c r="P438" s="10">
        <v>50000000251</v>
      </c>
      <c r="Q438" s="10">
        <v>70000000251</v>
      </c>
      <c r="R438" s="10">
        <v>90000000251</v>
      </c>
      <c r="S438" s="10">
        <v>11000000251</v>
      </c>
      <c r="T438" s="10">
        <v>13000000251</v>
      </c>
      <c r="U438" s="8"/>
      <c r="V438" s="9" t="s">
        <v>133</v>
      </c>
      <c r="W438" s="6">
        <f>IF(G438 = "NULL", "NULL", G438/4)</f>
        <v>0.84375</v>
      </c>
      <c r="X438" s="6">
        <f>IF(W438 = "NULL", "NULL", W438*28.35)</f>
        <v>23.920312500000001</v>
      </c>
      <c r="Y438" s="6">
        <f>IF(G438 = "NULL", "NULL", G438*4)</f>
        <v>13.5</v>
      </c>
      <c r="Z438" s="6">
        <f>IF(G438 = "NULL", "NULL", H438*4)</f>
        <v>382.72500000000002</v>
      </c>
      <c r="AA438" s="13">
        <v>15000000251</v>
      </c>
      <c r="AB438" s="6">
        <f>IF(OR(E438 = "NULL", G438 = "NULL"), "NULL", (E438+G438)/2)</f>
        <v>2.53125</v>
      </c>
      <c r="AC438" s="6">
        <f>IF(OR(F438 = "NULL", H438 = "NULL"), "NULL", (F438+H438)/2)</f>
        <v>71.760937500000011</v>
      </c>
      <c r="AD438" s="13">
        <v>17000000251</v>
      </c>
      <c r="AE438" s="6">
        <f>IF(H438 = "NULL", "NULL", AF438/28.35)</f>
        <v>8.4375</v>
      </c>
      <c r="AF438" s="6">
        <f>IF(H438 = "NULL", "NULL", J438*2)</f>
        <v>239.203125</v>
      </c>
      <c r="AG438" s="13">
        <v>19000000251</v>
      </c>
      <c r="AH438" s="6">
        <f>IF(AB438 = "NULL", "NULL", AB438*2)</f>
        <v>5.0625</v>
      </c>
      <c r="AI438" s="6">
        <f>IF(AC438 = "NULL", "NULL", AC438*2)</f>
        <v>143.52187500000002</v>
      </c>
      <c r="AJ438" s="13">
        <v>21000000251</v>
      </c>
      <c r="AK438" s="11"/>
      <c r="AL438" s="10" t="str">
        <f>SUBSTITUTE(D438,CHAR(10)&amp;"•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c r="AM438" s="9" t="s">
        <v>44</v>
      </c>
      <c r="AN438" s="42"/>
    </row>
    <row r="439" spans="1:40" ht="180" x14ac:dyDescent="0.3">
      <c r="A439" s="8" t="s">
        <v>1614</v>
      </c>
      <c r="B439" s="8" t="s">
        <v>1615</v>
      </c>
      <c r="C439" s="8" t="s">
        <v>1615</v>
      </c>
      <c r="D439" s="9" t="s">
        <v>320</v>
      </c>
      <c r="E439" s="6" t="str">
        <f>IF(F439 = "NULL", "NULL", F439/28.35)</f>
        <v>NULL</v>
      </c>
      <c r="F439" s="6" t="s">
        <v>320</v>
      </c>
      <c r="G439" s="6" t="str">
        <f>IF(H439 = "NULL", "NULL", H439/28.35)</f>
        <v>NULL</v>
      </c>
      <c r="H439" s="6" t="s">
        <v>320</v>
      </c>
      <c r="I439" s="6" t="str">
        <f>IF(G439 = "NULL", "NULL", G439*1.25)</f>
        <v>NULL</v>
      </c>
      <c r="J439" s="6" t="str">
        <f>IF(G439 = "NULL", "NULL", H439*1.25)</f>
        <v>NULL</v>
      </c>
      <c r="K439" s="6" t="str">
        <f>IF(G439 = "NULL", "NULL", G439*2)</f>
        <v>NULL</v>
      </c>
      <c r="L439" s="6" t="str">
        <f>IF(G439 = "NULL", "NULL", H439*2)</f>
        <v>NULL</v>
      </c>
      <c r="M439" s="9" t="str">
        <f>CONCATENATE(SUBSTITUTE(D439,"• Packed in a facility and/or equipment that produces products containing peanuts, tree nuts, soybean, milk, dairy, eggs, fish, shellfish, wheat, sesame. •",""), " - NET WT. ", TEXT(E439, "0.00"), " oz (", F439, " grams)")</f>
        <v>NULL - NET WT. NULL oz (NULL grams)</v>
      </c>
      <c r="N439" s="10">
        <v>10000000252</v>
      </c>
      <c r="O439" s="10">
        <v>30000000252</v>
      </c>
      <c r="P439" s="10">
        <v>50000000252</v>
      </c>
      <c r="Q439" s="10">
        <v>70000000252</v>
      </c>
      <c r="R439" s="10">
        <v>90000000252</v>
      </c>
      <c r="S439" s="10">
        <v>11000000252</v>
      </c>
      <c r="T439" s="10">
        <v>13000000252</v>
      </c>
      <c r="U439" s="8"/>
      <c r="V439" s="9"/>
      <c r="W439" s="6" t="str">
        <f>IF(G439 = "NULL", "NULL", G439/4)</f>
        <v>NULL</v>
      </c>
      <c r="X439" s="6" t="str">
        <f>IF(W439 = "NULL", "NULL", W439*28.35)</f>
        <v>NULL</v>
      </c>
      <c r="Y439" s="6" t="str">
        <f>IF(G439 = "NULL", "NULL", G439*4)</f>
        <v>NULL</v>
      </c>
      <c r="Z439" s="6" t="str">
        <f>IF(G439 = "NULL", "NULL", H439*4)</f>
        <v>NULL</v>
      </c>
      <c r="AA439" s="13">
        <v>15000000252</v>
      </c>
      <c r="AB439" s="6" t="str">
        <f>IF(OR(E439 = "NULL", G439 = "NULL"), "NULL", (E439+G439)/2)</f>
        <v>NULL</v>
      </c>
      <c r="AC439" s="6" t="str">
        <f>IF(OR(F439 = "NULL", H439 = "NULL"), "NULL", (F439+H439)/2)</f>
        <v>NULL</v>
      </c>
      <c r="AD439" s="13">
        <v>17000000252</v>
      </c>
      <c r="AE439" s="6" t="str">
        <f>IF(H439 = "NULL", "NULL", AF439/28.35)</f>
        <v>NULL</v>
      </c>
      <c r="AF439" s="6" t="str">
        <f>IF(H439 = "NULL", "NULL", J439*2)</f>
        <v>NULL</v>
      </c>
      <c r="AG439" s="13">
        <v>19000000252</v>
      </c>
      <c r="AH439" s="6" t="str">
        <f>IF(AB439 = "NULL", "NULL", AB439*2)</f>
        <v>NULL</v>
      </c>
      <c r="AI439" s="6" t="str">
        <f>IF(AC439 = "NULL", "NULL", AC439*2)</f>
        <v>NULL</v>
      </c>
      <c r="AJ439" s="13">
        <v>21000000252</v>
      </c>
      <c r="AK439" s="11"/>
      <c r="AL439" s="10" t="str">
        <f>SUBSTITUTE(D439,CHAR(10)&amp;"• Packed in a facility and/or equipment that produces products containing peanuts, tree nuts, soybean, milk, dairy, eggs, fish, shellfish, wheat, sesame. •","")</f>
        <v>NULL</v>
      </c>
      <c r="AM439" s="9" t="s">
        <v>44</v>
      </c>
      <c r="AN439" s="42"/>
    </row>
    <row r="440" spans="1:40" ht="180" x14ac:dyDescent="0.3">
      <c r="A440" s="8" t="s">
        <v>935</v>
      </c>
      <c r="B440" s="8" t="s">
        <v>936</v>
      </c>
      <c r="C440" s="8" t="s">
        <v>936</v>
      </c>
      <c r="D440" s="9" t="s">
        <v>937</v>
      </c>
      <c r="E440" s="6">
        <f>IF(F440 = "NULL", "NULL", F440/28.35)</f>
        <v>1.3968253968253967</v>
      </c>
      <c r="F440" s="6">
        <v>39.6</v>
      </c>
      <c r="G440" s="6">
        <f>IF(H440 = "NULL", "NULL", H440/28.35)</f>
        <v>2.7936507936507935</v>
      </c>
      <c r="H440" s="6">
        <v>79.2</v>
      </c>
      <c r="I440" s="6">
        <f>IF(G440 = "NULL", "NULL", G440*1.25)</f>
        <v>3.4920634920634921</v>
      </c>
      <c r="J440" s="6">
        <f>IF(G440 = "NULL", "NULL", H440*1.25)</f>
        <v>99</v>
      </c>
      <c r="K440" s="6">
        <f>IF(G440 = "NULL", "NULL", G440*2)</f>
        <v>5.587301587301587</v>
      </c>
      <c r="L440" s="6">
        <f>IF(G440 = "NULL", "NULL", H440*2)</f>
        <v>158.4</v>
      </c>
      <c r="M440" s="9" t="str">
        <f>CONCATENATE(SUBSTITUTE(D440,"• Packed in a facility and/or equipment that produces products containing peanuts, tree nuts, soybean, milk, dairy, eggs, fish, shellfish, wheat, sesame. •",""), " - NET WT. ", TEXT(E440, "0.00"), " oz (", F440, " grams)")</f>
        <v>Poppy Seeds Ingredients:
poppy seeds
 - NET WT. 1.40 oz (39.6 grams)</v>
      </c>
      <c r="N440" s="10">
        <v>10000000634</v>
      </c>
      <c r="O440" s="10">
        <v>30000000634</v>
      </c>
      <c r="P440" s="10">
        <v>50000000634</v>
      </c>
      <c r="Q440" s="10">
        <v>70000000634</v>
      </c>
      <c r="R440" s="10">
        <v>90000000634</v>
      </c>
      <c r="S440" s="10">
        <v>11000000634</v>
      </c>
      <c r="T440" s="10">
        <v>13000000634</v>
      </c>
      <c r="U440" s="22"/>
      <c r="W440" s="6">
        <f>IF(G440 = "NULL", "NULL", G440/4)</f>
        <v>0.69841269841269837</v>
      </c>
      <c r="X440" s="6">
        <f>IF(W440 = "NULL", "NULL", W440*28.35)</f>
        <v>19.8</v>
      </c>
      <c r="Y440" s="6">
        <f>IF(G440 = "NULL", "NULL", G440*4)</f>
        <v>11.174603174603174</v>
      </c>
      <c r="Z440" s="6">
        <f>IF(G440 = "NULL", "NULL", H440*4)</f>
        <v>316.8</v>
      </c>
      <c r="AA440" s="13">
        <v>15000000634</v>
      </c>
      <c r="AB440" s="6">
        <f>IF(OR(E440 = "NULL", G440 = "NULL"), "NULL", (E440+G440)/2)</f>
        <v>2.0952380952380949</v>
      </c>
      <c r="AC440" s="6">
        <f>IF(OR(F440 = "NULL", H440 = "NULL"), "NULL", (F440+H440)/2)</f>
        <v>59.400000000000006</v>
      </c>
      <c r="AD440" s="13">
        <v>17000000634</v>
      </c>
      <c r="AE440" s="6">
        <f>IF(H440 = "NULL", "NULL", AF440/28.35)</f>
        <v>6.9841269841269842</v>
      </c>
      <c r="AF440" s="6">
        <f>IF(H440 = "NULL", "NULL", J440*2)</f>
        <v>198</v>
      </c>
      <c r="AG440" s="13">
        <v>19000000634</v>
      </c>
      <c r="AH440" s="6">
        <f>IF(AB440 = "NULL", "NULL", AB440*2)</f>
        <v>4.1904761904761898</v>
      </c>
      <c r="AI440" s="6">
        <f>IF(AC440 = "NULL", "NULL", AC440*2)</f>
        <v>118.80000000000001</v>
      </c>
      <c r="AJ440" s="13">
        <v>21000000634</v>
      </c>
      <c r="AK440" s="11"/>
      <c r="AL440" s="10" t="str">
        <f>SUBSTITUTE(D440,CHAR(10)&amp;"• Packed in a facility and/or equipment that produces products containing peanuts, tree nuts, soybean, milk, dairy, eggs, fish, shellfish, wheat, sesame. •","")</f>
        <v>Poppy Seeds Ingredients:
poppy seeds</v>
      </c>
      <c r="AM440" s="9" t="s">
        <v>44</v>
      </c>
      <c r="AN440" s="42"/>
    </row>
    <row r="441" spans="1:40" ht="409.6" x14ac:dyDescent="0.3">
      <c r="A441" s="8" t="s">
        <v>2041</v>
      </c>
      <c r="B441" s="8" t="s">
        <v>2042</v>
      </c>
      <c r="C441" s="8" t="s">
        <v>2042</v>
      </c>
      <c r="D441" s="9" t="s">
        <v>2043</v>
      </c>
      <c r="E441" s="6">
        <f>IF(F441 = "NULL", "NULL", F441/28.35)</f>
        <v>1.3500000000000003</v>
      </c>
      <c r="F441" s="6">
        <v>38.272500000000008</v>
      </c>
      <c r="G441" s="6">
        <f>IF(H441 = "NULL", "NULL", H441/28.35)</f>
        <v>2.7000000000000006</v>
      </c>
      <c r="H441" s="6">
        <v>76.545000000000016</v>
      </c>
      <c r="I441" s="6">
        <f>IF(G441 = "NULL", "NULL", G441*1.25)</f>
        <v>3.3750000000000009</v>
      </c>
      <c r="J441" s="6">
        <f>IF(G441 = "NULL", "NULL", H441*1.25)</f>
        <v>95.68125000000002</v>
      </c>
      <c r="K441" s="6">
        <f>IF(G441 = "NULL", "NULL", G441*2)</f>
        <v>5.4000000000000012</v>
      </c>
      <c r="L441" s="6">
        <f>IF(G441 = "NULL", "NULL", H441*2)</f>
        <v>153.09000000000003</v>
      </c>
      <c r="M441" s="9" t="str">
        <f>CONCATENATE(SUBSTITUTE(D441,"• Packed in a facility and/or equipment that produces products containing peanuts, tree nuts, soybean, milk, dairy, eggs, fish, shellfish, wheat, sesame. •",""), " - NET WT. ", TEXT(E441, "0.00"), " oz (", F441,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NET WT. 1.35 oz (38.2725 grams)</v>
      </c>
      <c r="N441" s="10">
        <v>10000000459</v>
      </c>
      <c r="O441" s="10">
        <v>30000000459</v>
      </c>
      <c r="P441" s="10">
        <v>50000000459</v>
      </c>
      <c r="Q441" s="10">
        <v>70000000459</v>
      </c>
      <c r="R441" s="10">
        <v>90000000459</v>
      </c>
      <c r="S441" s="10">
        <v>11000000459</v>
      </c>
      <c r="T441" s="10">
        <v>13000000459</v>
      </c>
      <c r="U441" s="8" t="s">
        <v>49</v>
      </c>
      <c r="V441" s="9"/>
      <c r="W441" s="6">
        <f>IF(G441 = "NULL", "NULL", G441/4)</f>
        <v>0.67500000000000016</v>
      </c>
      <c r="X441" s="6">
        <f>IF(W441 = "NULL", "NULL", W441*28.35)</f>
        <v>19.136250000000004</v>
      </c>
      <c r="Y441" s="6">
        <f>IF(G441 = "NULL", "NULL", G441*4)</f>
        <v>10.800000000000002</v>
      </c>
      <c r="Z441" s="6">
        <f>IF(G441 = "NULL", "NULL", H441*4)</f>
        <v>306.18000000000006</v>
      </c>
      <c r="AA441" s="13">
        <v>15000000459</v>
      </c>
      <c r="AB441" s="6">
        <f>IF(OR(E441 = "NULL", G441 = "NULL"), "NULL", (E441+G441)/2)</f>
        <v>2.0250000000000004</v>
      </c>
      <c r="AC441" s="6">
        <f>IF(OR(F441 = "NULL", H441 = "NULL"), "NULL", (F441+H441)/2)</f>
        <v>57.408750000000012</v>
      </c>
      <c r="AD441" s="13">
        <v>17000000459</v>
      </c>
      <c r="AE441" s="6">
        <f>IF(H441 = "NULL", "NULL", AF441/28.35)</f>
        <v>6.7500000000000009</v>
      </c>
      <c r="AF441" s="6">
        <f>IF(H441 = "NULL", "NULL", J441*2)</f>
        <v>191.36250000000004</v>
      </c>
      <c r="AG441" s="13">
        <v>19000000459</v>
      </c>
      <c r="AH441" s="6">
        <f>IF(AB441 = "NULL", "NULL", AB441*2)</f>
        <v>4.0500000000000007</v>
      </c>
      <c r="AI441" s="6">
        <f>IF(AC441 = "NULL", "NULL", AC441*2)</f>
        <v>114.81750000000002</v>
      </c>
      <c r="AJ441" s="13">
        <v>21000000459</v>
      </c>
      <c r="AK441" s="11"/>
      <c r="AL441" s="10" t="str">
        <f>SUBSTITUTE(D441,CHAR(10)&amp;"•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c r="AM441" s="9" t="s">
        <v>44</v>
      </c>
      <c r="AN441" s="42"/>
    </row>
    <row r="442" spans="1:40" ht="180" x14ac:dyDescent="0.3">
      <c r="A442" s="8" t="s">
        <v>2187</v>
      </c>
      <c r="B442" s="8" t="s">
        <v>2188</v>
      </c>
      <c r="C442" s="8" t="s">
        <v>2189</v>
      </c>
      <c r="D442" s="9" t="s">
        <v>2190</v>
      </c>
      <c r="E442" s="6">
        <f>IF(F442 = "NULL", "NULL", F442/28.35)</f>
        <v>1.3403880070546736</v>
      </c>
      <c r="F442" s="6">
        <v>38</v>
      </c>
      <c r="G442" s="6">
        <f>IF(H442 = "NULL", "NULL", H442/28.35)</f>
        <v>2.7513227513227512</v>
      </c>
      <c r="H442" s="6">
        <v>78</v>
      </c>
      <c r="I442" s="6">
        <f>IF(G442 = "NULL", "NULL", G442*1.25)</f>
        <v>3.4391534391534391</v>
      </c>
      <c r="J442" s="6">
        <f>IF(G442 = "NULL", "NULL", H442*1.25)</f>
        <v>97.5</v>
      </c>
      <c r="K442" s="6">
        <f>IF(G442 = "NULL", "NULL", G442*2)</f>
        <v>5.5026455026455023</v>
      </c>
      <c r="L442" s="6">
        <f>IF(G442 = "NULL", "NULL", H442*2)</f>
        <v>156</v>
      </c>
      <c r="M442" s="9" t="str">
        <f>CONCATENATE(SUBSTITUTE(D442,"• Packed in a facility and/or equipment that produces products containing peanuts, tree nuts, soybean, milk, dairy, eggs, fish, shellfish, wheat, sesame. •",""), " - NET WT. ", TEXT(E442, "0.00"), " oz (", F442, " grams)")</f>
        <v>Porcini Champignon Sea Salt Ingredients:
salt, mushroom powder, natural flavor, onion, garlic, porcini mushrooms, bolete mushrooms
 - NET WT. 1.34 oz (38 grams)</v>
      </c>
      <c r="N442" s="10">
        <v>10000000253</v>
      </c>
      <c r="O442" s="10">
        <v>30000000253</v>
      </c>
      <c r="P442" s="10">
        <v>50000000253</v>
      </c>
      <c r="Q442" s="10">
        <v>70000000253</v>
      </c>
      <c r="R442" s="10">
        <v>90000000253</v>
      </c>
      <c r="S442" s="10">
        <v>11000000253</v>
      </c>
      <c r="T442" s="10">
        <v>13000000253</v>
      </c>
      <c r="U442" s="8" t="s">
        <v>49</v>
      </c>
      <c r="V442" s="9" t="s">
        <v>740</v>
      </c>
      <c r="W442" s="6">
        <f>IF(G442 = "NULL", "NULL", G442/4)</f>
        <v>0.68783068783068779</v>
      </c>
      <c r="X442" s="6">
        <f>IF(W442 = "NULL", "NULL", W442*28.35)</f>
        <v>19.5</v>
      </c>
      <c r="Y442" s="6">
        <f>IF(G442 = "NULL", "NULL", G442*4)</f>
        <v>11.005291005291005</v>
      </c>
      <c r="Z442" s="6">
        <f>IF(G442 = "NULL", "NULL", H442*4)</f>
        <v>312</v>
      </c>
      <c r="AA442" s="13">
        <v>15000000253</v>
      </c>
      <c r="AB442" s="6">
        <f>IF(OR(E442 = "NULL", G442 = "NULL"), "NULL", (E442+G442)/2)</f>
        <v>2.0458553791887124</v>
      </c>
      <c r="AC442" s="6">
        <f>IF(OR(F442 = "NULL", H442 = "NULL"), "NULL", (F442+H442)/2)</f>
        <v>58</v>
      </c>
      <c r="AD442" s="13">
        <v>17000000253</v>
      </c>
      <c r="AE442" s="6">
        <f>IF(H442 = "NULL", "NULL", AF442/28.35)</f>
        <v>6.8783068783068781</v>
      </c>
      <c r="AF442" s="6">
        <f>IF(H442 = "NULL", "NULL", J442*2)</f>
        <v>195</v>
      </c>
      <c r="AG442" s="13">
        <v>19000000253</v>
      </c>
      <c r="AH442" s="6">
        <f>IF(AB442 = "NULL", "NULL", AB442*2)</f>
        <v>4.0917107583774248</v>
      </c>
      <c r="AI442" s="6">
        <f>IF(AC442 = "NULL", "NULL", AC442*2)</f>
        <v>116</v>
      </c>
      <c r="AJ442" s="13">
        <v>21000000253</v>
      </c>
      <c r="AK442" s="11"/>
      <c r="AL442" s="10" t="str">
        <f>SUBSTITUTE(D442,CHAR(10)&amp;"•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c r="AM442" s="9" t="s">
        <v>44</v>
      </c>
      <c r="AN442" s="42"/>
    </row>
    <row r="443" spans="1:40" ht="255" x14ac:dyDescent="0.3">
      <c r="A443" s="8" t="s">
        <v>2059</v>
      </c>
      <c r="B443" s="8" t="s">
        <v>2060</v>
      </c>
      <c r="C443" s="8" t="s">
        <v>2060</v>
      </c>
      <c r="D443" s="9" t="s">
        <v>2061</v>
      </c>
      <c r="E443" s="6">
        <f>IF(F443 = "NULL", "NULL", F443/28.35)</f>
        <v>1.1992945326278659</v>
      </c>
      <c r="F443" s="6">
        <v>34</v>
      </c>
      <c r="G443" s="6">
        <f>IF(H443 = "NULL", "NULL", H443/28.35)</f>
        <v>2.6102292768959434</v>
      </c>
      <c r="H443" s="6">
        <v>74</v>
      </c>
      <c r="I443" s="6">
        <f>IF(G443 = "NULL", "NULL", G443*1.25)</f>
        <v>3.2627865961199292</v>
      </c>
      <c r="J443" s="6">
        <f>IF(G443 = "NULL", "NULL", H443*1.25)</f>
        <v>92.5</v>
      </c>
      <c r="K443" s="6">
        <f>IF(G443 = "NULL", "NULL", G443*2)</f>
        <v>5.2204585537918868</v>
      </c>
      <c r="L443" s="6">
        <f>IF(G443 = "NULL", "NULL", H443*2)</f>
        <v>148</v>
      </c>
      <c r="M443" s="9" t="str">
        <f>CONCATENATE(SUBSTITUTE(D443,"• Packed in a facility and/or equipment that produces products containing peanuts, tree nuts, soybean, milk, dairy, eggs, fish, shellfish, wheat, sesame. •",""), " - NET WT. ", TEXT(E443, "0.00"), " oz (", F443,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NET WT. 1.20 oz (34 grams)</v>
      </c>
      <c r="N443" s="10">
        <v>10000000502</v>
      </c>
      <c r="O443" s="10">
        <v>30000000502</v>
      </c>
      <c r="P443" s="10">
        <v>50000000502</v>
      </c>
      <c r="Q443" s="10">
        <v>70000000502</v>
      </c>
      <c r="R443" s="10">
        <v>90000000502</v>
      </c>
      <c r="S443" s="10">
        <v>11000000502</v>
      </c>
      <c r="T443" s="10">
        <v>13000000502</v>
      </c>
      <c r="U443" s="8" t="s">
        <v>49</v>
      </c>
      <c r="V443" s="9" t="s">
        <v>163</v>
      </c>
      <c r="W443" s="6">
        <f>IF(G443 = "NULL", "NULL", G443/4)</f>
        <v>0.65255731922398585</v>
      </c>
      <c r="X443" s="6">
        <f>IF(W443 = "NULL", "NULL", W443*28.35)</f>
        <v>18.5</v>
      </c>
      <c r="Y443" s="6">
        <f>IF(G443 = "NULL", "NULL", G443*4)</f>
        <v>10.440917107583774</v>
      </c>
      <c r="Z443" s="6">
        <f>IF(G443 = "NULL", "NULL", H443*4)</f>
        <v>296</v>
      </c>
      <c r="AA443" s="13">
        <v>15000000502</v>
      </c>
      <c r="AB443" s="6">
        <f>IF(OR(E443 = "NULL", G443 = "NULL"), "NULL", (E443+G443)/2)</f>
        <v>1.9047619047619047</v>
      </c>
      <c r="AC443" s="6">
        <f>IF(OR(F443 = "NULL", H443 = "NULL"), "NULL", (F443+H443)/2)</f>
        <v>54</v>
      </c>
      <c r="AD443" s="13">
        <v>17000000502</v>
      </c>
      <c r="AE443" s="6">
        <f>IF(H443 = "NULL", "NULL", AF443/28.35)</f>
        <v>6.5255731922398583</v>
      </c>
      <c r="AF443" s="6">
        <f>IF(H443 = "NULL", "NULL", J443*2)</f>
        <v>185</v>
      </c>
      <c r="AG443" s="13">
        <v>19000000502</v>
      </c>
      <c r="AH443" s="6">
        <f>IF(AB443 = "NULL", "NULL", AB443*2)</f>
        <v>3.8095238095238093</v>
      </c>
      <c r="AI443" s="6">
        <f>IF(AC443 = "NULL", "NULL", AC443*2)</f>
        <v>108</v>
      </c>
      <c r="AJ443" s="13">
        <v>21000000502</v>
      </c>
      <c r="AK443" s="11" t="s">
        <v>2062</v>
      </c>
      <c r="AL443" s="10" t="str">
        <f>SUBSTITUTE(D443,CHAR(10)&amp;"•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c r="AM443" s="9" t="s">
        <v>44</v>
      </c>
      <c r="AN443" s="42"/>
    </row>
    <row r="444" spans="1:40" ht="180" x14ac:dyDescent="0.3">
      <c r="A444" s="8" t="s">
        <v>2235</v>
      </c>
      <c r="B444" s="8" t="s">
        <v>2236</v>
      </c>
      <c r="C444" s="8" t="s">
        <v>2236</v>
      </c>
      <c r="D444" s="9" t="s">
        <v>2237</v>
      </c>
      <c r="E444" s="6">
        <f>IF(F444 = "NULL", "NULL", F444/28.35)</f>
        <v>2.6</v>
      </c>
      <c r="F444" s="6">
        <v>73.710000000000008</v>
      </c>
      <c r="G444" s="6">
        <f>IF(H444 = "NULL", "NULL", H444/28.35)</f>
        <v>5.2</v>
      </c>
      <c r="H444" s="6">
        <v>147.42000000000002</v>
      </c>
      <c r="I444" s="6">
        <f>IF(G444 = "NULL", "NULL", G444*1.25)</f>
        <v>6.5</v>
      </c>
      <c r="J444" s="6">
        <f>IF(G444 = "NULL", "NULL", H444*1.25)</f>
        <v>184.27500000000003</v>
      </c>
      <c r="K444" s="6">
        <f>IF(G444 = "NULL", "NULL", G444*2)</f>
        <v>10.4</v>
      </c>
      <c r="L444" s="6">
        <f>IF(G444 = "NULL", "NULL", H444*2)</f>
        <v>294.84000000000003</v>
      </c>
      <c r="M444" s="9" t="str">
        <f>CONCATENATE(SUBSTITUTE(D444,"• Packed in a facility and/or equipment that produces products containing peanuts, tree nuts, soybean, milk, dairy, eggs, fish, shellfish, wheat, sesame. •",""), " - NET WT. ", TEXT(E444, "0.00"), " oz (", F444, " grams)")</f>
        <v>Pretzel Salt Ingredients:
pure white uniodized pretzel salt kosher certified
 - NET WT. 2.60 oz (73.71 grams)</v>
      </c>
      <c r="N444" s="10">
        <v>10000000254</v>
      </c>
      <c r="O444" s="10">
        <v>30000000254</v>
      </c>
      <c r="P444" s="10">
        <v>50000000254</v>
      </c>
      <c r="Q444" s="10">
        <v>70000000254</v>
      </c>
      <c r="R444" s="10">
        <v>90000000254</v>
      </c>
      <c r="S444" s="10">
        <v>11000000254</v>
      </c>
      <c r="T444" s="10">
        <v>13000000254</v>
      </c>
      <c r="U444" s="8"/>
      <c r="V444" s="9"/>
      <c r="W444" s="6">
        <f>IF(G444 = "NULL", "NULL", G444/4)</f>
        <v>1.3</v>
      </c>
      <c r="X444" s="6">
        <f>IF(W444 = "NULL", "NULL", W444*28.35)</f>
        <v>36.855000000000004</v>
      </c>
      <c r="Y444" s="6">
        <f>IF(G444 = "NULL", "NULL", G444*4)</f>
        <v>20.8</v>
      </c>
      <c r="Z444" s="6">
        <f>IF(G444 = "NULL", "NULL", H444*4)</f>
        <v>589.68000000000006</v>
      </c>
      <c r="AA444" s="13">
        <v>15000000254</v>
      </c>
      <c r="AB444" s="6">
        <f>IF(OR(E444 = "NULL", G444 = "NULL"), "NULL", (E444+G444)/2)</f>
        <v>3.9000000000000004</v>
      </c>
      <c r="AC444" s="6">
        <f>IF(OR(F444 = "NULL", H444 = "NULL"), "NULL", (F444+H444)/2)</f>
        <v>110.56500000000001</v>
      </c>
      <c r="AD444" s="13">
        <v>17000000254</v>
      </c>
      <c r="AE444" s="6">
        <f>IF(H444 = "NULL", "NULL", AF444/28.35)</f>
        <v>13.000000000000002</v>
      </c>
      <c r="AF444" s="6">
        <f>IF(H444 = "NULL", "NULL", J444*2)</f>
        <v>368.55000000000007</v>
      </c>
      <c r="AG444" s="13">
        <v>19000000254</v>
      </c>
      <c r="AH444" s="6">
        <f>IF(AB444 = "NULL", "NULL", AB444*2)</f>
        <v>7.8000000000000007</v>
      </c>
      <c r="AI444" s="6">
        <f>IF(AC444 = "NULL", "NULL", AC444*2)</f>
        <v>221.13000000000002</v>
      </c>
      <c r="AJ444" s="13">
        <v>21000000254</v>
      </c>
      <c r="AK444" s="11"/>
      <c r="AL444" s="10" t="str">
        <f>SUBSTITUTE(D444,CHAR(10)&amp;"• Packed in a facility and/or equipment that produces products containing peanuts, tree nuts, soybean, milk, dairy, eggs, fish, shellfish, wheat, sesame. •","")</f>
        <v>Pretzel Salt Ingredients:
pure white uniodized pretzel salt kosher certified</v>
      </c>
      <c r="AM444" s="9" t="s">
        <v>44</v>
      </c>
      <c r="AN444" s="42"/>
    </row>
    <row r="445" spans="1:40" ht="180" x14ac:dyDescent="0.3">
      <c r="A445" s="8" t="s">
        <v>2276</v>
      </c>
      <c r="B445" s="8" t="s">
        <v>2277</v>
      </c>
      <c r="C445" s="8" t="s">
        <v>2278</v>
      </c>
      <c r="D445" s="9" t="s">
        <v>320</v>
      </c>
      <c r="E445" s="6" t="str">
        <f>IF(F445 = "NULL", "NULL", F445/28.35)</f>
        <v>NULL</v>
      </c>
      <c r="F445" s="6" t="s">
        <v>320</v>
      </c>
      <c r="G445" s="6" t="str">
        <f>IF(H445 = "NULL", "NULL", H445/28.35)</f>
        <v>NULL</v>
      </c>
      <c r="H445" s="6" t="s">
        <v>320</v>
      </c>
      <c r="I445" s="6" t="str">
        <f>IF(G445 = "NULL", "NULL", G445*1.25)</f>
        <v>NULL</v>
      </c>
      <c r="J445" s="6" t="str">
        <f>IF(G445 = "NULL", "NULL", H445*1.25)</f>
        <v>NULL</v>
      </c>
      <c r="K445" s="6" t="str">
        <f>IF(G445 = "NULL", "NULL", G445*2)</f>
        <v>NULL</v>
      </c>
      <c r="L445" s="6" t="str">
        <f>IF(G445 = "NULL", "NULL", H445*2)</f>
        <v>NULL</v>
      </c>
      <c r="M445" s="9" t="str">
        <f>CONCATENATE(SUBSTITUTE(D445,"• Packed in a facility and/or equipment that produces products containing peanuts, tree nuts, soybean, milk, dairy, eggs, fish, shellfish, wheat, sesame. •",""), " - NET WT. ", TEXT(E445, "0.00"), " oz (", F445, " grams)")</f>
        <v>NULL - NET WT. NULL oz (NULL grams)</v>
      </c>
      <c r="N445" s="10">
        <v>10000000255</v>
      </c>
      <c r="O445" s="10">
        <v>30000000255</v>
      </c>
      <c r="P445" s="10">
        <v>50000000255</v>
      </c>
      <c r="Q445" s="10">
        <v>70000000255</v>
      </c>
      <c r="R445" s="10">
        <v>90000000255</v>
      </c>
      <c r="S445" s="10">
        <v>11000000255</v>
      </c>
      <c r="T445" s="10">
        <v>13000000255</v>
      </c>
      <c r="U445" s="8"/>
      <c r="V445" s="9"/>
      <c r="W445" s="6" t="str">
        <f>IF(G445 = "NULL", "NULL", G445/4)</f>
        <v>NULL</v>
      </c>
      <c r="X445" s="6" t="str">
        <f>IF(W445 = "NULL", "NULL", W445*28.35)</f>
        <v>NULL</v>
      </c>
      <c r="Y445" s="6" t="str">
        <f>IF(G445 = "NULL", "NULL", G445*4)</f>
        <v>NULL</v>
      </c>
      <c r="Z445" s="6" t="str">
        <f>IF(G445 = "NULL", "NULL", H445*4)</f>
        <v>NULL</v>
      </c>
      <c r="AA445" s="13">
        <v>15000000255</v>
      </c>
      <c r="AB445" s="6" t="str">
        <f>IF(OR(E445 = "NULL", G445 = "NULL"), "NULL", (E445+G445)/2)</f>
        <v>NULL</v>
      </c>
      <c r="AC445" s="6" t="str">
        <f>IF(OR(F445 = "NULL", H445 = "NULL"), "NULL", (F445+H445)/2)</f>
        <v>NULL</v>
      </c>
      <c r="AD445" s="13">
        <v>17000000255</v>
      </c>
      <c r="AE445" s="6" t="str">
        <f>IF(H445 = "NULL", "NULL", AF445/28.35)</f>
        <v>NULL</v>
      </c>
      <c r="AF445" s="6" t="str">
        <f>IF(H445 = "NULL", "NULL", J445*2)</f>
        <v>NULL</v>
      </c>
      <c r="AG445" s="13">
        <v>19000000255</v>
      </c>
      <c r="AH445" s="6" t="str">
        <f>IF(AB445 = "NULL", "NULL", AB445*2)</f>
        <v>NULL</v>
      </c>
      <c r="AI445" s="6" t="str">
        <f>IF(AC445 = "NULL", "NULL", AC445*2)</f>
        <v>NULL</v>
      </c>
      <c r="AJ445" s="13">
        <v>21000000255</v>
      </c>
      <c r="AK445" s="11"/>
      <c r="AL445" s="10" t="str">
        <f>SUBSTITUTE(D445,CHAR(10)&amp;"• Packed in a facility and/or equipment that produces products containing peanuts, tree nuts, soybean, milk, dairy, eggs, fish, shellfish, wheat, sesame. •","")</f>
        <v>NULL</v>
      </c>
      <c r="AM445" s="9" t="s">
        <v>44</v>
      </c>
      <c r="AN445" s="42"/>
    </row>
    <row r="446" spans="1:40" ht="180" x14ac:dyDescent="0.3">
      <c r="A446" s="8" t="s">
        <v>1465</v>
      </c>
      <c r="B446" s="8" t="s">
        <v>1466</v>
      </c>
      <c r="C446" s="8" t="s">
        <v>1467</v>
      </c>
      <c r="D446" s="9" t="s">
        <v>320</v>
      </c>
      <c r="E446" s="6" t="str">
        <f>IF(F446 = "NULL", "NULL", F446/28.35)</f>
        <v>NULL</v>
      </c>
      <c r="F446" s="6" t="s">
        <v>320</v>
      </c>
      <c r="G446" s="6" t="str">
        <f>IF(H446 = "NULL", "NULL", H446/28.35)</f>
        <v>NULL</v>
      </c>
      <c r="H446" s="6" t="s">
        <v>320</v>
      </c>
      <c r="I446" s="6" t="str">
        <f>IF(G446 = "NULL", "NULL", G446*1.25)</f>
        <v>NULL</v>
      </c>
      <c r="J446" s="6" t="str">
        <f>IF(G446 = "NULL", "NULL", H446*1.25)</f>
        <v>NULL</v>
      </c>
      <c r="K446" s="6" t="str">
        <f>IF(G446 = "NULL", "NULL", G446*2)</f>
        <v>NULL</v>
      </c>
      <c r="L446" s="6" t="str">
        <f>IF(G446 = "NULL", "NULL", H446*2)</f>
        <v>NULL</v>
      </c>
      <c r="M446" s="9" t="str">
        <f>CONCATENATE(SUBSTITUTE(D446,"• Packed in a facility and/or equipment that produces products containing peanuts, tree nuts, soybean, milk, dairy, eggs, fish, shellfish, wheat, sesame. •",""), " - NET WT. ", TEXT(E446, "0.00"), " oz (", F446, " grams)")</f>
        <v>NULL - NET WT. NULL oz (NULL grams)</v>
      </c>
      <c r="N446" s="10">
        <v>10000000256</v>
      </c>
      <c r="O446" s="10">
        <v>30000000256</v>
      </c>
      <c r="P446" s="10">
        <v>50000000256</v>
      </c>
      <c r="Q446" s="10">
        <v>70000000256</v>
      </c>
      <c r="R446" s="10">
        <v>90000000256</v>
      </c>
      <c r="S446" s="10">
        <v>11000000256</v>
      </c>
      <c r="T446" s="10">
        <v>13000000256</v>
      </c>
      <c r="U446" s="8"/>
      <c r="V446" s="9"/>
      <c r="W446" s="6" t="str">
        <f>IF(G446 = "NULL", "NULL", G446/4)</f>
        <v>NULL</v>
      </c>
      <c r="X446" s="6" t="str">
        <f>IF(W446 = "NULL", "NULL", W446*28.35)</f>
        <v>NULL</v>
      </c>
      <c r="Y446" s="6" t="str">
        <f>IF(G446 = "NULL", "NULL", G446*4)</f>
        <v>NULL</v>
      </c>
      <c r="Z446" s="6" t="str">
        <f>IF(G446 = "NULL", "NULL", H446*4)</f>
        <v>NULL</v>
      </c>
      <c r="AA446" s="13">
        <v>15000000256</v>
      </c>
      <c r="AB446" s="6" t="str">
        <f>IF(OR(E446 = "NULL", G446 = "NULL"), "NULL", (E446+G446)/2)</f>
        <v>NULL</v>
      </c>
      <c r="AC446" s="6" t="str">
        <f>IF(OR(F446 = "NULL", H446 = "NULL"), "NULL", (F446+H446)/2)</f>
        <v>NULL</v>
      </c>
      <c r="AD446" s="13">
        <v>17000000256</v>
      </c>
      <c r="AE446" s="6" t="str">
        <f>IF(H446 = "NULL", "NULL", AF446/28.35)</f>
        <v>NULL</v>
      </c>
      <c r="AF446" s="6" t="str">
        <f>IF(H446 = "NULL", "NULL", J446*2)</f>
        <v>NULL</v>
      </c>
      <c r="AG446" s="13">
        <v>19000000256</v>
      </c>
      <c r="AH446" s="6" t="str">
        <f>IF(AB446 = "NULL", "NULL", AB446*2)</f>
        <v>NULL</v>
      </c>
      <c r="AI446" s="6" t="str">
        <f>IF(AC446 = "NULL", "NULL", AC446*2)</f>
        <v>NULL</v>
      </c>
      <c r="AJ446" s="13">
        <v>21000000256</v>
      </c>
      <c r="AK446" s="11"/>
      <c r="AL446" s="10" t="str">
        <f>SUBSTITUTE(D446,CHAR(10)&amp;"• Packed in a facility and/or equipment that produces products containing peanuts, tree nuts, soybean, milk, dairy, eggs, fish, shellfish, wheat, sesame. •","")</f>
        <v>NULL</v>
      </c>
      <c r="AM446" s="9" t="s">
        <v>44</v>
      </c>
      <c r="AN446" s="42"/>
    </row>
    <row r="447" spans="1:40" ht="180" x14ac:dyDescent="0.3">
      <c r="A447" s="8" t="s">
        <v>1945</v>
      </c>
      <c r="B447" s="8" t="s">
        <v>1946</v>
      </c>
      <c r="C447" s="8" t="s">
        <v>1947</v>
      </c>
      <c r="D447" s="9" t="s">
        <v>1948</v>
      </c>
      <c r="E447" s="6">
        <f>IF(F447 = "NULL", "NULL", F447/28.35)</f>
        <v>1</v>
      </c>
      <c r="F447" s="6">
        <v>28.35</v>
      </c>
      <c r="G447" s="6">
        <f>IF(H447 = "NULL", "NULL", H447/28.35)</f>
        <v>2</v>
      </c>
      <c r="H447" s="6">
        <v>56.7</v>
      </c>
      <c r="I447" s="6">
        <f>IF(G447 = "NULL", "NULL", G447*1.25)</f>
        <v>2.5</v>
      </c>
      <c r="J447" s="6">
        <f>IF(G447 = "NULL", "NULL", H447*1.25)</f>
        <v>70.875</v>
      </c>
      <c r="K447" s="6">
        <f>IF(G447 = "NULL", "NULL", G447*2)</f>
        <v>4</v>
      </c>
      <c r="L447" s="6">
        <f>IF(G447 = "NULL", "NULL", H447*2)</f>
        <v>113.4</v>
      </c>
      <c r="M447" s="9" t="str">
        <f>CONCATENATE(SUBSTITUTE(D447,"• Packed in a facility and/or equipment that produces products containing peanuts, tree nuts, soybean, milk, dairy, eggs, fish, shellfish, wheat, sesame. •",""), " - NET WT. ", TEXT(E447, "0.00"), " oz (", F447, " grams)")</f>
        <v>Pumpkin Pie Spice Ingredients:
natural spices
 - NET WT. 1.00 oz (28.35 grams)</v>
      </c>
      <c r="N447" s="10">
        <v>10000000258</v>
      </c>
      <c r="O447" s="10">
        <v>30000000258</v>
      </c>
      <c r="P447" s="10">
        <v>50000000258</v>
      </c>
      <c r="Q447" s="10">
        <v>70000000258</v>
      </c>
      <c r="R447" s="10">
        <v>90000000258</v>
      </c>
      <c r="S447" s="10">
        <v>11000000258</v>
      </c>
      <c r="T447" s="10">
        <v>13000000258</v>
      </c>
      <c r="U447" s="8" t="s">
        <v>49</v>
      </c>
      <c r="V447" s="9"/>
      <c r="W447" s="6">
        <f>IF(G447 = "NULL", "NULL", G447/4)</f>
        <v>0.5</v>
      </c>
      <c r="X447" s="6">
        <f>IF(W447 = "NULL", "NULL", W447*28.35)</f>
        <v>14.175000000000001</v>
      </c>
      <c r="Y447" s="6">
        <f>IF(G447 = "NULL", "NULL", G447*4)</f>
        <v>8</v>
      </c>
      <c r="Z447" s="6">
        <f>IF(G447 = "NULL", "NULL", H447*4)</f>
        <v>226.8</v>
      </c>
      <c r="AA447" s="13">
        <v>15000000258</v>
      </c>
      <c r="AB447" s="6">
        <f>IF(OR(E447 = "NULL", G447 = "NULL"), "NULL", (E447+G447)/2)</f>
        <v>1.5</v>
      </c>
      <c r="AC447" s="6">
        <f>IF(OR(F447 = "NULL", H447 = "NULL"), "NULL", (F447+H447)/2)</f>
        <v>42.525000000000006</v>
      </c>
      <c r="AD447" s="13">
        <v>17000000258</v>
      </c>
      <c r="AE447" s="6">
        <f>IF(H447 = "NULL", "NULL", AF447/28.35)</f>
        <v>5</v>
      </c>
      <c r="AF447" s="6">
        <f>IF(H447 = "NULL", "NULL", J447*2)</f>
        <v>141.75</v>
      </c>
      <c r="AG447" s="13">
        <v>19000000258</v>
      </c>
      <c r="AH447" s="6">
        <f>IF(AB447 = "NULL", "NULL", AB447*2)</f>
        <v>3</v>
      </c>
      <c r="AI447" s="6">
        <f>IF(AC447 = "NULL", "NULL", AC447*2)</f>
        <v>85.050000000000011</v>
      </c>
      <c r="AJ447" s="13">
        <v>21000000258</v>
      </c>
      <c r="AK447" s="11"/>
      <c r="AL447" s="10" t="str">
        <f>SUBSTITUTE(D447,CHAR(10)&amp;"• Packed in a facility and/or equipment that produces products containing peanuts, tree nuts, soybean, milk, dairy, eggs, fish, shellfish, wheat, sesame. •","")</f>
        <v>Pumpkin Pie Spice Ingredients:
natural spices</v>
      </c>
      <c r="AM447" s="9" t="s">
        <v>44</v>
      </c>
      <c r="AN447" s="42"/>
    </row>
    <row r="448" spans="1:40" ht="180" x14ac:dyDescent="0.3">
      <c r="A448" s="31" t="s">
        <v>1744</v>
      </c>
      <c r="B448" s="8" t="s">
        <v>1745</v>
      </c>
      <c r="C448" s="8" t="s">
        <v>1746</v>
      </c>
      <c r="D448" s="9" t="s">
        <v>1747</v>
      </c>
      <c r="E448" s="6">
        <f>IF(F448 = "NULL", "NULL", F448/28.35)</f>
        <v>1.85</v>
      </c>
      <c r="F448" s="6">
        <v>52.447500000000005</v>
      </c>
      <c r="G448" s="6">
        <f>IF(H448 = "NULL", "NULL", H448/28.35)</f>
        <v>3.7</v>
      </c>
      <c r="H448" s="6">
        <v>104.89500000000001</v>
      </c>
      <c r="I448" s="6">
        <f>IF(G448 = "NULL", "NULL", G448*1.25)</f>
        <v>4.625</v>
      </c>
      <c r="J448" s="6">
        <f>IF(G448 = "NULL", "NULL", H448*1.25)</f>
        <v>131.11875000000001</v>
      </c>
      <c r="K448" s="6">
        <f>IF(G448 = "NULL", "NULL", G448*2)</f>
        <v>7.4</v>
      </c>
      <c r="L448" s="6">
        <f>IF(G448 = "NULL", "NULL", H448*2)</f>
        <v>209.79000000000002</v>
      </c>
      <c r="M448" s="9" t="str">
        <f>CONCATENATE(SUBSTITUTE(D448,"• Packed in a facility and/or equipment that produces products containing peanuts, tree nuts, soybean, milk, dairy, eggs, fish, shellfish, wheat, sesame. •",""), " - NET WT. ", TEXT(E448, "0.00"), " oz (", F448, " grams)")</f>
        <v>Pumpkin Spice Popcorn Seasoning Ingredients:
sugar, cinnamon, salt, spices
 - NET WT. 1.85 oz (52.4475 grams)</v>
      </c>
      <c r="N448" s="10">
        <v>10000000259</v>
      </c>
      <c r="O448" s="10">
        <v>30000000259</v>
      </c>
      <c r="P448" s="10">
        <v>50000000259</v>
      </c>
      <c r="Q448" s="10">
        <v>70000000259</v>
      </c>
      <c r="R448" s="10">
        <v>90000000259</v>
      </c>
      <c r="S448" s="10">
        <v>11000000259</v>
      </c>
      <c r="T448" s="10">
        <v>13000000259</v>
      </c>
      <c r="U448" s="8" t="s">
        <v>49</v>
      </c>
      <c r="V448" s="9"/>
      <c r="W448" s="6">
        <f>IF(G448 = "NULL", "NULL", G448/4)</f>
        <v>0.92500000000000004</v>
      </c>
      <c r="X448" s="6">
        <f>IF(W448 = "NULL", "NULL", W448*28.35)</f>
        <v>26.223750000000003</v>
      </c>
      <c r="Y448" s="6">
        <f>IF(G448 = "NULL", "NULL", G448*4)</f>
        <v>14.8</v>
      </c>
      <c r="Z448" s="6">
        <f>IF(G448 = "NULL", "NULL", H448*4)</f>
        <v>419.58000000000004</v>
      </c>
      <c r="AA448" s="13">
        <v>15000000259</v>
      </c>
      <c r="AB448" s="6">
        <f>IF(OR(E448 = "NULL", G448 = "NULL"), "NULL", (E448+G448)/2)</f>
        <v>2.7750000000000004</v>
      </c>
      <c r="AC448" s="6">
        <f>IF(OR(F448 = "NULL", H448 = "NULL"), "NULL", (F448+H448)/2)</f>
        <v>78.671250000000015</v>
      </c>
      <c r="AD448" s="13">
        <v>17000000259</v>
      </c>
      <c r="AE448" s="6">
        <f>IF(H448 = "NULL", "NULL", AF448/28.35)</f>
        <v>9.25</v>
      </c>
      <c r="AF448" s="6">
        <f>IF(H448 = "NULL", "NULL", J448*2)</f>
        <v>262.23750000000001</v>
      </c>
      <c r="AG448" s="13">
        <v>19000000259</v>
      </c>
      <c r="AH448" s="6">
        <f>IF(AB448 = "NULL", "NULL", AB448*2)</f>
        <v>5.5500000000000007</v>
      </c>
      <c r="AI448" s="6">
        <f>IF(AC448 = "NULL", "NULL", AC448*2)</f>
        <v>157.34250000000003</v>
      </c>
      <c r="AJ448" s="13">
        <v>21000000259</v>
      </c>
      <c r="AK448" s="11"/>
      <c r="AL448" s="10" t="str">
        <f>SUBSTITUTE(D448,CHAR(10)&amp;"• Packed in a facility and/or equipment that produces products containing peanuts, tree nuts, soybean, milk, dairy, eggs, fish, shellfish, wheat, sesame. •","")</f>
        <v>Pumpkin Spice Popcorn Seasoning Ingredients:
sugar, cinnamon, salt, spices</v>
      </c>
      <c r="AM448" s="9" t="s">
        <v>44</v>
      </c>
      <c r="AN448" s="42"/>
    </row>
    <row r="449" spans="1:40" ht="180" x14ac:dyDescent="0.3">
      <c r="A449" s="33" t="s">
        <v>527</v>
      </c>
      <c r="B449" s="8" t="s">
        <v>528</v>
      </c>
      <c r="C449" s="8" t="s">
        <v>528</v>
      </c>
      <c r="D449" s="9" t="s">
        <v>529</v>
      </c>
      <c r="E449" s="6">
        <f>IF(F449 = "NULL", "NULL", F449/28.35)</f>
        <v>1.9</v>
      </c>
      <c r="F449" s="6">
        <v>53.865000000000002</v>
      </c>
      <c r="G449" s="6">
        <f>IF(H449 = "NULL", "NULL", H449/28.35)</f>
        <v>3.8</v>
      </c>
      <c r="H449" s="6">
        <v>107.73</v>
      </c>
      <c r="I449" s="6">
        <f>IF(G449 = "NULL", "NULL", G449*1.25)</f>
        <v>4.75</v>
      </c>
      <c r="J449" s="6">
        <f>IF(G449 = "NULL", "NULL", H449*1.25)</f>
        <v>134.66249999999999</v>
      </c>
      <c r="K449" s="6">
        <f>IF(G449 = "NULL", "NULL", G449*2)</f>
        <v>7.6</v>
      </c>
      <c r="L449" s="6">
        <f>IF(G449 = "NULL", "NULL", H449*2)</f>
        <v>215.46</v>
      </c>
      <c r="M449" s="9" t="str">
        <f>CONCATENATE(SUBSTITUTE(D449,"• Packed in a facility and/or equipment that produces products containing peanuts, tree nuts, soybean, milk, dairy, eggs, fish, shellfish, wheat, sesame. •",""), " - NET WT. ", TEXT(E449, "0.00"), " oz (", F449, " grams)")</f>
        <v>Pure Spanish Saffron Ingredients:
saffron
 - NET WT. 1.90 oz (53.865 grams)</v>
      </c>
      <c r="N449" s="10">
        <v>10000000464</v>
      </c>
      <c r="O449" s="10">
        <v>30000000464</v>
      </c>
      <c r="P449" s="10">
        <v>50000000464</v>
      </c>
      <c r="Q449" s="10">
        <v>70000000464</v>
      </c>
      <c r="R449" s="10">
        <v>90000000464</v>
      </c>
      <c r="S449" s="10">
        <v>11000000464</v>
      </c>
      <c r="T449" s="10">
        <v>13000000464</v>
      </c>
      <c r="U449" s="9"/>
      <c r="V449" s="9"/>
      <c r="W449" s="6">
        <f>IF(G449 = "NULL", "NULL", G449/4)</f>
        <v>0.95</v>
      </c>
      <c r="X449" s="6">
        <f>IF(W449 = "NULL", "NULL", W449*28.35)</f>
        <v>26.932500000000001</v>
      </c>
      <c r="Y449" s="6">
        <f>IF(G449 = "NULL", "NULL", G449*4)</f>
        <v>15.2</v>
      </c>
      <c r="Z449" s="6">
        <f>IF(G449 = "NULL", "NULL", H449*4)</f>
        <v>430.92</v>
      </c>
      <c r="AA449" s="13">
        <v>15000000464</v>
      </c>
      <c r="AB449" s="6">
        <f>IF(OR(E449 = "NULL", G449 = "NULL"), "NULL", (E449+G449)/2)</f>
        <v>2.8499999999999996</v>
      </c>
      <c r="AC449" s="6">
        <f>IF(OR(F449 = "NULL", H449 = "NULL"), "NULL", (F449+H449)/2)</f>
        <v>80.797499999999999</v>
      </c>
      <c r="AD449" s="13">
        <v>17000000464</v>
      </c>
      <c r="AE449" s="6">
        <f>IF(H449 = "NULL", "NULL", AF449/28.35)</f>
        <v>9.5</v>
      </c>
      <c r="AF449" s="6">
        <f>IF(H449 = "NULL", "NULL", J449*2)</f>
        <v>269.32499999999999</v>
      </c>
      <c r="AG449" s="13">
        <v>19000000464</v>
      </c>
      <c r="AH449" s="6">
        <f>IF(AB449 = "NULL", "NULL", AB449*2)</f>
        <v>5.6999999999999993</v>
      </c>
      <c r="AI449" s="6">
        <f>IF(AC449 = "NULL", "NULL", AC449*2)</f>
        <v>161.595</v>
      </c>
      <c r="AJ449" s="13">
        <v>21000000464</v>
      </c>
      <c r="AK449" s="11" t="s">
        <v>530</v>
      </c>
      <c r="AL449" s="10" t="str">
        <f>SUBSTITUTE(D449,CHAR(10)&amp;"• Packed in a facility and/or equipment that produces products containing peanuts, tree nuts, soybean, milk, dairy, eggs, fish, shellfish, wheat, sesame. •","")</f>
        <v>Pure Spanish Saffron Ingredients:
saffron</v>
      </c>
      <c r="AM449" s="9" t="s">
        <v>44</v>
      </c>
      <c r="AN449" s="42"/>
    </row>
    <row r="450" spans="1:40" ht="409.6" x14ac:dyDescent="0.3">
      <c r="A450" s="8" t="s">
        <v>1808</v>
      </c>
      <c r="B450" s="8" t="s">
        <v>1809</v>
      </c>
      <c r="C450" s="8" t="s">
        <v>1809</v>
      </c>
      <c r="D450" s="9" t="s">
        <v>1810</v>
      </c>
      <c r="E450" s="6">
        <f>IF(F450 = "NULL", "NULL", F450/28.35)</f>
        <v>1.95</v>
      </c>
      <c r="F450" s="6">
        <v>55.282499999999999</v>
      </c>
      <c r="G450" s="6">
        <f>IF(H450 = "NULL", "NULL", H450/28.35)</f>
        <v>3.9</v>
      </c>
      <c r="H450" s="6">
        <v>110.565</v>
      </c>
      <c r="I450" s="6">
        <f>IF(G450 = "NULL", "NULL", G450*1.25)</f>
        <v>4.875</v>
      </c>
      <c r="J450" s="6">
        <f>IF(G450 = "NULL", "NULL", H450*1.25)</f>
        <v>138.20625000000001</v>
      </c>
      <c r="K450" s="6">
        <f>IF(G450 = "NULL", "NULL", G450*2)</f>
        <v>7.8</v>
      </c>
      <c r="L450" s="6">
        <f>IF(G450 = "NULL", "NULL", H450*2)</f>
        <v>221.13</v>
      </c>
      <c r="M450" s="9" t="str">
        <f>CONCATENATE(SUBSTITUTE(D450,"• Packed in a facility and/or equipment that produces products containing peanuts, tree nuts, soybean, milk, dairy, eggs, fish, shellfish, wheat, sesame. •",""), " - NET WT. ", TEXT(E450, "0.00"), " oz (", F450,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NET WT. 1.95 oz (55.2825 grams)</v>
      </c>
      <c r="N450" s="10">
        <v>10000000261</v>
      </c>
      <c r="O450" s="10">
        <v>30000000261</v>
      </c>
      <c r="P450" s="10">
        <v>50000000261</v>
      </c>
      <c r="Q450" s="10">
        <v>70000000261</v>
      </c>
      <c r="R450" s="10">
        <v>90000000261</v>
      </c>
      <c r="S450" s="10">
        <v>11000000261</v>
      </c>
      <c r="T450" s="10">
        <v>13000000261</v>
      </c>
      <c r="U450" s="8"/>
      <c r="V450" s="9"/>
      <c r="W450" s="6">
        <f>IF(G450 = "NULL", "NULL", G450/4)</f>
        <v>0.97499999999999998</v>
      </c>
      <c r="X450" s="6">
        <f>IF(W450 = "NULL", "NULL", W450*28.35)</f>
        <v>27.641249999999999</v>
      </c>
      <c r="Y450" s="6">
        <f>IF(G450 = "NULL", "NULL", G450*4)</f>
        <v>15.6</v>
      </c>
      <c r="Z450" s="6">
        <f>IF(G450 = "NULL", "NULL", H450*4)</f>
        <v>442.26</v>
      </c>
      <c r="AA450" s="13">
        <v>15000000261</v>
      </c>
      <c r="AB450" s="6">
        <f>IF(OR(E450 = "NULL", G450 = "NULL"), "NULL", (E450+G450)/2)</f>
        <v>2.9249999999999998</v>
      </c>
      <c r="AC450" s="6">
        <f>IF(OR(F450 = "NULL", H450 = "NULL"), "NULL", (F450+H450)/2)</f>
        <v>82.923749999999998</v>
      </c>
      <c r="AD450" s="13">
        <v>17000000261</v>
      </c>
      <c r="AE450" s="6">
        <f>IF(H450 = "NULL", "NULL", AF450/28.35)</f>
        <v>9.75</v>
      </c>
      <c r="AF450" s="6">
        <f>IF(H450 = "NULL", "NULL", J450*2)</f>
        <v>276.41250000000002</v>
      </c>
      <c r="AG450" s="13">
        <v>19000000261</v>
      </c>
      <c r="AH450" s="6">
        <f>IF(AB450 = "NULL", "NULL", AB450*2)</f>
        <v>5.85</v>
      </c>
      <c r="AI450" s="6">
        <f>IF(AC450 = "NULL", "NULL", AC450*2)</f>
        <v>165.8475</v>
      </c>
      <c r="AJ450" s="13">
        <v>21000000261</v>
      </c>
      <c r="AK450" s="11"/>
      <c r="AL450" s="10" t="str">
        <f>SUBSTITUTE(D450,CHAR(10)&amp;"•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c r="AM450" s="9" t="s">
        <v>44</v>
      </c>
      <c r="AN450" s="42"/>
    </row>
    <row r="451" spans="1:40" ht="315" x14ac:dyDescent="0.3">
      <c r="A451" s="31" t="s">
        <v>1660</v>
      </c>
      <c r="B451" s="8" t="s">
        <v>1661</v>
      </c>
      <c r="C451" s="8" t="s">
        <v>1662</v>
      </c>
      <c r="D451" s="9" t="s">
        <v>1663</v>
      </c>
      <c r="E451" s="6">
        <f>IF(F451 = "NULL", "NULL", F451/28.35)</f>
        <v>1.5873015873015872</v>
      </c>
      <c r="F451" s="6">
        <v>45</v>
      </c>
      <c r="G451" s="6">
        <f>IF(H451 = "NULL", "NULL", H451/28.35)</f>
        <v>3.1746031746031744</v>
      </c>
      <c r="H451" s="6">
        <v>90</v>
      </c>
      <c r="I451" s="6">
        <f>IF(G451 = "NULL", "NULL", G451*1.25)</f>
        <v>3.9682539682539679</v>
      </c>
      <c r="J451" s="6">
        <f>IF(G451 = "NULL", "NULL", H451*1.25)</f>
        <v>112.5</v>
      </c>
      <c r="K451" s="6">
        <f>IF(G451 = "NULL", "NULL", G451*2)</f>
        <v>6.3492063492063489</v>
      </c>
      <c r="L451" s="6">
        <f>IF(G451 = "NULL", "NULL", H451*2)</f>
        <v>180</v>
      </c>
      <c r="M451" s="9" t="str">
        <f>CONCATENATE(SUBSTITUTE(D451,"• Packed in a facility and/or equipment that produces products containing peanuts, tree nuts, soybean, milk, dairy, eggs, fish, shellfish, wheat, sesame. •",""), " - NET WT. ", TEXT(E451, "0.00"), " oz (", F451,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51" s="10">
        <v>10000000262</v>
      </c>
      <c r="O451" s="10">
        <v>30000000262</v>
      </c>
      <c r="P451" s="10">
        <v>50000000262</v>
      </c>
      <c r="Q451" s="10">
        <v>70000000262</v>
      </c>
      <c r="R451" s="10">
        <v>90000000262</v>
      </c>
      <c r="S451" s="10">
        <v>11000000262</v>
      </c>
      <c r="T451" s="10">
        <v>13000000262</v>
      </c>
      <c r="U451" s="8" t="s">
        <v>49</v>
      </c>
      <c r="V451" s="9" t="s">
        <v>812</v>
      </c>
      <c r="W451" s="6">
        <f>IF(G451 = "NULL", "NULL", G451/4)</f>
        <v>0.79365079365079361</v>
      </c>
      <c r="X451" s="6">
        <f>IF(W451 = "NULL", "NULL", W451*28.35)</f>
        <v>22.5</v>
      </c>
      <c r="Y451" s="6">
        <f>IF(G451 = "NULL", "NULL", G451*4)</f>
        <v>12.698412698412698</v>
      </c>
      <c r="Z451" s="6">
        <f>IF(G451 = "NULL", "NULL", H451*4)</f>
        <v>360</v>
      </c>
      <c r="AA451" s="13">
        <v>15000000262</v>
      </c>
      <c r="AB451" s="6">
        <f>IF(OR(E451 = "NULL", G451 = "NULL"), "NULL", (E451+G451)/2)</f>
        <v>2.3809523809523809</v>
      </c>
      <c r="AC451" s="6">
        <f>IF(OR(F451 = "NULL", H451 = "NULL"), "NULL", (F451+H451)/2)</f>
        <v>67.5</v>
      </c>
      <c r="AD451" s="13">
        <v>17000000262</v>
      </c>
      <c r="AE451" s="6">
        <f>IF(H451 = "NULL", "NULL", AF451/28.35)</f>
        <v>7.9365079365079358</v>
      </c>
      <c r="AF451" s="6">
        <f>IF(H451 = "NULL", "NULL", J451*2)</f>
        <v>225</v>
      </c>
      <c r="AG451" s="13">
        <v>19000000262</v>
      </c>
      <c r="AH451" s="6">
        <f>IF(AB451 = "NULL", "NULL", AB451*2)</f>
        <v>4.7619047619047619</v>
      </c>
      <c r="AI451" s="6">
        <f>IF(AC451 = "NULL", "NULL", AC451*2)</f>
        <v>135</v>
      </c>
      <c r="AJ451" s="13">
        <v>21000000262</v>
      </c>
      <c r="AK451" s="11"/>
      <c r="AL451" s="10" t="str">
        <f>SUBSTITUTE(D451,CHAR(10)&amp;"•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51" s="9" t="s">
        <v>44</v>
      </c>
      <c r="AN451" s="42"/>
    </row>
    <row r="452" spans="1:40" ht="300" x14ac:dyDescent="0.3">
      <c r="A452" s="33" t="s">
        <v>570</v>
      </c>
      <c r="B452" s="8" t="s">
        <v>571</v>
      </c>
      <c r="C452" s="8" t="s">
        <v>571</v>
      </c>
      <c r="D452" s="9" t="s">
        <v>572</v>
      </c>
      <c r="E452" s="6">
        <f>IF(F452 = "NULL", "NULL", F452/28.35)</f>
        <v>1.5873015873015872</v>
      </c>
      <c r="F452" s="6">
        <v>45</v>
      </c>
      <c r="G452" s="6">
        <f>IF(H452 = "NULL", "NULL", H452/28.35)</f>
        <v>3.1746031746031744</v>
      </c>
      <c r="H452" s="6">
        <v>90</v>
      </c>
      <c r="I452" s="6">
        <f>IF(G452 = "NULL", "NULL", G452*1.25)</f>
        <v>3.9682539682539679</v>
      </c>
      <c r="J452" s="6">
        <f>IF(G452 = "NULL", "NULL", H452*1.25)</f>
        <v>112.5</v>
      </c>
      <c r="K452" s="6">
        <f>IF(G452 = "NULL", "NULL", G452*2)</f>
        <v>6.3492063492063489</v>
      </c>
      <c r="L452" s="6">
        <f>IF(G452 = "NULL", "NULL", H452*2)</f>
        <v>180</v>
      </c>
      <c r="M452" s="9" t="str">
        <f>CONCATENATE(SUBSTITUTE(D452,"• Packed in a facility and/or equipment that produces products containing peanuts, tree nuts, soybean, milk, dairy, eggs, fish, shellfish, wheat, sesame. •",""), " - NET WT. ", TEXT(E452, "0.00"), " oz (", F452,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52" s="10">
        <v>10000000513</v>
      </c>
      <c r="O452" s="10">
        <v>30000000513</v>
      </c>
      <c r="P452" s="10">
        <v>50000000513</v>
      </c>
      <c r="Q452" s="10">
        <v>70000000513</v>
      </c>
      <c r="R452" s="10">
        <v>90000000513</v>
      </c>
      <c r="S452" s="10">
        <v>11000000513</v>
      </c>
      <c r="T452" s="10">
        <v>13000000513</v>
      </c>
      <c r="U452" s="22"/>
      <c r="W452" s="6">
        <f>IF(G452 = "NULL", "NULL", G452/4)</f>
        <v>0.79365079365079361</v>
      </c>
      <c r="X452" s="6">
        <f>IF(W452 = "NULL", "NULL", W452*28.35)</f>
        <v>22.5</v>
      </c>
      <c r="Y452" s="6">
        <f>IF(G452 = "NULL", "NULL", G452*4)</f>
        <v>12.698412698412698</v>
      </c>
      <c r="Z452" s="6">
        <f>IF(G452 = "NULL", "NULL", H452*4)</f>
        <v>360</v>
      </c>
      <c r="AA452" s="13">
        <v>15000000513</v>
      </c>
      <c r="AB452" s="6">
        <f>IF(OR(E452 = "NULL", G452 = "NULL"), "NULL", (E452+G452)/2)</f>
        <v>2.3809523809523809</v>
      </c>
      <c r="AC452" s="6">
        <f>IF(OR(F452 = "NULL", H452 = "NULL"), "NULL", (F452+H452)/2)</f>
        <v>67.5</v>
      </c>
      <c r="AD452" s="13">
        <v>17000000513</v>
      </c>
      <c r="AE452" s="6">
        <f>IF(H452 = "NULL", "NULL", AF452/28.35)</f>
        <v>7.9365079365079358</v>
      </c>
      <c r="AF452" s="6">
        <f>IF(H452 = "NULL", "NULL", J452*2)</f>
        <v>225</v>
      </c>
      <c r="AG452" s="13">
        <v>19000000513</v>
      </c>
      <c r="AH452" s="6">
        <f>IF(AB452 = "NULL", "NULL", AB452*2)</f>
        <v>4.7619047619047619</v>
      </c>
      <c r="AI452" s="6">
        <f>IF(AC452 = "NULL", "NULL", AC452*2)</f>
        <v>135</v>
      </c>
      <c r="AJ452" s="13">
        <v>21000000513</v>
      </c>
      <c r="AK452" s="11" t="s">
        <v>573</v>
      </c>
      <c r="AL452" s="10" t="str">
        <f>SUBSTITUTE(D452,CHAR(10)&amp;"•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52" s="9" t="s">
        <v>44</v>
      </c>
      <c r="AN452" s="42"/>
    </row>
    <row r="453" spans="1:40" ht="180" x14ac:dyDescent="0.3">
      <c r="A453" s="8" t="s">
        <v>1971</v>
      </c>
      <c r="B453" s="8" t="s">
        <v>1972</v>
      </c>
      <c r="C453" s="8" t="s">
        <v>1972</v>
      </c>
      <c r="D453" s="9" t="s">
        <v>1973</v>
      </c>
      <c r="E453" s="6">
        <f>IF(F453 = "NULL", "NULL", F453/28.35)</f>
        <v>1.3</v>
      </c>
      <c r="F453" s="6">
        <v>36.855000000000004</v>
      </c>
      <c r="G453" s="6">
        <f>IF(H453 = "NULL", "NULL", H453/28.35)</f>
        <v>2.6</v>
      </c>
      <c r="H453" s="6">
        <v>73.710000000000008</v>
      </c>
      <c r="I453" s="6">
        <f>IF(G453 = "NULL", "NULL", G453*1.25)</f>
        <v>3.25</v>
      </c>
      <c r="J453" s="6">
        <f>IF(G453 = "NULL", "NULL", H453*1.25)</f>
        <v>92.137500000000017</v>
      </c>
      <c r="K453" s="6">
        <f>IF(G453 = "NULL", "NULL", G453*2)</f>
        <v>5.2</v>
      </c>
      <c r="L453" s="6">
        <f>IF(G453 = "NULL", "NULL", H453*2)</f>
        <v>147.42000000000002</v>
      </c>
      <c r="M453" s="9" t="str">
        <f>CONCATENATE(SUBSTITUTE(D453,"• Packed in a facility and/or equipment that produces products containing peanuts, tree nuts, soybean, milk, dairy, eggs, fish, shellfish, wheat, sesame. •",""), " - NET WT. ", TEXT(E453, "0.00"), " oz (", F453, " grams)")</f>
        <v>Ras El Hanout Ingredients:
coriander, cumin, nutmeg, ginger, paprika, turmeric, black pepper, cardamom, red pepper, allspice, cloves
 - NET WT. 1.30 oz (36.855 grams)</v>
      </c>
      <c r="N453" s="10">
        <v>10000000263</v>
      </c>
      <c r="O453" s="10">
        <v>30000000263</v>
      </c>
      <c r="P453" s="10">
        <v>50000000263</v>
      </c>
      <c r="Q453" s="10">
        <v>70000000263</v>
      </c>
      <c r="R453" s="10">
        <v>90000000263</v>
      </c>
      <c r="S453" s="10">
        <v>11000000263</v>
      </c>
      <c r="T453" s="10">
        <v>13000000263</v>
      </c>
      <c r="U453" s="8"/>
      <c r="V453" s="9"/>
      <c r="W453" s="6">
        <f>IF(G453 = "NULL", "NULL", G453/4)</f>
        <v>0.65</v>
      </c>
      <c r="X453" s="6">
        <f>IF(W453 = "NULL", "NULL", W453*28.35)</f>
        <v>18.427500000000002</v>
      </c>
      <c r="Y453" s="6">
        <f>IF(G453 = "NULL", "NULL", G453*4)</f>
        <v>10.4</v>
      </c>
      <c r="Z453" s="6">
        <f>IF(G453 = "NULL", "NULL", H453*4)</f>
        <v>294.84000000000003</v>
      </c>
      <c r="AA453" s="13">
        <v>15000000263</v>
      </c>
      <c r="AB453" s="6">
        <f>IF(OR(E453 = "NULL", G453 = "NULL"), "NULL", (E453+G453)/2)</f>
        <v>1.9500000000000002</v>
      </c>
      <c r="AC453" s="6">
        <f>IF(OR(F453 = "NULL", H453 = "NULL"), "NULL", (F453+H453)/2)</f>
        <v>55.282500000000006</v>
      </c>
      <c r="AD453" s="13">
        <v>17000000263</v>
      </c>
      <c r="AE453" s="6">
        <f>IF(H453 = "NULL", "NULL", AF453/28.35)</f>
        <v>6.5000000000000009</v>
      </c>
      <c r="AF453" s="6">
        <f>IF(H453 = "NULL", "NULL", J453*2)</f>
        <v>184.27500000000003</v>
      </c>
      <c r="AG453" s="13">
        <v>19000000263</v>
      </c>
      <c r="AH453" s="6">
        <f>IF(AB453 = "NULL", "NULL", AB453*2)</f>
        <v>3.9000000000000004</v>
      </c>
      <c r="AI453" s="6">
        <f>IF(AC453 = "NULL", "NULL", AC453*2)</f>
        <v>110.56500000000001</v>
      </c>
      <c r="AJ453" s="13">
        <v>21000000263</v>
      </c>
      <c r="AK453" s="11"/>
      <c r="AL453" s="10" t="str">
        <f>SUBSTITUTE(D453,CHAR(10)&amp;"• Packed in a facility and/or equipment that produces products containing peanuts, tree nuts, soybean, milk, dairy, eggs, fish, shellfish, wheat, sesame. •","")</f>
        <v>Ras El Hanout Ingredients:
coriander, cumin, nutmeg, ginger, paprika, turmeric, black pepper, cardamom, red pepper, allspice, cloves</v>
      </c>
      <c r="AM453" s="9" t="s">
        <v>44</v>
      </c>
      <c r="AN453" s="42"/>
    </row>
    <row r="454" spans="1:40" ht="180" x14ac:dyDescent="0.3">
      <c r="A454" s="8" t="s">
        <v>1368</v>
      </c>
      <c r="B454" s="8" t="s">
        <v>1369</v>
      </c>
      <c r="C454" s="8" t="s">
        <v>1369</v>
      </c>
      <c r="D454" s="9" t="s">
        <v>1370</v>
      </c>
      <c r="E454" s="6">
        <f>IF(F454 = "NULL", "NULL", F454/28.35)</f>
        <v>0.8</v>
      </c>
      <c r="F454" s="6">
        <v>22.680000000000003</v>
      </c>
      <c r="G454" s="6">
        <f>IF(H454 = "NULL", "NULL", H454/28.35)</f>
        <v>1.6</v>
      </c>
      <c r="H454" s="6">
        <v>45.360000000000007</v>
      </c>
      <c r="I454" s="6">
        <f>IF(G454 = "NULL", "NULL", G454*1.25)</f>
        <v>2</v>
      </c>
      <c r="J454" s="6">
        <f>IF(G454 = "NULL", "NULL", H454*1.25)</f>
        <v>56.70000000000001</v>
      </c>
      <c r="K454" s="6">
        <f>IF(G454 = "NULL", "NULL", G454*2)</f>
        <v>3.2</v>
      </c>
      <c r="L454" s="6">
        <f>IF(G454 = "NULL", "NULL", H454*2)</f>
        <v>90.720000000000013</v>
      </c>
      <c r="M454" s="9" t="str">
        <f>CONCATENATE(SUBSTITUTE(D454,"• Packed in a facility and/or equipment that produces products containing peanuts, tree nuts, soybean, milk, dairy, eggs, fish, shellfish, wheat, sesame. •",""), " - NET WT. ", TEXT(E454, "0.00"), " oz (", F454, " grams)")</f>
        <v>Raspberry Tea Ingredients:
black tea, blackberry leaf, artificial flavor
 - NET WT. 0.80 oz (22.68 grams)</v>
      </c>
      <c r="N454" s="10">
        <v>10000000264</v>
      </c>
      <c r="O454" s="10">
        <v>30000000264</v>
      </c>
      <c r="P454" s="10">
        <v>50000000264</v>
      </c>
      <c r="Q454" s="10">
        <v>70000000264</v>
      </c>
      <c r="R454" s="10">
        <v>90000000264</v>
      </c>
      <c r="S454" s="10">
        <v>11000000264</v>
      </c>
      <c r="T454" s="10">
        <v>13000000264</v>
      </c>
      <c r="U454" s="8" t="s">
        <v>49</v>
      </c>
      <c r="V454" s="9" t="s">
        <v>153</v>
      </c>
      <c r="W454" s="6">
        <f>IF(G454 = "NULL", "NULL", G454/4)</f>
        <v>0.4</v>
      </c>
      <c r="X454" s="6">
        <f>IF(W454 = "NULL", "NULL", W454*28.35)</f>
        <v>11.340000000000002</v>
      </c>
      <c r="Y454" s="6">
        <f>IF(G454 = "NULL", "NULL", G454*4)</f>
        <v>6.4</v>
      </c>
      <c r="Z454" s="6">
        <f>IF(G454 = "NULL", "NULL", H454*4)</f>
        <v>181.44000000000003</v>
      </c>
      <c r="AA454" s="13">
        <v>15000000264</v>
      </c>
      <c r="AB454" s="6">
        <f>IF(OR(E454 = "NULL", G454 = "NULL"), "NULL", (E454+G454)/2)</f>
        <v>1.2000000000000002</v>
      </c>
      <c r="AC454" s="6">
        <f>IF(OR(F454 = "NULL", H454 = "NULL"), "NULL", (F454+H454)/2)</f>
        <v>34.020000000000003</v>
      </c>
      <c r="AD454" s="13">
        <v>17000000264</v>
      </c>
      <c r="AE454" s="6">
        <f>IF(H454 = "NULL", "NULL", AF454/28.35)</f>
        <v>4.0000000000000009</v>
      </c>
      <c r="AF454" s="6">
        <f>IF(H454 = "NULL", "NULL", J454*2)</f>
        <v>113.40000000000002</v>
      </c>
      <c r="AG454" s="13">
        <v>19000000264</v>
      </c>
      <c r="AH454" s="6">
        <f>IF(AB454 = "NULL", "NULL", AB454*2)</f>
        <v>2.4000000000000004</v>
      </c>
      <c r="AI454" s="6">
        <f>IF(AC454 = "NULL", "NULL", AC454*2)</f>
        <v>68.040000000000006</v>
      </c>
      <c r="AJ454" s="13">
        <v>21000000264</v>
      </c>
      <c r="AK454" s="11"/>
      <c r="AL454" s="10" t="str">
        <f>SUBSTITUTE(D454,CHAR(10)&amp;"• Packed in a facility and/or equipment that produces products containing peanuts, tree nuts, soybean, milk, dairy, eggs, fish, shellfish, wheat, sesame. •","")</f>
        <v>Raspberry Tea Ingredients:
black tea, blackberry leaf, artificial flavor</v>
      </c>
      <c r="AM454" s="9" t="s">
        <v>44</v>
      </c>
      <c r="AN454" s="42"/>
    </row>
    <row r="455" spans="1:40" ht="180" x14ac:dyDescent="0.3">
      <c r="A455" s="8" t="s">
        <v>1421</v>
      </c>
      <c r="B455" s="8" t="s">
        <v>1422</v>
      </c>
      <c r="C455" s="8" t="s">
        <v>1423</v>
      </c>
      <c r="D455" s="9" t="s">
        <v>1424</v>
      </c>
      <c r="E455" s="6">
        <f>IF(F455 = "NULL", "NULL", F455/28.35)</f>
        <v>0.8</v>
      </c>
      <c r="F455" s="6">
        <v>22.680000000000003</v>
      </c>
      <c r="G455" s="6">
        <f>IF(H455 = "NULL", "NULL", H455/28.35)</f>
        <v>1.6</v>
      </c>
      <c r="H455" s="6">
        <v>45.360000000000007</v>
      </c>
      <c r="I455" s="6">
        <f>IF(G455 = "NULL", "NULL", G455*1.25)</f>
        <v>2</v>
      </c>
      <c r="J455" s="6">
        <f>IF(G455 = "NULL", "NULL", H455*1.25)</f>
        <v>56.70000000000001</v>
      </c>
      <c r="K455" s="6">
        <f>IF(G455 = "NULL", "NULL", G455*2)</f>
        <v>3.2</v>
      </c>
      <c r="L455" s="6">
        <f>IF(G455 = "NULL", "NULL", H455*2)</f>
        <v>90.720000000000013</v>
      </c>
      <c r="M455" s="9" t="str">
        <f>CONCATENATE(SUBSTITUTE(D455,"• Packed in a facility and/or equipment that produces products containing peanuts, tree nuts, soybean, milk, dairy, eggs, fish, shellfish, wheat, sesame. •",""), " - NET WT. ", TEXT(E455, "0.00"), " oz (", F455, " grams)")</f>
        <v>Red Fruit Cocktail Tea Ingredients:
hibiscus petals, elderberries, black currants, currants, flavoring
 - NET WT. 0.80 oz (22.68 grams)</v>
      </c>
      <c r="N455" s="10">
        <v>10000000266</v>
      </c>
      <c r="O455" s="10">
        <v>30000000266</v>
      </c>
      <c r="P455" s="10">
        <v>50000000266</v>
      </c>
      <c r="Q455" s="10">
        <v>70000000266</v>
      </c>
      <c r="R455" s="10">
        <v>90000000266</v>
      </c>
      <c r="S455" s="10">
        <v>11000000266</v>
      </c>
      <c r="T455" s="10">
        <v>13000000266</v>
      </c>
      <c r="U455" s="8"/>
      <c r="V455" s="9"/>
      <c r="W455" s="6">
        <f>IF(G455 = "NULL", "NULL", G455/4)</f>
        <v>0.4</v>
      </c>
      <c r="X455" s="6">
        <f>IF(W455 = "NULL", "NULL", W455*28.35)</f>
        <v>11.340000000000002</v>
      </c>
      <c r="Y455" s="6">
        <f>IF(G455 = "NULL", "NULL", G455*4)</f>
        <v>6.4</v>
      </c>
      <c r="Z455" s="6">
        <f>IF(G455 = "NULL", "NULL", H455*4)</f>
        <v>181.44000000000003</v>
      </c>
      <c r="AA455" s="13">
        <v>15000000266</v>
      </c>
      <c r="AB455" s="6">
        <f>IF(OR(E455 = "NULL", G455 = "NULL"), "NULL", (E455+G455)/2)</f>
        <v>1.2000000000000002</v>
      </c>
      <c r="AC455" s="6">
        <f>IF(OR(F455 = "NULL", H455 = "NULL"), "NULL", (F455+H455)/2)</f>
        <v>34.020000000000003</v>
      </c>
      <c r="AD455" s="13">
        <v>17000000266</v>
      </c>
      <c r="AE455" s="6">
        <f>IF(H455 = "NULL", "NULL", AF455/28.35)</f>
        <v>4.0000000000000009</v>
      </c>
      <c r="AF455" s="6">
        <f>IF(H455 = "NULL", "NULL", J455*2)</f>
        <v>113.40000000000002</v>
      </c>
      <c r="AG455" s="13">
        <v>19000000266</v>
      </c>
      <c r="AH455" s="6">
        <f>IF(AB455 = "NULL", "NULL", AB455*2)</f>
        <v>2.4000000000000004</v>
      </c>
      <c r="AI455" s="6">
        <f>IF(AC455 = "NULL", "NULL", AC455*2)</f>
        <v>68.040000000000006</v>
      </c>
      <c r="AJ455" s="13">
        <v>21000000266</v>
      </c>
      <c r="AK455" s="11"/>
      <c r="AL455" s="10" t="str">
        <f>SUBSTITUTE(D455,CHAR(10)&amp;"• Packed in a facility and/or equipment that produces products containing peanuts, tree nuts, soybean, milk, dairy, eggs, fish, shellfish, wheat, sesame. •","")</f>
        <v>Red Fruit Cocktail Tea Ingredients:
hibiscus petals, elderberries, black currants, currants, flavoring</v>
      </c>
      <c r="AM455" s="9" t="s">
        <v>44</v>
      </c>
      <c r="AN455" s="42"/>
    </row>
    <row r="456" spans="1:40" ht="180" x14ac:dyDescent="0.3">
      <c r="A456" s="8" t="s">
        <v>1283</v>
      </c>
      <c r="B456" s="8" t="s">
        <v>1284</v>
      </c>
      <c r="C456" s="8" t="s">
        <v>1285</v>
      </c>
      <c r="D456" s="9" t="s">
        <v>1286</v>
      </c>
      <c r="E456" s="6">
        <f>IF(F456 = "NULL", "NULL", F456/28.35)</f>
        <v>1</v>
      </c>
      <c r="F456" s="6">
        <v>28.35</v>
      </c>
      <c r="G456" s="6">
        <f>IF(H456 = "NULL", "NULL", H456/28.35)</f>
        <v>2</v>
      </c>
      <c r="H456" s="6">
        <v>56.7</v>
      </c>
      <c r="I456" s="6">
        <f>IF(G456 = "NULL", "NULL", G456*1.25)</f>
        <v>2.5</v>
      </c>
      <c r="J456" s="6">
        <f>IF(G456 = "NULL", "NULL", H456*1.25)</f>
        <v>70.875</v>
      </c>
      <c r="K456" s="6">
        <f>IF(G456 = "NULL", "NULL", G456*2)</f>
        <v>4</v>
      </c>
      <c r="L456" s="6">
        <f>IF(G456 = "NULL", "NULL", H456*2)</f>
        <v>113.4</v>
      </c>
      <c r="M456" s="9" t="str">
        <f>CONCATENATE(SUBSTITUTE(D456,"• Packed in a facility and/or equipment that produces products containing peanuts, tree nuts, soybean, milk, dairy, eggs, fish, shellfish, wheat, sesame. •",""), " - NET WT. ", TEXT(E456, "0.00"), " oz (", F456, " grams)")</f>
        <v>Red Hot Heat Grill Seasoning Ingredients:
salt, pepper, coriander, cumin, fennel, paprika, chipotle, crushed red pepper, habanero
 - NET WT. 1.00 oz (28.35 grams)</v>
      </c>
      <c r="N456" s="10">
        <v>10000000568</v>
      </c>
      <c r="O456" s="10">
        <v>30000000568</v>
      </c>
      <c r="P456" s="10">
        <v>50000000568</v>
      </c>
      <c r="Q456" s="10">
        <v>70000000568</v>
      </c>
      <c r="R456" s="10">
        <v>90000000568</v>
      </c>
      <c r="S456" s="10">
        <v>11000000568</v>
      </c>
      <c r="T456" s="10">
        <v>13000000568</v>
      </c>
      <c r="U456" s="22"/>
      <c r="W456" s="6">
        <f>IF(G456 = "NULL", "NULL", G456/4)</f>
        <v>0.5</v>
      </c>
      <c r="X456" s="6">
        <f>IF(W456 = "NULL", "NULL", W456*28.35)</f>
        <v>14.175000000000001</v>
      </c>
      <c r="Y456" s="6">
        <f>IF(G456 = "NULL", "NULL", G456*4)</f>
        <v>8</v>
      </c>
      <c r="Z456" s="6">
        <f>IF(G456 = "NULL", "NULL", H456*4)</f>
        <v>226.8</v>
      </c>
      <c r="AA456" s="13">
        <v>15000000568</v>
      </c>
      <c r="AB456" s="6">
        <f>IF(OR(E456 = "NULL", G456 = "NULL"), "NULL", (E456+G456)/2)</f>
        <v>1.5</v>
      </c>
      <c r="AC456" s="6">
        <f>IF(OR(F456 = "NULL", H456 = "NULL"), "NULL", (F456+H456)/2)</f>
        <v>42.525000000000006</v>
      </c>
      <c r="AD456" s="13">
        <v>17000000568</v>
      </c>
      <c r="AE456" s="6">
        <f>IF(H456 = "NULL", "NULL", AF456/28.35)</f>
        <v>5</v>
      </c>
      <c r="AF456" s="6">
        <f>IF(H456 = "NULL", "NULL", J456*2)</f>
        <v>141.75</v>
      </c>
      <c r="AG456" s="13">
        <v>19000000568</v>
      </c>
      <c r="AH456" s="6">
        <f>IF(AB456 = "NULL", "NULL", AB456*2)</f>
        <v>3</v>
      </c>
      <c r="AI456" s="6">
        <f>IF(AC456 = "NULL", "NULL", AC456*2)</f>
        <v>85.050000000000011</v>
      </c>
      <c r="AJ456" s="13">
        <v>21000000568</v>
      </c>
      <c r="AK456" s="11" t="s">
        <v>1287</v>
      </c>
      <c r="AL456" s="10" t="str">
        <f>SUBSTITUTE(D456,CHAR(10)&amp;"• Packed in a facility and/or equipment that produces products containing peanuts, tree nuts, soybean, milk, dairy, eggs, fish, shellfish, wheat, sesame. •","")</f>
        <v>Red Hot Heat Grill Seasoning Ingredients:
salt, pepper, coriander, cumin, fennel, paprika, chipotle, crushed red pepper, habanero</v>
      </c>
      <c r="AM456" s="9" t="s">
        <v>44</v>
      </c>
      <c r="AN456" s="42"/>
    </row>
    <row r="457" spans="1:40" ht="180" x14ac:dyDescent="0.3">
      <c r="A457" s="8" t="s">
        <v>1632</v>
      </c>
      <c r="B457" s="8" t="s">
        <v>1633</v>
      </c>
      <c r="C457" s="8" t="s">
        <v>1633</v>
      </c>
      <c r="D457" s="9" t="s">
        <v>1634</v>
      </c>
      <c r="E457" s="6">
        <f>IF(F457 = "NULL", "NULL", F457/28.35)</f>
        <v>0.70546737213403876</v>
      </c>
      <c r="F457" s="6">
        <v>20</v>
      </c>
      <c r="G457" s="6">
        <f>IF(H457 = "NULL", "NULL", H457/28.35)</f>
        <v>1.4109347442680775</v>
      </c>
      <c r="H457" s="6">
        <v>40</v>
      </c>
      <c r="I457" s="6">
        <f>IF(G457 = "NULL", "NULL", G457*1.25)</f>
        <v>1.7636684303350969</v>
      </c>
      <c r="J457" s="6">
        <f>IF(G457 = "NULL", "NULL", H457*1.25)</f>
        <v>50</v>
      </c>
      <c r="K457" s="6">
        <f>IF(G457 = "NULL", "NULL", G457*2)</f>
        <v>2.821869488536155</v>
      </c>
      <c r="L457" s="6">
        <f>IF(G457 = "NULL", "NULL", H457*2)</f>
        <v>80</v>
      </c>
      <c r="M457" s="9" t="str">
        <f>CONCATENATE(SUBSTITUTE(D457,"• Packed in a facility and/or equipment that produces products containing peanuts, tree nuts, soybean, milk, dairy, eggs, fish, shellfish, wheat, sesame. •",""), " - NET WT. ", TEXT(E457, "0.00"), " oz (", F457, " grams)")</f>
        <v>Red Hot Pepper Flakes Ingredients:
dehydrated crushed red pepper skin and seeds (pepper plant is in the cayenne pepper family)
 - NET WT. 0.71 oz (20 grams)</v>
      </c>
      <c r="N457" s="10">
        <v>10000000500</v>
      </c>
      <c r="O457" s="10">
        <v>30000000500</v>
      </c>
      <c r="P457" s="10">
        <v>50000000500</v>
      </c>
      <c r="Q457" s="10">
        <v>70000000500</v>
      </c>
      <c r="R457" s="10">
        <v>90000000500</v>
      </c>
      <c r="S457" s="10">
        <v>11000000500</v>
      </c>
      <c r="T457" s="10">
        <v>13000000500</v>
      </c>
      <c r="U457" s="8" t="s">
        <v>49</v>
      </c>
      <c r="V457" s="9" t="s">
        <v>107</v>
      </c>
      <c r="W457" s="6">
        <f>IF(G457 = "NULL", "NULL", G457/4)</f>
        <v>0.35273368606701938</v>
      </c>
      <c r="X457" s="6">
        <f>IF(W457 = "NULL", "NULL", W457*28.35)</f>
        <v>10</v>
      </c>
      <c r="Y457" s="6">
        <f>IF(G457 = "NULL", "NULL", G457*4)</f>
        <v>5.6437389770723101</v>
      </c>
      <c r="Z457" s="6">
        <f>IF(G457 = "NULL", "NULL", H457*4)</f>
        <v>160</v>
      </c>
      <c r="AA457" s="13">
        <v>15000000500</v>
      </c>
      <c r="AB457" s="6">
        <f>IF(OR(E457 = "NULL", G457 = "NULL"), "NULL", (E457+G457)/2)</f>
        <v>1.0582010582010581</v>
      </c>
      <c r="AC457" s="6">
        <f>IF(OR(F457 = "NULL", H457 = "NULL"), "NULL", (F457+H457)/2)</f>
        <v>30</v>
      </c>
      <c r="AD457" s="13">
        <v>17000000500</v>
      </c>
      <c r="AE457" s="6">
        <f>IF(H457 = "NULL", "NULL", AF457/28.35)</f>
        <v>3.5273368606701938</v>
      </c>
      <c r="AF457" s="6">
        <f>IF(H457 = "NULL", "NULL", J457*2)</f>
        <v>100</v>
      </c>
      <c r="AG457" s="13">
        <v>19000000500</v>
      </c>
      <c r="AH457" s="6">
        <f>IF(AB457 = "NULL", "NULL", AB457*2)</f>
        <v>2.1164021164021163</v>
      </c>
      <c r="AI457" s="6">
        <f>IF(AC457 = "NULL", "NULL", AC457*2)</f>
        <v>60</v>
      </c>
      <c r="AJ457" s="13">
        <v>21000000500</v>
      </c>
      <c r="AK457" s="11" t="s">
        <v>1635</v>
      </c>
      <c r="AL457" s="10" t="str">
        <f>SUBSTITUTE(D457,CHAR(10)&amp;"•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c r="AM457" s="9" t="s">
        <v>44</v>
      </c>
      <c r="AN457" s="42"/>
    </row>
    <row r="458" spans="1:40" ht="255" x14ac:dyDescent="0.3">
      <c r="A458" s="8" t="s">
        <v>85</v>
      </c>
      <c r="B458" s="8" t="s">
        <v>86</v>
      </c>
      <c r="C458" s="8" t="s">
        <v>87</v>
      </c>
      <c r="D458" s="9" t="s">
        <v>88</v>
      </c>
      <c r="E458" s="6">
        <f>IF(F458 = "NULL", "NULL", F458/28.35)</f>
        <v>2</v>
      </c>
      <c r="F458" s="6">
        <v>56.7</v>
      </c>
      <c r="G458" s="6">
        <f>IF(H458 = "NULL", "NULL", H458/28.35)</f>
        <v>4</v>
      </c>
      <c r="H458" s="6">
        <v>113.4</v>
      </c>
      <c r="I458" s="6">
        <f>IF(G458 = "NULL", "NULL", G458*1.25)</f>
        <v>5</v>
      </c>
      <c r="J458" s="6">
        <f>IF(G458 = "NULL", "NULL", H458*1.25)</f>
        <v>141.75</v>
      </c>
      <c r="K458" s="6">
        <f>IF(G458 = "NULL", "NULL", G458*2)</f>
        <v>8</v>
      </c>
      <c r="L458" s="6">
        <f>IF(G458 = "NULL", "NULL", H458*2)</f>
        <v>226.8</v>
      </c>
      <c r="M458" s="9" t="str">
        <f>CONCATENATE(SUBSTITUTE(D458,"• Packed in a facility and/or equipment that produces products containing peanuts, tree nuts, soybean, milk, dairy, eggs, fish, shellfish, wheat, sesame. •",""), " - NET WT. ", TEXT(E458, "0.00"), " oz (", F458,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NET WT. 2.00 oz (56.7 grams)</v>
      </c>
      <c r="N458" s="10">
        <v>10000000267</v>
      </c>
      <c r="O458" s="10">
        <v>30000000267</v>
      </c>
      <c r="P458" s="10">
        <v>50000000267</v>
      </c>
      <c r="Q458" s="10">
        <v>70000000267</v>
      </c>
      <c r="R458" s="10">
        <v>90000000267</v>
      </c>
      <c r="S458" s="10">
        <v>11000000267</v>
      </c>
      <c r="T458" s="10">
        <v>13000000267</v>
      </c>
      <c r="U458" s="8"/>
      <c r="V458" s="9"/>
      <c r="W458" s="6">
        <f>IF(G458 = "NULL", "NULL", G458/4)</f>
        <v>1</v>
      </c>
      <c r="X458" s="6">
        <f>IF(W458 = "NULL", "NULL", W458*28.35)</f>
        <v>28.35</v>
      </c>
      <c r="Y458" s="6">
        <f>IF(G458 = "NULL", "NULL", G458*4)</f>
        <v>16</v>
      </c>
      <c r="Z458" s="6">
        <f>IF(G458 = "NULL", "NULL", H458*4)</f>
        <v>453.6</v>
      </c>
      <c r="AA458" s="13">
        <v>15000000267</v>
      </c>
      <c r="AB458" s="6">
        <f>IF(OR(E458 = "NULL", G458 = "NULL"), "NULL", (E458+G458)/2)</f>
        <v>3</v>
      </c>
      <c r="AC458" s="6">
        <f>IF(OR(F458 = "NULL", H458 = "NULL"), "NULL", (F458+H458)/2)</f>
        <v>85.050000000000011</v>
      </c>
      <c r="AD458" s="13">
        <v>17000000267</v>
      </c>
      <c r="AE458" s="6">
        <f>IF(H458 = "NULL", "NULL", AF458/28.35)</f>
        <v>10</v>
      </c>
      <c r="AF458" s="6">
        <f>IF(H458 = "NULL", "NULL", J458*2)</f>
        <v>283.5</v>
      </c>
      <c r="AG458" s="13">
        <v>19000000267</v>
      </c>
      <c r="AH458" s="6">
        <f>IF(AB458 = "NULL", "NULL", AB458*2)</f>
        <v>6</v>
      </c>
      <c r="AI458" s="6">
        <f>IF(AC458 = "NULL", "NULL", AC458*2)</f>
        <v>170.10000000000002</v>
      </c>
      <c r="AJ458" s="13">
        <v>21000000267</v>
      </c>
      <c r="AK458" s="11"/>
      <c r="AL458" s="10" t="str">
        <f>SUBSTITUTE(D458,CHAR(10)&amp;"•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c r="AM458" s="9" t="s">
        <v>44</v>
      </c>
      <c r="AN458" s="42"/>
    </row>
    <row r="459" spans="1:40" ht="180" x14ac:dyDescent="0.3">
      <c r="A459" s="8" t="s">
        <v>955</v>
      </c>
      <c r="B459" s="8" t="s">
        <v>956</v>
      </c>
      <c r="C459" s="8" t="s">
        <v>956</v>
      </c>
      <c r="D459" s="9" t="s">
        <v>957</v>
      </c>
      <c r="E459" s="6">
        <f>IF(F459 = "NULL", "NULL", F459/28.35)</f>
        <v>1.6</v>
      </c>
      <c r="F459" s="6">
        <v>45.360000000000007</v>
      </c>
      <c r="G459" s="6">
        <f>IF(H459 = "NULL", "NULL", H459/28.35)</f>
        <v>3.2</v>
      </c>
      <c r="H459" s="6">
        <v>90.720000000000013</v>
      </c>
      <c r="I459" s="6">
        <f>IF(G459 = "NULL", "NULL", G459*1.25)</f>
        <v>4</v>
      </c>
      <c r="J459" s="6">
        <f>IF(G459 = "NULL", "NULL", H459*1.25)</f>
        <v>113.40000000000002</v>
      </c>
      <c r="K459" s="6">
        <f>IF(G459 = "NULL", "NULL", G459*2)</f>
        <v>6.4</v>
      </c>
      <c r="L459" s="6">
        <f>IF(G459 = "NULL", "NULL", H459*2)</f>
        <v>181.44000000000003</v>
      </c>
      <c r="M459" s="9" t="str">
        <f>CONCATENATE(SUBSTITUTE(D459,"• Packed in a facility and/or equipment that produces products containing peanuts, tree nuts, soybean, milk, dairy, eggs, fish, shellfish, wheat, sesame. •",""), " - NET WT. ", TEXT(E459, "0.00"), " oz (", F459, " grams)")</f>
        <v>River City Blend Ingredients:
onion powder, garlic powder, coriander, black pepper, crushed chili flakes, minced onion, minced garlic, cut &amp; sifted rosemary, crushed red pepper, parsley
 - NET WT. 1.60 oz (45.36 grams)</v>
      </c>
      <c r="N459" s="10">
        <v>10000000456</v>
      </c>
      <c r="O459" s="10">
        <v>30000000456</v>
      </c>
      <c r="P459" s="10">
        <v>50000000456</v>
      </c>
      <c r="Q459" s="10">
        <v>70000000456</v>
      </c>
      <c r="R459" s="10">
        <v>90000000456</v>
      </c>
      <c r="S459" s="10">
        <v>11000000456</v>
      </c>
      <c r="T459" s="10">
        <v>13000000456</v>
      </c>
      <c r="U459" s="8"/>
      <c r="V459" s="9"/>
      <c r="W459" s="6">
        <f>IF(G459 = "NULL", "NULL", G459/4)</f>
        <v>0.8</v>
      </c>
      <c r="X459" s="6">
        <f>IF(W459 = "NULL", "NULL", W459*28.35)</f>
        <v>22.680000000000003</v>
      </c>
      <c r="Y459" s="6">
        <f>IF(G459 = "NULL", "NULL", G459*4)</f>
        <v>12.8</v>
      </c>
      <c r="Z459" s="6">
        <f>IF(G459 = "NULL", "NULL", H459*4)</f>
        <v>362.88000000000005</v>
      </c>
      <c r="AA459" s="13">
        <v>15000000456</v>
      </c>
      <c r="AB459" s="6">
        <f>IF(OR(E459 = "NULL", G459 = "NULL"), "NULL", (E459+G459)/2)</f>
        <v>2.4000000000000004</v>
      </c>
      <c r="AC459" s="6">
        <f>IF(OR(F459 = "NULL", H459 = "NULL"), "NULL", (F459+H459)/2)</f>
        <v>68.040000000000006</v>
      </c>
      <c r="AD459" s="13">
        <v>17000000456</v>
      </c>
      <c r="AE459" s="6">
        <f>IF(H459 = "NULL", "NULL", AF459/28.35)</f>
        <v>8.0000000000000018</v>
      </c>
      <c r="AF459" s="6">
        <f>IF(H459 = "NULL", "NULL", J459*2)</f>
        <v>226.80000000000004</v>
      </c>
      <c r="AG459" s="13">
        <v>19000000456</v>
      </c>
      <c r="AH459" s="6">
        <f>IF(AB459 = "NULL", "NULL", AB459*2)</f>
        <v>4.8000000000000007</v>
      </c>
      <c r="AI459" s="6">
        <f>IF(AC459 = "NULL", "NULL", AC459*2)</f>
        <v>136.08000000000001</v>
      </c>
      <c r="AJ459" s="13">
        <v>21000000456</v>
      </c>
      <c r="AK459" s="11" t="s">
        <v>958</v>
      </c>
      <c r="AL459" s="10" t="str">
        <f>SUBSTITUTE(D459,CHAR(10)&amp;"•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c r="AM459" s="9" t="s">
        <v>44</v>
      </c>
      <c r="AN459" s="42"/>
    </row>
    <row r="460" spans="1:40" ht="180" x14ac:dyDescent="0.3">
      <c r="A460" s="8" t="s">
        <v>1025</v>
      </c>
      <c r="B460" s="8" t="s">
        <v>1026</v>
      </c>
      <c r="C460" s="8" t="s">
        <v>1026</v>
      </c>
      <c r="D460" s="9" t="s">
        <v>1027</v>
      </c>
      <c r="E460" s="6">
        <f>IF(F460 = "NULL", "NULL", F460/28.35)</f>
        <v>2.0499999999999998</v>
      </c>
      <c r="F460" s="6">
        <v>58.1175</v>
      </c>
      <c r="G460" s="6">
        <f>IF(H460 = "NULL", "NULL", H460/28.35)</f>
        <v>4.0999999999999996</v>
      </c>
      <c r="H460" s="6">
        <v>116.235</v>
      </c>
      <c r="I460" s="6">
        <f>IF(G460 = "NULL", "NULL", G460*1.25)</f>
        <v>5.125</v>
      </c>
      <c r="J460" s="6">
        <f>IF(G460 = "NULL", "NULL", H460*1.25)</f>
        <v>145.29374999999999</v>
      </c>
      <c r="K460" s="6">
        <f>IF(G460 = "NULL", "NULL", G460*2)</f>
        <v>8.1999999999999993</v>
      </c>
      <c r="L460" s="6">
        <f>IF(G460 = "NULL", "NULL", H460*2)</f>
        <v>232.47</v>
      </c>
      <c r="M460" s="9" t="str">
        <f>CONCATENATE(SUBSTITUTE(D460,"• Packed in a facility and/or equipment that produces products containing peanuts, tree nuts, soybean, milk, dairy, eggs, fish, shellfish, wheat, sesame. •",""), " - NET WT. ", TEXT(E460, "0.00"), " oz (", F460, " grams)")</f>
        <v>Roast Beef Seasoning Ingredients:
onion, garlic, salt, black pepper
 - NET WT. 2.05 oz (58.1175 grams)</v>
      </c>
      <c r="N460" s="10">
        <v>10000000268</v>
      </c>
      <c r="O460" s="10">
        <v>30000000268</v>
      </c>
      <c r="P460" s="10">
        <v>50000000268</v>
      </c>
      <c r="Q460" s="10">
        <v>70000000268</v>
      </c>
      <c r="R460" s="10">
        <v>90000000268</v>
      </c>
      <c r="S460" s="10">
        <v>11000000268</v>
      </c>
      <c r="T460" s="10">
        <v>13000000268</v>
      </c>
      <c r="U460" s="8"/>
      <c r="V460" s="9"/>
      <c r="W460" s="6">
        <f>IF(G460 = "NULL", "NULL", G460/4)</f>
        <v>1.0249999999999999</v>
      </c>
      <c r="X460" s="6">
        <f>IF(W460 = "NULL", "NULL", W460*28.35)</f>
        <v>29.05875</v>
      </c>
      <c r="Y460" s="6">
        <f>IF(G460 = "NULL", "NULL", G460*4)</f>
        <v>16.399999999999999</v>
      </c>
      <c r="Z460" s="6">
        <f>IF(G460 = "NULL", "NULL", H460*4)</f>
        <v>464.94</v>
      </c>
      <c r="AA460" s="13">
        <v>15000000268</v>
      </c>
      <c r="AB460" s="6">
        <f>IF(OR(E460 = "NULL", G460 = "NULL"), "NULL", (E460+G460)/2)</f>
        <v>3.0749999999999997</v>
      </c>
      <c r="AC460" s="6">
        <f>IF(OR(F460 = "NULL", H460 = "NULL"), "NULL", (F460+H460)/2)</f>
        <v>87.176249999999996</v>
      </c>
      <c r="AD460" s="13">
        <v>17000000268</v>
      </c>
      <c r="AE460" s="6">
        <f>IF(H460 = "NULL", "NULL", AF460/28.35)</f>
        <v>10.249999999999998</v>
      </c>
      <c r="AF460" s="6">
        <f>IF(H460 = "NULL", "NULL", J460*2)</f>
        <v>290.58749999999998</v>
      </c>
      <c r="AG460" s="13">
        <v>19000000268</v>
      </c>
      <c r="AH460" s="6">
        <f>IF(AB460 = "NULL", "NULL", AB460*2)</f>
        <v>6.1499999999999995</v>
      </c>
      <c r="AI460" s="6">
        <f>IF(AC460 = "NULL", "NULL", AC460*2)</f>
        <v>174.35249999999999</v>
      </c>
      <c r="AJ460" s="13">
        <v>21000000268</v>
      </c>
      <c r="AK460" s="11"/>
      <c r="AL460" s="10" t="str">
        <f>SUBSTITUTE(D460,CHAR(10)&amp;"• Packed in a facility and/or equipment that produces products containing peanuts, tree nuts, soybean, milk, dairy, eggs, fish, shellfish, wheat, sesame. •","")</f>
        <v>Roast Beef Seasoning Ingredients:
onion, garlic, salt, black pepper</v>
      </c>
      <c r="AM460" s="9" t="s">
        <v>44</v>
      </c>
      <c r="AN460" s="42"/>
    </row>
    <row r="461" spans="1:40" ht="180" x14ac:dyDescent="0.3">
      <c r="A461" s="8" t="s">
        <v>1046</v>
      </c>
      <c r="B461" s="8" t="s">
        <v>1047</v>
      </c>
      <c r="C461" s="8" t="s">
        <v>1048</v>
      </c>
      <c r="D461" s="9" t="s">
        <v>1049</v>
      </c>
      <c r="E461" s="6">
        <f>IF(F461 = "NULL", "NULL", F461/28.35)</f>
        <v>1.7</v>
      </c>
      <c r="F461" s="6">
        <v>48.195</v>
      </c>
      <c r="G461" s="6">
        <f>IF(H461 = "NULL", "NULL", H461/28.35)</f>
        <v>3.4</v>
      </c>
      <c r="H461" s="6">
        <v>96.39</v>
      </c>
      <c r="I461" s="6">
        <f>IF(G461 = "NULL", "NULL", G461*1.25)</f>
        <v>4.25</v>
      </c>
      <c r="J461" s="6">
        <f>IF(G461 = "NULL", "NULL", H461*1.25)</f>
        <v>120.4875</v>
      </c>
      <c r="K461" s="6">
        <f>IF(G461 = "NULL", "NULL", G461*2)</f>
        <v>6.8</v>
      </c>
      <c r="L461" s="6">
        <f>IF(G461 = "NULL", "NULL", H461*2)</f>
        <v>192.78</v>
      </c>
      <c r="M461" s="9" t="str">
        <f>CONCATENATE(SUBSTITUTE(D461,"• Packed in a facility and/or equipment that produces products containing peanuts, tree nuts, soybean, milk, dairy, eggs, fish, shellfish, wheat, sesame. •",""), " - NET WT. ", TEXT(E461, "0.00"), " oz (", F461, " grams)")</f>
        <v>Roasted Chicken Dinner Seasoning Ingredients:
garlic, basil, oregano, pepper, salt, coriander, ginger, paprika, thyme, citric acid, soybean oil, &lt;2% calcium stearate as anti caking agent, spices
 - NET WT. 1.70 oz (48.195 grams)</v>
      </c>
      <c r="N461" s="10">
        <v>10000000269</v>
      </c>
      <c r="O461" s="10">
        <v>30000000269</v>
      </c>
      <c r="P461" s="10">
        <v>50000000269</v>
      </c>
      <c r="Q461" s="10">
        <v>70000000269</v>
      </c>
      <c r="R461" s="10">
        <v>90000000269</v>
      </c>
      <c r="S461" s="10">
        <v>11000000269</v>
      </c>
      <c r="T461" s="10">
        <v>13000000269</v>
      </c>
      <c r="U461" s="8"/>
      <c r="V461" s="9"/>
      <c r="W461" s="6">
        <f>IF(G461 = "NULL", "NULL", G461/4)</f>
        <v>0.85</v>
      </c>
      <c r="X461" s="6">
        <f>IF(W461 = "NULL", "NULL", W461*28.35)</f>
        <v>24.0975</v>
      </c>
      <c r="Y461" s="6">
        <f>IF(G461 = "NULL", "NULL", G461*4)</f>
        <v>13.6</v>
      </c>
      <c r="Z461" s="6">
        <f>IF(G461 = "NULL", "NULL", H461*4)</f>
        <v>385.56</v>
      </c>
      <c r="AA461" s="13">
        <v>15000000269</v>
      </c>
      <c r="AB461" s="6">
        <f>IF(OR(E461 = "NULL", G461 = "NULL"), "NULL", (E461+G461)/2)</f>
        <v>2.5499999999999998</v>
      </c>
      <c r="AC461" s="6">
        <f>IF(OR(F461 = "NULL", H461 = "NULL"), "NULL", (F461+H461)/2)</f>
        <v>72.292500000000004</v>
      </c>
      <c r="AD461" s="13">
        <v>17000000269</v>
      </c>
      <c r="AE461" s="6">
        <f>IF(H461 = "NULL", "NULL", AF461/28.35)</f>
        <v>8.5</v>
      </c>
      <c r="AF461" s="6">
        <f>IF(H461 = "NULL", "NULL", J461*2)</f>
        <v>240.97499999999999</v>
      </c>
      <c r="AG461" s="13">
        <v>19000000269</v>
      </c>
      <c r="AH461" s="6">
        <f>IF(AB461 = "NULL", "NULL", AB461*2)</f>
        <v>5.0999999999999996</v>
      </c>
      <c r="AI461" s="6">
        <f>IF(AC461 = "NULL", "NULL", AC461*2)</f>
        <v>144.58500000000001</v>
      </c>
      <c r="AJ461" s="13">
        <v>21000000269</v>
      </c>
      <c r="AK461" s="11"/>
      <c r="AL461" s="10" t="str">
        <f>SUBSTITUTE(D461,CHAR(10)&amp;"•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c r="AM461" s="9" t="s">
        <v>44</v>
      </c>
      <c r="AN461" s="42"/>
    </row>
    <row r="462" spans="1:40" ht="180" x14ac:dyDescent="0.3">
      <c r="A462" s="8" t="s">
        <v>1585</v>
      </c>
      <c r="B462" s="8" t="s">
        <v>1586</v>
      </c>
      <c r="C462" s="8" t="s">
        <v>1587</v>
      </c>
      <c r="D462" s="9" t="s">
        <v>1588</v>
      </c>
      <c r="E462" s="6">
        <f>IF(F462 = "NULL", "NULL", F462/28.35)</f>
        <v>1.3</v>
      </c>
      <c r="F462" s="6">
        <v>36.855000000000004</v>
      </c>
      <c r="G462" s="6">
        <f>IF(H462 = "NULL", "NULL", H462/28.35)</f>
        <v>2.6</v>
      </c>
      <c r="H462" s="6">
        <v>73.710000000000008</v>
      </c>
      <c r="I462" s="6">
        <f>IF(G462 = "NULL", "NULL", G462*1.25)</f>
        <v>3.25</v>
      </c>
      <c r="J462" s="6">
        <f>IF(G462 = "NULL", "NULL", H462*1.25)</f>
        <v>92.137500000000017</v>
      </c>
      <c r="K462" s="6">
        <f>IF(G462 = "NULL", "NULL", G462*2)</f>
        <v>5.2</v>
      </c>
      <c r="L462" s="6">
        <f>IF(G462 = "NULL", "NULL", H462*2)</f>
        <v>147.42000000000002</v>
      </c>
      <c r="M462" s="9" t="str">
        <f>CONCATENATE(SUBSTITUTE(D462,"• Packed in a facility and/or equipment that produces products containing peanuts, tree nuts, soybean, milk, dairy, eggs, fish, shellfish, wheat, sesame. •",""), " - NET WT. ", TEXT(E462, "0.00"), " oz (", F462, " grams)")</f>
        <v>Roasted Garlic Pepper Ingredients:
black pepper, garlic, onion, and white pepper
 - NET WT. 1.30 oz (36.855 grams)</v>
      </c>
      <c r="N462" s="10">
        <v>10000000271</v>
      </c>
      <c r="O462" s="10">
        <v>30000000271</v>
      </c>
      <c r="P462" s="10">
        <v>50000000271</v>
      </c>
      <c r="Q462" s="10">
        <v>70000000271</v>
      </c>
      <c r="R462" s="10">
        <v>90000000271</v>
      </c>
      <c r="S462" s="10">
        <v>11000000271</v>
      </c>
      <c r="T462" s="10">
        <v>13000000271</v>
      </c>
      <c r="U462" s="8" t="s">
        <v>49</v>
      </c>
      <c r="V462" s="9" t="s">
        <v>92</v>
      </c>
      <c r="W462" s="6">
        <f>IF(G462 = "NULL", "NULL", G462/4)</f>
        <v>0.65</v>
      </c>
      <c r="X462" s="6">
        <f>IF(W462 = "NULL", "NULL", W462*28.35)</f>
        <v>18.427500000000002</v>
      </c>
      <c r="Y462" s="6">
        <f>IF(G462 = "NULL", "NULL", G462*4)</f>
        <v>10.4</v>
      </c>
      <c r="Z462" s="6">
        <f>IF(G462 = "NULL", "NULL", H462*4)</f>
        <v>294.84000000000003</v>
      </c>
      <c r="AA462" s="13">
        <v>15000000271</v>
      </c>
      <c r="AB462" s="6">
        <f>IF(OR(E462 = "NULL", G462 = "NULL"), "NULL", (E462+G462)/2)</f>
        <v>1.9500000000000002</v>
      </c>
      <c r="AC462" s="6">
        <f>IF(OR(F462 = "NULL", H462 = "NULL"), "NULL", (F462+H462)/2)</f>
        <v>55.282500000000006</v>
      </c>
      <c r="AD462" s="13">
        <v>17000000271</v>
      </c>
      <c r="AE462" s="6">
        <f>IF(H462 = "NULL", "NULL", AF462/28.35)</f>
        <v>6.5000000000000009</v>
      </c>
      <c r="AF462" s="6">
        <f>IF(H462 = "NULL", "NULL", J462*2)</f>
        <v>184.27500000000003</v>
      </c>
      <c r="AG462" s="13">
        <v>19000000271</v>
      </c>
      <c r="AH462" s="6">
        <f>IF(AB462 = "NULL", "NULL", AB462*2)</f>
        <v>3.9000000000000004</v>
      </c>
      <c r="AI462" s="6">
        <f>IF(AC462 = "NULL", "NULL", AC462*2)</f>
        <v>110.56500000000001</v>
      </c>
      <c r="AJ462" s="13">
        <v>21000000271</v>
      </c>
      <c r="AK462" s="11"/>
      <c r="AL462" s="10" t="str">
        <f>SUBSTITUTE(D462,CHAR(10)&amp;"• Packed in a facility and/or equipment that produces products containing peanuts, tree nuts, soybean, milk, dairy, eggs, fish, shellfish, wheat, sesame. •","")</f>
        <v>Roasted Garlic Pepper Ingredients:
black pepper, garlic, onion, and white pepper</v>
      </c>
      <c r="AM462" s="9" t="s">
        <v>44</v>
      </c>
      <c r="AN462" s="42"/>
    </row>
    <row r="463" spans="1:40" ht="180" x14ac:dyDescent="0.3">
      <c r="A463" s="8" t="s">
        <v>1800</v>
      </c>
      <c r="B463" s="8" t="s">
        <v>1801</v>
      </c>
      <c r="C463" s="8" t="s">
        <v>1802</v>
      </c>
      <c r="D463" s="9" t="s">
        <v>1803</v>
      </c>
      <c r="E463" s="6">
        <f>IF(F463 = "NULL", "NULL", F463/28.35)</f>
        <v>1.8</v>
      </c>
      <c r="F463" s="6">
        <v>51.03</v>
      </c>
      <c r="G463" s="6">
        <f>IF(H463 = "NULL", "NULL", H463/28.35)</f>
        <v>3.6</v>
      </c>
      <c r="H463" s="6">
        <v>102.06</v>
      </c>
      <c r="I463" s="6">
        <f>IF(G463 = "NULL", "NULL", G463*1.25)</f>
        <v>4.5</v>
      </c>
      <c r="J463" s="6">
        <f>IF(G463 = "NULL", "NULL", H463*1.25)</f>
        <v>127.575</v>
      </c>
      <c r="K463" s="6">
        <f>IF(G463 = "NULL", "NULL", G463*2)</f>
        <v>7.2</v>
      </c>
      <c r="L463" s="6">
        <f>IF(G463 = "NULL", "NULL", H463*2)</f>
        <v>204.12</v>
      </c>
      <c r="M463" s="9" t="str">
        <f>CONCATENATE(SUBSTITUTE(D463,"• Packed in a facility and/or equipment that produces products containing peanuts, tree nuts, soybean, milk, dairy, eggs, fish, shellfish, wheat, sesame. •",""), " - NET WT. ", TEXT(E463, "0.00"), " oz (", F463, " grams)")</f>
        <v>Roasted Garlic Pepper Pizza Seasoning Ingredients:
dehydrated garlic, spices, dehydrated red and green bell peppers, salt, dehydrated onion, brown sugar and natural flavor
 - NET WT. 1.80 oz (51.03 grams)</v>
      </c>
      <c r="N463" s="10">
        <v>10000000417</v>
      </c>
      <c r="O463" s="10">
        <v>30000000417</v>
      </c>
      <c r="P463" s="10">
        <v>50000000417</v>
      </c>
      <c r="Q463" s="10">
        <v>70000000417</v>
      </c>
      <c r="R463" s="10">
        <v>90000000417</v>
      </c>
      <c r="S463" s="10">
        <v>11000000417</v>
      </c>
      <c r="T463" s="10">
        <v>13000000417</v>
      </c>
      <c r="U463" s="8" t="s">
        <v>49</v>
      </c>
      <c r="V463" s="9" t="s">
        <v>163</v>
      </c>
      <c r="W463" s="6">
        <f>IF(G463 = "NULL", "NULL", G463/4)</f>
        <v>0.9</v>
      </c>
      <c r="X463" s="6">
        <f>IF(W463 = "NULL", "NULL", W463*28.35)</f>
        <v>25.515000000000001</v>
      </c>
      <c r="Y463" s="6">
        <f>IF(G463 = "NULL", "NULL", G463*4)</f>
        <v>14.4</v>
      </c>
      <c r="Z463" s="6">
        <f>IF(G463 = "NULL", "NULL", H463*4)</f>
        <v>408.24</v>
      </c>
      <c r="AA463" s="13">
        <v>15000000417</v>
      </c>
      <c r="AB463" s="6">
        <f>IF(OR(E463 = "NULL", G463 = "NULL"), "NULL", (E463+G463)/2)</f>
        <v>2.7</v>
      </c>
      <c r="AC463" s="6">
        <f>IF(OR(F463 = "NULL", H463 = "NULL"), "NULL", (F463+H463)/2)</f>
        <v>76.545000000000002</v>
      </c>
      <c r="AD463" s="13">
        <v>17000000417</v>
      </c>
      <c r="AE463" s="6">
        <f>IF(H463 = "NULL", "NULL", AF463/28.35)</f>
        <v>9</v>
      </c>
      <c r="AF463" s="6">
        <f>IF(H463 = "NULL", "NULL", J463*2)</f>
        <v>255.15</v>
      </c>
      <c r="AG463" s="13">
        <v>19000000417</v>
      </c>
      <c r="AH463" s="6">
        <f>IF(AB463 = "NULL", "NULL", AB463*2)</f>
        <v>5.4</v>
      </c>
      <c r="AI463" s="6">
        <f>IF(AC463 = "NULL", "NULL", AC463*2)</f>
        <v>153.09</v>
      </c>
      <c r="AJ463" s="13">
        <v>21000000417</v>
      </c>
      <c r="AK463" s="11"/>
      <c r="AL463" s="10" t="str">
        <f>SUBSTITUTE(D463,CHAR(10)&amp;"•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c r="AM463" s="9" t="s">
        <v>44</v>
      </c>
      <c r="AN463" s="42"/>
    </row>
    <row r="464" spans="1:40" ht="180" x14ac:dyDescent="0.3">
      <c r="A464" s="8" t="s">
        <v>2269</v>
      </c>
      <c r="B464" s="8" t="s">
        <v>2270</v>
      </c>
      <c r="C464" s="8" t="s">
        <v>2271</v>
      </c>
      <c r="D464" s="9" t="s">
        <v>2272</v>
      </c>
      <c r="E464" s="6">
        <f>IF(F464 = "NULL", "NULL", F464/28.35)</f>
        <v>0.8</v>
      </c>
      <c r="F464" s="6">
        <v>22.680000000000003</v>
      </c>
      <c r="G464" s="6">
        <f>IF(H464 = "NULL", "NULL", H464/28.35)</f>
        <v>1.6</v>
      </c>
      <c r="H464" s="6">
        <v>45.360000000000007</v>
      </c>
      <c r="I464" s="6">
        <f>IF(G464 = "NULL", "NULL", G464*1.25)</f>
        <v>2</v>
      </c>
      <c r="J464" s="6">
        <f>IF(G464 = "NULL", "NULL", H464*1.25)</f>
        <v>56.70000000000001</v>
      </c>
      <c r="K464" s="6">
        <f>IF(G464 = "NULL", "NULL", G464*2)</f>
        <v>3.2</v>
      </c>
      <c r="L464" s="6">
        <f>IF(G464 = "NULL", "NULL", H464*2)</f>
        <v>90.720000000000013</v>
      </c>
      <c r="M464" s="9" t="str">
        <f>CONCATENATE(SUBSTITUTE(D464,"• Packed in a facility and/or equipment that produces products containing peanuts, tree nuts, soybean, milk, dairy, eggs, fish, shellfish, wheat, sesame. •",""), " - NET WT. ", TEXT(E464, "0.00"), " oz (", F464, " grams)")</f>
        <v>Roasted Garlic Sea Salt Ingredients:
natural sea salt, roasted garlic powder
 - NET WT. 0.80 oz (22.68 grams)</v>
      </c>
      <c r="N464" s="10">
        <v>10000000270</v>
      </c>
      <c r="O464" s="10">
        <v>30000000270</v>
      </c>
      <c r="P464" s="10">
        <v>50000000270</v>
      </c>
      <c r="Q464" s="10">
        <v>70000000270</v>
      </c>
      <c r="R464" s="10">
        <v>90000000270</v>
      </c>
      <c r="S464" s="10">
        <v>11000000270</v>
      </c>
      <c r="T464" s="10">
        <v>13000000270</v>
      </c>
      <c r="U464" s="8"/>
      <c r="V464" s="9"/>
      <c r="W464" s="6">
        <f>IF(G464 = "NULL", "NULL", G464/4)</f>
        <v>0.4</v>
      </c>
      <c r="X464" s="6">
        <f>IF(W464 = "NULL", "NULL", W464*28.35)</f>
        <v>11.340000000000002</v>
      </c>
      <c r="Y464" s="6">
        <f>IF(G464 = "NULL", "NULL", G464*4)</f>
        <v>6.4</v>
      </c>
      <c r="Z464" s="6">
        <f>IF(G464 = "NULL", "NULL", H464*4)</f>
        <v>181.44000000000003</v>
      </c>
      <c r="AA464" s="13">
        <v>15000000270</v>
      </c>
      <c r="AB464" s="6">
        <f>IF(OR(E464 = "NULL", G464 = "NULL"), "NULL", (E464+G464)/2)</f>
        <v>1.2000000000000002</v>
      </c>
      <c r="AC464" s="6">
        <f>IF(OR(F464 = "NULL", H464 = "NULL"), "NULL", (F464+H464)/2)</f>
        <v>34.020000000000003</v>
      </c>
      <c r="AD464" s="13">
        <v>17000000270</v>
      </c>
      <c r="AE464" s="6">
        <f>IF(H464 = "NULL", "NULL", AF464/28.35)</f>
        <v>4.0000000000000009</v>
      </c>
      <c r="AF464" s="6">
        <f>IF(H464 = "NULL", "NULL", J464*2)</f>
        <v>113.40000000000002</v>
      </c>
      <c r="AG464" s="13">
        <v>19000000270</v>
      </c>
      <c r="AH464" s="6">
        <f>IF(AB464 = "NULL", "NULL", AB464*2)</f>
        <v>2.4000000000000004</v>
      </c>
      <c r="AI464" s="6">
        <f>IF(AC464 = "NULL", "NULL", AC464*2)</f>
        <v>68.040000000000006</v>
      </c>
      <c r="AJ464" s="13">
        <v>21000000270</v>
      </c>
      <c r="AK464" s="11"/>
      <c r="AL464" s="10" t="str">
        <f>SUBSTITUTE(D464,CHAR(10)&amp;"• Packed in a facility and/or equipment that produces products containing peanuts, tree nuts, soybean, milk, dairy, eggs, fish, shellfish, wheat, sesame. •","")</f>
        <v>Roasted Garlic Sea Salt Ingredients:
natural sea salt, roasted garlic powder</v>
      </c>
      <c r="AM464" s="9" t="s">
        <v>44</v>
      </c>
      <c r="AN464" s="42"/>
    </row>
    <row r="465" spans="1:40" ht="180" x14ac:dyDescent="0.3">
      <c r="A465" s="8" t="s">
        <v>1782</v>
      </c>
      <c r="B465" s="8" t="s">
        <v>1783</v>
      </c>
      <c r="C465" s="8" t="s">
        <v>1784</v>
      </c>
      <c r="D465" s="9" t="s">
        <v>1785</v>
      </c>
      <c r="E465" s="6">
        <f>IF(F465 = "NULL", "NULL", F465/28.35)</f>
        <v>1.7</v>
      </c>
      <c r="F465" s="6">
        <v>48.195</v>
      </c>
      <c r="G465" s="6">
        <f>IF(H465 = "NULL", "NULL", H465/28.35)</f>
        <v>3.4</v>
      </c>
      <c r="H465" s="6">
        <v>96.39</v>
      </c>
      <c r="I465" s="6">
        <f>IF(G465 = "NULL", "NULL", G465*1.25)</f>
        <v>4.25</v>
      </c>
      <c r="J465" s="6">
        <f>IF(G465 = "NULL", "NULL", H465*1.25)</f>
        <v>120.4875</v>
      </c>
      <c r="K465" s="6">
        <f>IF(G465 = "NULL", "NULL", G465*2)</f>
        <v>6.8</v>
      </c>
      <c r="L465" s="6">
        <f>IF(G465 = "NULL", "NULL", H465*2)</f>
        <v>192.78</v>
      </c>
      <c r="M465" s="9" t="str">
        <f>CONCATENATE(SUBSTITUTE(D465,"• Packed in a facility and/or equipment that produces products containing peanuts, tree nuts, soybean, milk, dairy, eggs, fish, shellfish, wheat, sesame. •",""), " - NET WT. ", TEXT(E465, "0.00"), " oz (", F465, " grams)")</f>
        <v>Roma Romano Pizza Seasoning Ingredients:
garlic pepper seasoning, tomato powder, Romano cheese powder, herbs, &lt; 1% silicon dioxide
• ALLERGY ALERT: contains milk •
 - NET WT. 1.70 oz (48.195 grams)</v>
      </c>
      <c r="N465" s="10">
        <v>10000000272</v>
      </c>
      <c r="O465" s="10">
        <v>30000000272</v>
      </c>
      <c r="P465" s="10">
        <v>50000000272</v>
      </c>
      <c r="Q465" s="10">
        <v>70000000272</v>
      </c>
      <c r="R465" s="10">
        <v>90000000272</v>
      </c>
      <c r="S465" s="10">
        <v>11000000272</v>
      </c>
      <c r="T465" s="10">
        <v>13000000272</v>
      </c>
      <c r="U465" s="8" t="s">
        <v>49</v>
      </c>
      <c r="V465" s="9" t="s">
        <v>133</v>
      </c>
      <c r="W465" s="6">
        <f>IF(G465 = "NULL", "NULL", G465/4)</f>
        <v>0.85</v>
      </c>
      <c r="X465" s="6">
        <f>IF(W465 = "NULL", "NULL", W465*28.35)</f>
        <v>24.0975</v>
      </c>
      <c r="Y465" s="6">
        <f>IF(G465 = "NULL", "NULL", G465*4)</f>
        <v>13.6</v>
      </c>
      <c r="Z465" s="6">
        <f>IF(G465 = "NULL", "NULL", H465*4)</f>
        <v>385.56</v>
      </c>
      <c r="AA465" s="13">
        <v>15000000272</v>
      </c>
      <c r="AB465" s="6">
        <f>IF(OR(E465 = "NULL", G465 = "NULL"), "NULL", (E465+G465)/2)</f>
        <v>2.5499999999999998</v>
      </c>
      <c r="AC465" s="6">
        <f>IF(OR(F465 = "NULL", H465 = "NULL"), "NULL", (F465+H465)/2)</f>
        <v>72.292500000000004</v>
      </c>
      <c r="AD465" s="13">
        <v>17000000272</v>
      </c>
      <c r="AE465" s="6">
        <f>IF(H465 = "NULL", "NULL", AF465/28.35)</f>
        <v>8.5</v>
      </c>
      <c r="AF465" s="6">
        <f>IF(H465 = "NULL", "NULL", J465*2)</f>
        <v>240.97499999999999</v>
      </c>
      <c r="AG465" s="13">
        <v>19000000272</v>
      </c>
      <c r="AH465" s="6">
        <f>IF(AB465 = "NULL", "NULL", AB465*2)</f>
        <v>5.0999999999999996</v>
      </c>
      <c r="AI465" s="6">
        <f>IF(AC465 = "NULL", "NULL", AC465*2)</f>
        <v>144.58500000000001</v>
      </c>
      <c r="AJ465" s="13">
        <v>21000000272</v>
      </c>
      <c r="AK465" s="11"/>
      <c r="AL465" s="10" t="str">
        <f>SUBSTITUTE(D465,CHAR(10)&amp;"•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c r="AM465" s="9" t="s">
        <v>44</v>
      </c>
      <c r="AN465" s="42"/>
    </row>
    <row r="466" spans="1:40" ht="210" x14ac:dyDescent="0.3">
      <c r="A466" s="8" t="s">
        <v>342</v>
      </c>
      <c r="B466" s="8" t="s">
        <v>343</v>
      </c>
      <c r="C466" s="8" t="s">
        <v>344</v>
      </c>
      <c r="D466" s="9" t="s">
        <v>345</v>
      </c>
      <c r="E466" s="6">
        <f>IF(F466 = "NULL", "NULL", F466/28.35)</f>
        <v>1.1000000000000001</v>
      </c>
      <c r="F466" s="6">
        <v>31.185000000000006</v>
      </c>
      <c r="G466" s="6">
        <f>IF(H466 = "NULL", "NULL", H466/28.35)</f>
        <v>2.2000000000000002</v>
      </c>
      <c r="H466" s="6">
        <v>62.370000000000012</v>
      </c>
      <c r="I466" s="6">
        <f>IF(G466 = "NULL", "NULL", G466*1.25)</f>
        <v>2.75</v>
      </c>
      <c r="J466" s="6">
        <f>IF(G466 = "NULL", "NULL", H466*1.25)</f>
        <v>77.96250000000002</v>
      </c>
      <c r="K466" s="6">
        <f>IF(G466 = "NULL", "NULL", G466*2)</f>
        <v>4.4000000000000004</v>
      </c>
      <c r="L466" s="6">
        <f>IF(G466 = "NULL", "NULL", H466*2)</f>
        <v>124.74000000000002</v>
      </c>
      <c r="M466" s="9" t="str">
        <f>CONCATENATE(SUBSTITUTE(D466,"• Packed in a facility and/or equipment that produces products containing peanuts, tree nuts, soybean, milk, dairy, eggs, fish, shellfish, wheat, sesame. •",""), " - NET WT. ", TEXT(E466, "0.00"), " oz (", F466, " grams)")</f>
        <v>Romano Cheese Powder Ingredients:
dehydrated blend of Romano cheese (part skim cow milk, cheese culture, salt, enzymes) sodium phosphate
• ALLERGY ALERT: contains dairy •
• No artificial flavors or colors •
 - NET WT. 1.10 oz (31.185 grams)</v>
      </c>
      <c r="N466" s="10">
        <v>10000000273</v>
      </c>
      <c r="O466" s="10">
        <v>30000000273</v>
      </c>
      <c r="P466" s="10">
        <v>50000000273</v>
      </c>
      <c r="Q466" s="10">
        <v>70000000273</v>
      </c>
      <c r="R466" s="10">
        <v>90000000273</v>
      </c>
      <c r="S466" s="10">
        <v>11000000273</v>
      </c>
      <c r="T466" s="10">
        <v>13000000273</v>
      </c>
      <c r="U466" s="8"/>
      <c r="V466" s="9"/>
      <c r="W466" s="6">
        <f>IF(G466 = "NULL", "NULL", G466/4)</f>
        <v>0.55000000000000004</v>
      </c>
      <c r="X466" s="6">
        <f>IF(W466 = "NULL", "NULL", W466*28.35)</f>
        <v>15.592500000000003</v>
      </c>
      <c r="Y466" s="6">
        <f>IF(G466 = "NULL", "NULL", G466*4)</f>
        <v>8.8000000000000007</v>
      </c>
      <c r="Z466" s="6">
        <f>IF(G466 = "NULL", "NULL", H466*4)</f>
        <v>249.48000000000005</v>
      </c>
      <c r="AA466" s="13">
        <v>15000000273</v>
      </c>
      <c r="AB466" s="6">
        <f>IF(OR(E466 = "NULL", G466 = "NULL"), "NULL", (E466+G466)/2)</f>
        <v>1.6500000000000001</v>
      </c>
      <c r="AC466" s="6">
        <f>IF(OR(F466 = "NULL", H466 = "NULL"), "NULL", (F466+H466)/2)</f>
        <v>46.777500000000011</v>
      </c>
      <c r="AD466" s="13">
        <v>17000000273</v>
      </c>
      <c r="AE466" s="6">
        <f>IF(H466 = "NULL", "NULL", AF466/28.35)</f>
        <v>5.5000000000000009</v>
      </c>
      <c r="AF466" s="6">
        <f>IF(H466 = "NULL", "NULL", J466*2)</f>
        <v>155.92500000000004</v>
      </c>
      <c r="AG466" s="13">
        <v>19000000273</v>
      </c>
      <c r="AH466" s="6">
        <f>IF(AB466 = "NULL", "NULL", AB466*2)</f>
        <v>3.3000000000000003</v>
      </c>
      <c r="AI466" s="6">
        <f>IF(AC466 = "NULL", "NULL", AC466*2)</f>
        <v>93.555000000000021</v>
      </c>
      <c r="AJ466" s="13">
        <v>21000000273</v>
      </c>
      <c r="AK466" s="11"/>
      <c r="AL466" s="10" t="str">
        <f>SUBSTITUTE(D466,CHAR(10)&amp;"•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c r="AM466" s="9" t="s">
        <v>44</v>
      </c>
      <c r="AN466" s="42"/>
    </row>
    <row r="467" spans="1:40" ht="180" x14ac:dyDescent="0.3">
      <c r="A467" s="31" t="s">
        <v>1418</v>
      </c>
      <c r="B467" s="8" t="s">
        <v>1419</v>
      </c>
      <c r="C467" s="8" t="s">
        <v>1419</v>
      </c>
      <c r="D467" s="9" t="s">
        <v>1420</v>
      </c>
      <c r="E467" s="6">
        <f>IF(F467 = "NULL", "NULL", F467/28.35)</f>
        <v>0.8</v>
      </c>
      <c r="F467" s="6">
        <v>22.680000000000003</v>
      </c>
      <c r="G467" s="6">
        <f>IF(H467 = "NULL", "NULL", H467/28.35)</f>
        <v>1.6</v>
      </c>
      <c r="H467" s="6">
        <v>45.360000000000007</v>
      </c>
      <c r="I467" s="6">
        <f>IF(G467 = "NULL", "NULL", G467*1.25)</f>
        <v>2</v>
      </c>
      <c r="J467" s="6">
        <f>IF(G467 = "NULL", "NULL", H467*1.25)</f>
        <v>56.70000000000001</v>
      </c>
      <c r="K467" s="6">
        <f>IF(G467 = "NULL", "NULL", G467*2)</f>
        <v>3.2</v>
      </c>
      <c r="L467" s="6">
        <f>IF(G467 = "NULL", "NULL", H467*2)</f>
        <v>90.720000000000013</v>
      </c>
      <c r="M467" s="9" t="str">
        <f>CONCATENATE(SUBSTITUTE(D467,"• Packed in a facility and/or equipment that produces products containing peanuts, tree nuts, soybean, milk, dairy, eggs, fish, shellfish, wheat, sesame. •",""), " - NET WT. ", TEXT(E467, "0.00"), " oz (", F467, " grams)")</f>
        <v>Rooibos Tea Ingredients:
rooibos
 - NET WT. 0.80 oz (22.68 grams)</v>
      </c>
      <c r="N467" s="10">
        <v>10000000274</v>
      </c>
      <c r="O467" s="10">
        <v>30000000274</v>
      </c>
      <c r="P467" s="10">
        <v>50000000274</v>
      </c>
      <c r="Q467" s="10">
        <v>70000000274</v>
      </c>
      <c r="R467" s="10">
        <v>90000000274</v>
      </c>
      <c r="S467" s="10">
        <v>11000000274</v>
      </c>
      <c r="T467" s="10">
        <v>13000000274</v>
      </c>
      <c r="U467" s="8"/>
      <c r="V467" s="9"/>
      <c r="W467" s="6">
        <f>IF(G467 = "NULL", "NULL", G467/4)</f>
        <v>0.4</v>
      </c>
      <c r="X467" s="6">
        <f>IF(W467 = "NULL", "NULL", W467*28.35)</f>
        <v>11.340000000000002</v>
      </c>
      <c r="Y467" s="6">
        <f>IF(G467 = "NULL", "NULL", G467*4)</f>
        <v>6.4</v>
      </c>
      <c r="Z467" s="6">
        <f>IF(G467 = "NULL", "NULL", H467*4)</f>
        <v>181.44000000000003</v>
      </c>
      <c r="AA467" s="13">
        <v>15000000274</v>
      </c>
      <c r="AB467" s="6">
        <f>IF(OR(E467 = "NULL", G467 = "NULL"), "NULL", (E467+G467)/2)</f>
        <v>1.2000000000000002</v>
      </c>
      <c r="AC467" s="6">
        <f>IF(OR(F467 = "NULL", H467 = "NULL"), "NULL", (F467+H467)/2)</f>
        <v>34.020000000000003</v>
      </c>
      <c r="AD467" s="13">
        <v>17000000274</v>
      </c>
      <c r="AE467" s="6">
        <f>IF(H467 = "NULL", "NULL", AF467/28.35)</f>
        <v>4.0000000000000009</v>
      </c>
      <c r="AF467" s="6">
        <f>IF(H467 = "NULL", "NULL", J467*2)</f>
        <v>113.40000000000002</v>
      </c>
      <c r="AG467" s="13">
        <v>19000000274</v>
      </c>
      <c r="AH467" s="6">
        <f>IF(AB467 = "NULL", "NULL", AB467*2)</f>
        <v>2.4000000000000004</v>
      </c>
      <c r="AI467" s="6">
        <f>IF(AC467 = "NULL", "NULL", AC467*2)</f>
        <v>68.040000000000006</v>
      </c>
      <c r="AJ467" s="13">
        <v>21000000274</v>
      </c>
      <c r="AK467" s="11"/>
      <c r="AL467" s="10" t="str">
        <f>SUBSTITUTE(D467,CHAR(10)&amp;"• Packed in a facility and/or equipment that produces products containing peanuts, tree nuts, soybean, milk, dairy, eggs, fish, shellfish, wheat, sesame. •","")</f>
        <v>Rooibos Tea Ingredients:
rooibos</v>
      </c>
      <c r="AM467" s="9" t="s">
        <v>44</v>
      </c>
      <c r="AN467" s="42"/>
    </row>
    <row r="468" spans="1:40" ht="180" x14ac:dyDescent="0.3">
      <c r="A468" s="32" t="s">
        <v>109</v>
      </c>
      <c r="B468" s="23" t="s">
        <v>110</v>
      </c>
      <c r="C468" s="23" t="s">
        <v>111</v>
      </c>
      <c r="D468" s="24" t="s">
        <v>112</v>
      </c>
      <c r="E468" s="25">
        <f>IF(F468 = "NULL", "NULL", F468/28.35)</f>
        <v>0.95</v>
      </c>
      <c r="F468" s="25">
        <v>26.932500000000001</v>
      </c>
      <c r="G468" s="25">
        <f>IF(H468 = "NULL", "NULL", H468/28.35)</f>
        <v>1.9</v>
      </c>
      <c r="H468" s="25">
        <v>53.865000000000002</v>
      </c>
      <c r="I468" s="25">
        <f>IF(G468 = "NULL", "NULL", G468*1.25)</f>
        <v>2.375</v>
      </c>
      <c r="J468" s="25">
        <f>IF(G468 = "NULL", "NULL", H468*1.25)</f>
        <v>67.331249999999997</v>
      </c>
      <c r="K468" s="25">
        <f>IF(G468 = "NULL", "NULL", G468*2)</f>
        <v>3.8</v>
      </c>
      <c r="L468" s="25">
        <f>IF(G468 = "NULL", "NULL", H468*2)</f>
        <v>107.73</v>
      </c>
      <c r="M468" s="9" t="str">
        <f>CONCATENATE(SUBSTITUTE(D468,"• Packed in a facility and/or equipment that produces products containing peanuts, tree nuts, soybean, milk, dairy, eggs, fish, shellfish, wheat, sesame. •",""), " - NET WT. ", TEXT(E468, "0.00"), " oz (", F468, " grams)")</f>
        <v>Rosemary &amp; Garlic Bread Dip Ingredients:
salt, dehydrated garlic, basil, dehydrated tomato, green bell pepper, soybean oil, dehydrated parsley
 - NET WT. 0.95 oz (26.9325 grams)</v>
      </c>
      <c r="N468" s="10">
        <v>10000000370</v>
      </c>
      <c r="O468" s="10">
        <v>30000000370</v>
      </c>
      <c r="P468" s="10">
        <v>50000000370</v>
      </c>
      <c r="Q468" s="10">
        <v>70000000370</v>
      </c>
      <c r="R468" s="10">
        <v>90000000370</v>
      </c>
      <c r="S468" s="10">
        <v>11000000370</v>
      </c>
      <c r="T468" s="10">
        <v>13000000370</v>
      </c>
      <c r="U468" s="23"/>
      <c r="V468" s="24" t="s">
        <v>113</v>
      </c>
      <c r="W468" s="6">
        <f>IF(G468 = "NULL", "NULL", G468/4)</f>
        <v>0.47499999999999998</v>
      </c>
      <c r="X468" s="6">
        <f>IF(W468 = "NULL", "NULL", W468*28.35)</f>
        <v>13.46625</v>
      </c>
      <c r="Y468" s="25">
        <f>IF(G468 = "NULL", "NULL", G468*4)</f>
        <v>7.6</v>
      </c>
      <c r="Z468" s="25">
        <f>IF(G468 = "NULL", "NULL", H468*4)</f>
        <v>215.46</v>
      </c>
      <c r="AA468" s="13">
        <v>15000000370</v>
      </c>
      <c r="AB468" s="25">
        <f>IF(OR(E468 = "NULL", G468 = "NULL"), "NULL", (E468+G468)/2)</f>
        <v>1.4249999999999998</v>
      </c>
      <c r="AC468" s="25">
        <f>IF(OR(F468 = "NULL", H468 = "NULL"), "NULL", (F468+H468)/2)</f>
        <v>40.39875</v>
      </c>
      <c r="AD468" s="13">
        <v>17000000370</v>
      </c>
      <c r="AE468" s="6">
        <f>IF(H468 = "NULL", "NULL", AF468/28.35)</f>
        <v>4.75</v>
      </c>
      <c r="AF468" s="6">
        <f>IF(H468 = "NULL", "NULL", J468*2)</f>
        <v>134.66249999999999</v>
      </c>
      <c r="AG468" s="13">
        <v>19000000370</v>
      </c>
      <c r="AH468" s="6">
        <f>IF(AB468 = "NULL", "NULL", AB468*2)</f>
        <v>2.8499999999999996</v>
      </c>
      <c r="AI468" s="6">
        <f>IF(AC468 = "NULL", "NULL", AC468*2)</f>
        <v>80.797499999999999</v>
      </c>
      <c r="AJ468" s="13">
        <v>21000000370</v>
      </c>
      <c r="AK468" s="11"/>
      <c r="AL468" s="10" t="str">
        <f>SUBSTITUTE(D468,CHAR(10)&amp;"•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c r="AM468" s="9" t="s">
        <v>44</v>
      </c>
      <c r="AN468" s="42"/>
    </row>
    <row r="469" spans="1:40" ht="180" x14ac:dyDescent="0.3">
      <c r="A469" s="33" t="s">
        <v>367</v>
      </c>
      <c r="B469" s="8" t="s">
        <v>368</v>
      </c>
      <c r="C469" s="8" t="s">
        <v>368</v>
      </c>
      <c r="D469" s="9" t="s">
        <v>369</v>
      </c>
      <c r="E469" s="6">
        <f>IF(F469 = "NULL", "NULL", F469/28.35)</f>
        <v>0.95</v>
      </c>
      <c r="F469" s="6">
        <v>26.932500000000001</v>
      </c>
      <c r="G469" s="6">
        <f>IF(H469 = "NULL", "NULL", H469/28.35)</f>
        <v>1.9</v>
      </c>
      <c r="H469" s="6">
        <v>53.865000000000002</v>
      </c>
      <c r="I469" s="6">
        <f>IF(G469 = "NULL", "NULL", G469*1.25)</f>
        <v>2.375</v>
      </c>
      <c r="J469" s="6">
        <f>IF(G469 = "NULL", "NULL", H469*1.25)</f>
        <v>67.331249999999997</v>
      </c>
      <c r="K469" s="6">
        <f>IF(G469 = "NULL", "NULL", G469*2)</f>
        <v>3.8</v>
      </c>
      <c r="L469" s="6">
        <f>IF(G469 = "NULL", "NULL", H469*2)</f>
        <v>107.73</v>
      </c>
      <c r="M469" s="9" t="str">
        <f>CONCATENATE(SUBSTITUTE(D469,"• Packed in a facility and/or equipment that produces products containing peanuts, tree nuts, soybean, milk, dairy, eggs, fish, shellfish, wheat, sesame. •",""), " - NET WT. ", TEXT(E469, "0.00"), " oz (", F469, " grams)")</f>
        <v>Rosemary &amp; Garlic Griller Ingredients:
salt, dehydrated garlic, basil, dehydrated tomato, green bell pepper, soybean oil, dehydrated parsley
 - NET WT. 0.95 oz (26.9325 grams)</v>
      </c>
      <c r="N469" s="10">
        <v>10000000275</v>
      </c>
      <c r="O469" s="10">
        <v>30000000275</v>
      </c>
      <c r="P469" s="10">
        <v>50000000275</v>
      </c>
      <c r="Q469" s="10">
        <v>70000000275</v>
      </c>
      <c r="R469" s="10">
        <v>90000000275</v>
      </c>
      <c r="S469" s="10">
        <v>11000000275</v>
      </c>
      <c r="T469" s="10">
        <v>13000000275</v>
      </c>
      <c r="U469" s="9"/>
      <c r="V469" s="9"/>
      <c r="W469" s="6">
        <f>IF(G469 = "NULL", "NULL", G469/4)</f>
        <v>0.47499999999999998</v>
      </c>
      <c r="X469" s="6">
        <f>IF(W469 = "NULL", "NULL", W469*28.35)</f>
        <v>13.46625</v>
      </c>
      <c r="Y469" s="6">
        <f>IF(G469 = "NULL", "NULL", G469*4)</f>
        <v>7.6</v>
      </c>
      <c r="Z469" s="6">
        <f>IF(G469 = "NULL", "NULL", H469*4)</f>
        <v>215.46</v>
      </c>
      <c r="AA469" s="13">
        <v>15000000275</v>
      </c>
      <c r="AB469" s="6">
        <f>IF(OR(E469 = "NULL", G469 = "NULL"), "NULL", (E469+G469)/2)</f>
        <v>1.4249999999999998</v>
      </c>
      <c r="AC469" s="6">
        <f>IF(OR(F469 = "NULL", H469 = "NULL"), "NULL", (F469+H469)/2)</f>
        <v>40.39875</v>
      </c>
      <c r="AD469" s="13">
        <v>17000000275</v>
      </c>
      <c r="AE469" s="6">
        <f>IF(H469 = "NULL", "NULL", AF469/28.35)</f>
        <v>4.75</v>
      </c>
      <c r="AF469" s="6">
        <f>IF(H469 = "NULL", "NULL", J469*2)</f>
        <v>134.66249999999999</v>
      </c>
      <c r="AG469" s="13">
        <v>19000000275</v>
      </c>
      <c r="AH469" s="6">
        <f>IF(AB469 = "NULL", "NULL", AB469*2)</f>
        <v>2.8499999999999996</v>
      </c>
      <c r="AI469" s="6">
        <f>IF(AC469 = "NULL", "NULL", AC469*2)</f>
        <v>80.797499999999999</v>
      </c>
      <c r="AJ469" s="13">
        <v>21000000275</v>
      </c>
      <c r="AK469" s="11" t="s">
        <v>370</v>
      </c>
      <c r="AL469" s="10" t="str">
        <f>SUBSTITUTE(D469,CHAR(10)&amp;"•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c r="AM469" s="9" t="s">
        <v>44</v>
      </c>
      <c r="AN469" s="42"/>
    </row>
    <row r="470" spans="1:40" ht="180" x14ac:dyDescent="0.3">
      <c r="A470" s="33" t="s">
        <v>467</v>
      </c>
      <c r="B470" s="8" t="s">
        <v>468</v>
      </c>
      <c r="C470" s="8" t="s">
        <v>468</v>
      </c>
      <c r="D470" s="9" t="s">
        <v>469</v>
      </c>
      <c r="E470" s="6">
        <f>IF(F470 = "NULL", "NULL", F470/28.35)</f>
        <v>0.95</v>
      </c>
      <c r="F470" s="6">
        <v>26.932500000000001</v>
      </c>
      <c r="G470" s="6">
        <f>IF(H470 = "NULL", "NULL", H470/28.35)</f>
        <v>1.9</v>
      </c>
      <c r="H470" s="6">
        <v>53.865000000000002</v>
      </c>
      <c r="I470" s="6">
        <f>IF(G470 = "NULL", "NULL", G470*1.25)</f>
        <v>2.375</v>
      </c>
      <c r="J470" s="6">
        <f>IF(G470 = "NULL", "NULL", H470*1.25)</f>
        <v>67.331249999999997</v>
      </c>
      <c r="K470" s="6">
        <f>IF(G470 = "NULL", "NULL", G470*2)</f>
        <v>3.8</v>
      </c>
      <c r="L470" s="6">
        <f>IF(G470 = "NULL", "NULL", H470*2)</f>
        <v>107.73</v>
      </c>
      <c r="M470" s="9" t="str">
        <f>CONCATENATE(SUBSTITUTE(D470,"• Packed in a facility and/or equipment that produces products containing peanuts, tree nuts, soybean, milk, dairy, eggs, fish, shellfish, wheat, sesame. •",""), " - NET WT. ", TEXT(E470, "0.00"), " oz (", F470, " grams)")</f>
        <v>Rosemary &amp; Garlic Seasoning Ingredients:
salt, dehydrated garlic, basil, dehydrated tomato, green bell pepper, soybean oil, dehydrated parsley
 - NET WT. 0.95 oz (26.9325 grams)</v>
      </c>
      <c r="N470" s="10">
        <v>10000000446</v>
      </c>
      <c r="O470" s="10">
        <v>30000000446</v>
      </c>
      <c r="P470" s="10">
        <v>50000000446</v>
      </c>
      <c r="Q470" s="10">
        <v>70000000446</v>
      </c>
      <c r="R470" s="10">
        <v>90000000446</v>
      </c>
      <c r="S470" s="10">
        <v>11000000446</v>
      </c>
      <c r="T470" s="10">
        <v>13000000446</v>
      </c>
      <c r="U470" s="9"/>
      <c r="V470" s="9"/>
      <c r="W470" s="6">
        <f>IF(G470 = "NULL", "NULL", G470/4)</f>
        <v>0.47499999999999998</v>
      </c>
      <c r="X470" s="6">
        <f>IF(W470 = "NULL", "NULL", W470*28.35)</f>
        <v>13.46625</v>
      </c>
      <c r="Y470" s="6">
        <f>IF(G470 = "NULL", "NULL", G470*4)</f>
        <v>7.6</v>
      </c>
      <c r="Z470" s="6">
        <f>IF(G470 = "NULL", "NULL", H470*4)</f>
        <v>215.46</v>
      </c>
      <c r="AA470" s="13">
        <v>15000000446</v>
      </c>
      <c r="AB470" s="6">
        <f>IF(OR(E470 = "NULL", G470 = "NULL"), "NULL", (E470+G470)/2)</f>
        <v>1.4249999999999998</v>
      </c>
      <c r="AC470" s="6">
        <f>IF(OR(F470 = "NULL", H470 = "NULL"), "NULL", (F470+H470)/2)</f>
        <v>40.39875</v>
      </c>
      <c r="AD470" s="13">
        <v>17000000446</v>
      </c>
      <c r="AE470" s="6">
        <f>IF(H470 = "NULL", "NULL", AF470/28.35)</f>
        <v>4.75</v>
      </c>
      <c r="AF470" s="6">
        <f>IF(H470 = "NULL", "NULL", J470*2)</f>
        <v>134.66249999999999</v>
      </c>
      <c r="AG470" s="13">
        <v>19000000446</v>
      </c>
      <c r="AH470" s="6">
        <f>IF(AB470 = "NULL", "NULL", AB470*2)</f>
        <v>2.8499999999999996</v>
      </c>
      <c r="AI470" s="6">
        <f>IF(AC470 = "NULL", "NULL", AC470*2)</f>
        <v>80.797499999999999</v>
      </c>
      <c r="AJ470" s="13">
        <v>21000000446</v>
      </c>
      <c r="AK470" s="11" t="s">
        <v>470</v>
      </c>
      <c r="AL470" s="10" t="str">
        <f>SUBSTITUTE(D470,CHAR(10)&amp;"•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c r="AM470" s="9" t="s">
        <v>44</v>
      </c>
      <c r="AN470" s="42"/>
    </row>
    <row r="471" spans="1:40" ht="180" x14ac:dyDescent="0.3">
      <c r="A471" s="31" t="s">
        <v>203</v>
      </c>
      <c r="B471" s="8" t="s">
        <v>204</v>
      </c>
      <c r="C471" s="8" t="s">
        <v>205</v>
      </c>
      <c r="D471" s="9" t="s">
        <v>206</v>
      </c>
      <c r="E471" s="6">
        <f>IF(F471 = "NULL", "NULL", F471/28.35)</f>
        <v>0.84656084656084651</v>
      </c>
      <c r="F471" s="6">
        <v>24</v>
      </c>
      <c r="G471" s="6">
        <f>IF(H471 = "NULL", "NULL", H471/28.35)</f>
        <v>1.728395061728395</v>
      </c>
      <c r="H471" s="6">
        <v>49</v>
      </c>
      <c r="I471" s="6">
        <f>IF(G471 = "NULL", "NULL", G471*1.25)</f>
        <v>2.1604938271604937</v>
      </c>
      <c r="J471" s="6">
        <f>IF(G471 = "NULL", "NULL", H471*1.25)</f>
        <v>61.25</v>
      </c>
      <c r="K471" s="6">
        <f>IF(G471 = "NULL", "NULL", G471*2)</f>
        <v>3.4567901234567899</v>
      </c>
      <c r="L471" s="6">
        <f>IF(G471 = "NULL", "NULL", H471*2)</f>
        <v>98</v>
      </c>
      <c r="M471" s="9" t="str">
        <f>CONCATENATE(SUBSTITUTE(D471,"• Packed in a facility and/or equipment that produces products containing peanuts, tree nuts, soybean, milk, dairy, eggs, fish, shellfish, wheat, sesame. •",""), " - NET WT. ", TEXT(E471, "0.00"), " oz (", F471, " grams)")</f>
        <v>Rustic Herb Bread Dip Ingredients:
salt, garlic, black pepper, onion, red pepper flakes, rosemary, basil, mediterranean oregano, and parsley
 - NET WT. 0.85 oz (24 grams)</v>
      </c>
      <c r="N471" s="10">
        <v>10000000276</v>
      </c>
      <c r="O471" s="10">
        <v>30000000276</v>
      </c>
      <c r="P471" s="10">
        <v>50000000276</v>
      </c>
      <c r="Q471" s="10">
        <v>70000000276</v>
      </c>
      <c r="R471" s="10">
        <v>90000000276</v>
      </c>
      <c r="S471" s="10">
        <v>11000000276</v>
      </c>
      <c r="T471" s="10">
        <v>13000000276</v>
      </c>
      <c r="U471" s="8" t="s">
        <v>49</v>
      </c>
      <c r="V471" s="9" t="s">
        <v>207</v>
      </c>
      <c r="W471" s="6">
        <f>IF(G471 = "NULL", "NULL", G471/4)</f>
        <v>0.43209876543209874</v>
      </c>
      <c r="X471" s="6">
        <f>IF(W471 = "NULL", "NULL", W471*28.35)</f>
        <v>12.25</v>
      </c>
      <c r="Y471" s="6">
        <f>IF(G471 = "NULL", "NULL", G471*4)</f>
        <v>6.9135802469135799</v>
      </c>
      <c r="Z471" s="6">
        <f>IF(G471 = "NULL", "NULL", H471*4)</f>
        <v>196</v>
      </c>
      <c r="AA471" s="13">
        <v>15000000276</v>
      </c>
      <c r="AB471" s="6">
        <f>IF(OR(E471 = "NULL", G471 = "NULL"), "NULL", (E471+G471)/2)</f>
        <v>1.2874779541446206</v>
      </c>
      <c r="AC471" s="6">
        <f>IF(OR(F471 = "NULL", H471 = "NULL"), "NULL", (F471+H471)/2)</f>
        <v>36.5</v>
      </c>
      <c r="AD471" s="13">
        <v>17000000276</v>
      </c>
      <c r="AE471" s="6">
        <f>IF(H471 = "NULL", "NULL", AF471/28.35)</f>
        <v>4.3209876543209873</v>
      </c>
      <c r="AF471" s="6">
        <f>IF(H471 = "NULL", "NULL", J471*2)</f>
        <v>122.5</v>
      </c>
      <c r="AG471" s="13">
        <v>19000000276</v>
      </c>
      <c r="AH471" s="6">
        <f>IF(AB471 = "NULL", "NULL", AB471*2)</f>
        <v>2.5749559082892413</v>
      </c>
      <c r="AI471" s="6">
        <f>IF(AC471 = "NULL", "NULL", AC471*2)</f>
        <v>73</v>
      </c>
      <c r="AJ471" s="13">
        <v>21000000276</v>
      </c>
      <c r="AK471" s="11" t="s">
        <v>208</v>
      </c>
      <c r="AL471" s="10" t="str">
        <f>SUBSTITUTE(D471,CHAR(10)&amp;"• Packed in a facility and/or equipment that produces products containing peanuts, tree nuts, soybean, milk, dairy, eggs, fish, shellfish, wheat, sesame. •","")</f>
        <v>Rustic Herb Bread Dip Ingredients:
salt, garlic, black pepper, onion, red pepper flakes, rosemary, basil, mediterranean oregano, and parsley</v>
      </c>
      <c r="AM471" s="9" t="s">
        <v>44</v>
      </c>
      <c r="AN471" s="42"/>
    </row>
    <row r="472" spans="1:40" ht="180" x14ac:dyDescent="0.3">
      <c r="A472" s="33" t="s">
        <v>471</v>
      </c>
      <c r="B472" s="8" t="s">
        <v>472</v>
      </c>
      <c r="C472" s="8" t="s">
        <v>473</v>
      </c>
      <c r="D472" s="9" t="s">
        <v>474</v>
      </c>
      <c r="E472" s="6">
        <f>IF(F472 = "NULL", "NULL", F472/28.35)</f>
        <v>0.84656084656084651</v>
      </c>
      <c r="F472" s="6">
        <v>24</v>
      </c>
      <c r="G472" s="6">
        <f>IF(H472 = "NULL", "NULL", H472/28.35)</f>
        <v>1.728395061728395</v>
      </c>
      <c r="H472" s="6">
        <v>49</v>
      </c>
      <c r="I472" s="6">
        <f>IF(G472 = "NULL", "NULL", G472*1.25)</f>
        <v>2.1604938271604937</v>
      </c>
      <c r="J472" s="6">
        <f>IF(G472 = "NULL", "NULL", H472*1.25)</f>
        <v>61.25</v>
      </c>
      <c r="K472" s="6">
        <f>IF(G472 = "NULL", "NULL", G472*2)</f>
        <v>3.4567901234567899</v>
      </c>
      <c r="L472" s="6">
        <f>IF(G472 = "NULL", "NULL", H472*2)</f>
        <v>98</v>
      </c>
      <c r="M472" s="9" t="str">
        <f>CONCATENATE(SUBSTITUTE(D472,"• Packed in a facility and/or equipment that produces products containing peanuts, tree nuts, soybean, milk, dairy, eggs, fish, shellfish, wheat, sesame. •",""), " - NET WT. ", TEXT(E472, "0.00"), " oz (", F472, " grams)")</f>
        <v>Rustic Herb Seasoning Ingredients:
salt, red pepper, black pepper, oregano, rosemary, parsley, garlic, basil
 - NET WT. 0.85 oz (24 grams)</v>
      </c>
      <c r="N472" s="10">
        <v>10000000447</v>
      </c>
      <c r="O472" s="10">
        <v>30000000447</v>
      </c>
      <c r="P472" s="10">
        <v>50000000447</v>
      </c>
      <c r="Q472" s="10">
        <v>70000000447</v>
      </c>
      <c r="R472" s="10">
        <v>90000000447</v>
      </c>
      <c r="S472" s="10">
        <v>11000000447</v>
      </c>
      <c r="T472" s="10">
        <v>13000000447</v>
      </c>
      <c r="U472" s="9" t="s">
        <v>49</v>
      </c>
      <c r="V472" s="9"/>
      <c r="W472" s="6">
        <f>IF(G472 = "NULL", "NULL", G472/4)</f>
        <v>0.43209876543209874</v>
      </c>
      <c r="X472" s="6">
        <f>IF(W472 = "NULL", "NULL", W472*28.35)</f>
        <v>12.25</v>
      </c>
      <c r="Y472" s="6">
        <f>IF(G472 = "NULL", "NULL", G472*4)</f>
        <v>6.9135802469135799</v>
      </c>
      <c r="Z472" s="6">
        <f>IF(G472 = "NULL", "NULL", H472*4)</f>
        <v>196</v>
      </c>
      <c r="AA472" s="13">
        <v>15000000447</v>
      </c>
      <c r="AB472" s="6">
        <f>IF(OR(E472 = "NULL", G472 = "NULL"), "NULL", (E472+G472)/2)</f>
        <v>1.2874779541446206</v>
      </c>
      <c r="AC472" s="6">
        <f>IF(OR(F472 = "NULL", H472 = "NULL"), "NULL", (F472+H472)/2)</f>
        <v>36.5</v>
      </c>
      <c r="AD472" s="13">
        <v>17000000447</v>
      </c>
      <c r="AE472" s="6">
        <f>IF(H472 = "NULL", "NULL", AF472/28.35)</f>
        <v>4.3209876543209873</v>
      </c>
      <c r="AF472" s="6">
        <f>IF(H472 = "NULL", "NULL", J472*2)</f>
        <v>122.5</v>
      </c>
      <c r="AG472" s="13">
        <v>19000000447</v>
      </c>
      <c r="AH472" s="6">
        <f>IF(AB472 = "NULL", "NULL", AB472*2)</f>
        <v>2.5749559082892413</v>
      </c>
      <c r="AI472" s="6">
        <f>IF(AC472 = "NULL", "NULL", AC472*2)</f>
        <v>73</v>
      </c>
      <c r="AJ472" s="13">
        <v>21000000447</v>
      </c>
      <c r="AK472" s="11" t="s">
        <v>475</v>
      </c>
      <c r="AL472" s="10" t="str">
        <f>SUBSTITUTE(D472,CHAR(10)&amp;"• Packed in a facility and/or equipment that produces products containing peanuts, tree nuts, soybean, milk, dairy, eggs, fish, shellfish, wheat, sesame. •","")</f>
        <v>Rustic Herb Seasoning Ingredients:
salt, red pepper, black pepper, oregano, rosemary, parsley, garlic, basil</v>
      </c>
      <c r="AM472" s="9" t="s">
        <v>44</v>
      </c>
      <c r="AN472" s="42"/>
    </row>
    <row r="473" spans="1:40" ht="180" x14ac:dyDescent="0.3">
      <c r="A473" s="31" t="s">
        <v>1959</v>
      </c>
      <c r="B473" s="8" t="s">
        <v>1960</v>
      </c>
      <c r="C473" s="8" t="s">
        <v>1960</v>
      </c>
      <c r="D473" s="9" t="s">
        <v>1961</v>
      </c>
      <c r="E473" s="6">
        <f>IF(F473 = "NULL", "NULL", F473/28.35)</f>
        <v>1.9</v>
      </c>
      <c r="F473" s="6">
        <v>53.865000000000002</v>
      </c>
      <c r="G473" s="6">
        <f>IF(H473 = "NULL", "NULL", H473/28.35)</f>
        <v>3.8</v>
      </c>
      <c r="H473" s="6">
        <v>107.73</v>
      </c>
      <c r="I473" s="6">
        <f>IF(G473 = "NULL", "NULL", G473*1.25)</f>
        <v>4.75</v>
      </c>
      <c r="J473" s="6">
        <f>IF(G473 = "NULL", "NULL", H473*1.25)</f>
        <v>134.66249999999999</v>
      </c>
      <c r="K473" s="6">
        <f>IF(G473 = "NULL", "NULL", G473*2)</f>
        <v>7.6</v>
      </c>
      <c r="L473" s="6">
        <f>IF(G473 = "NULL", "NULL", H473*2)</f>
        <v>215.46</v>
      </c>
      <c r="M473" s="9" t="str">
        <f>CONCATENATE(SUBSTITUTE(D473,"• Packed in a facility and/or equipment that produces products containing peanuts, tree nuts, soybean, milk, dairy, eggs, fish, shellfish, wheat, sesame. •",""), " - NET WT. ", TEXT(E473, "0.00"), " oz (", F473, " grams)")</f>
        <v>Saffron Ingredients:
saffron
 - NET WT. 1.90 oz (53.865 grams)</v>
      </c>
      <c r="N473" s="10">
        <v>10000000371</v>
      </c>
      <c r="O473" s="10">
        <v>30000000371</v>
      </c>
      <c r="P473" s="10">
        <v>50000000371</v>
      </c>
      <c r="Q473" s="10">
        <v>70000000371</v>
      </c>
      <c r="R473" s="10">
        <v>90000000371</v>
      </c>
      <c r="S473" s="10">
        <v>11000000371</v>
      </c>
      <c r="T473" s="10">
        <v>13000000371</v>
      </c>
      <c r="U473" s="8"/>
      <c r="V473" s="9"/>
      <c r="W473" s="6">
        <f>IF(G473 = "NULL", "NULL", G473/4)</f>
        <v>0.95</v>
      </c>
      <c r="X473" s="6">
        <f>IF(W473 = "NULL", "NULL", W473*28.35)</f>
        <v>26.932500000000001</v>
      </c>
      <c r="Y473" s="6">
        <f>IF(G473 = "NULL", "NULL", G473*4)</f>
        <v>15.2</v>
      </c>
      <c r="Z473" s="6">
        <f>IF(G473 = "NULL", "NULL", H473*4)</f>
        <v>430.92</v>
      </c>
      <c r="AA473" s="13">
        <v>15000000371</v>
      </c>
      <c r="AB473" s="6">
        <f>IF(OR(E473 = "NULL", G473 = "NULL"), "NULL", (E473+G473)/2)</f>
        <v>2.8499999999999996</v>
      </c>
      <c r="AC473" s="6">
        <f>IF(OR(F473 = "NULL", H473 = "NULL"), "NULL", (F473+H473)/2)</f>
        <v>80.797499999999999</v>
      </c>
      <c r="AD473" s="13">
        <v>17000000371</v>
      </c>
      <c r="AE473" s="6">
        <f>IF(H473 = "NULL", "NULL", AF473/28.35)</f>
        <v>9.5</v>
      </c>
      <c r="AF473" s="6">
        <f>IF(H473 = "NULL", "NULL", J473*2)</f>
        <v>269.32499999999999</v>
      </c>
      <c r="AG473" s="13">
        <v>19000000371</v>
      </c>
      <c r="AH473" s="6">
        <f>IF(AB473 = "NULL", "NULL", AB473*2)</f>
        <v>5.6999999999999993</v>
      </c>
      <c r="AI473" s="6">
        <f>IF(AC473 = "NULL", "NULL", AC473*2)</f>
        <v>161.595</v>
      </c>
      <c r="AJ473" s="13">
        <v>21000000371</v>
      </c>
      <c r="AK473" s="11"/>
      <c r="AL473" s="10" t="str">
        <f>SUBSTITUTE(D473,CHAR(10)&amp;"• Packed in a facility and/or equipment that produces products containing peanuts, tree nuts, soybean, milk, dairy, eggs, fish, shellfish, wheat, sesame. •","")</f>
        <v>Saffron Ingredients:
saffron</v>
      </c>
      <c r="AM473" s="9" t="s">
        <v>44</v>
      </c>
      <c r="AN473" s="42"/>
    </row>
    <row r="474" spans="1:40" ht="180" x14ac:dyDescent="0.3">
      <c r="A474" s="8" t="s">
        <v>2257</v>
      </c>
      <c r="B474" s="8" t="s">
        <v>2258</v>
      </c>
      <c r="C474" s="8" t="s">
        <v>2259</v>
      </c>
      <c r="D474" s="9" t="s">
        <v>2260</v>
      </c>
      <c r="E474" s="6">
        <f>IF(F474 = "NULL", "NULL", F474/28.35)</f>
        <v>1.9</v>
      </c>
      <c r="F474" s="6">
        <v>53.865000000000002</v>
      </c>
      <c r="G474" s="6">
        <f>IF(H474 = "NULL", "NULL", H474/28.35)</f>
        <v>3.8</v>
      </c>
      <c r="H474" s="6">
        <v>107.73</v>
      </c>
      <c r="I474" s="6">
        <f>IF(G474 = "NULL", "NULL", G474*1.25)</f>
        <v>4.75</v>
      </c>
      <c r="J474" s="6">
        <f>IF(G474 = "NULL", "NULL", H474*1.25)</f>
        <v>134.66249999999999</v>
      </c>
      <c r="K474" s="6">
        <f>IF(G474 = "NULL", "NULL", G474*2)</f>
        <v>7.6</v>
      </c>
      <c r="L474" s="6">
        <f>IF(G474 = "NULL", "NULL", H474*2)</f>
        <v>215.46</v>
      </c>
      <c r="M474" s="9" t="str">
        <f>CONCATENATE(SUBSTITUTE(D474,"• Packed in a facility and/or equipment that produces products containing peanuts, tree nuts, soybean, milk, dairy, eggs, fish, shellfish, wheat, sesame. •",""), " - NET WT. ", TEXT(E474, "0.00"), " oz (", F474, " grams)")</f>
        <v>Saffron Pink Peppercorn Sea Salt Ingredients:
salt, pink peppercorns, turmeric, saffron powder
 - NET WT. 1.90 oz (53.865 grams)</v>
      </c>
      <c r="N474" s="10">
        <v>10000000277</v>
      </c>
      <c r="O474" s="10">
        <v>30000000277</v>
      </c>
      <c r="P474" s="10">
        <v>50000000277</v>
      </c>
      <c r="Q474" s="10">
        <v>70000000277</v>
      </c>
      <c r="R474" s="10">
        <v>90000000277</v>
      </c>
      <c r="S474" s="10">
        <v>11000000277</v>
      </c>
      <c r="T474" s="10">
        <v>13000000277</v>
      </c>
      <c r="U474" s="8"/>
      <c r="V474" s="9"/>
      <c r="W474" s="6">
        <f>IF(G474 = "NULL", "NULL", G474/4)</f>
        <v>0.95</v>
      </c>
      <c r="X474" s="6">
        <f>IF(W474 = "NULL", "NULL", W474*28.35)</f>
        <v>26.932500000000001</v>
      </c>
      <c r="Y474" s="6">
        <f>IF(G474 = "NULL", "NULL", G474*4)</f>
        <v>15.2</v>
      </c>
      <c r="Z474" s="6">
        <f>IF(G474 = "NULL", "NULL", H474*4)</f>
        <v>430.92</v>
      </c>
      <c r="AA474" s="13">
        <v>15000000277</v>
      </c>
      <c r="AB474" s="6">
        <f>IF(OR(E474 = "NULL", G474 = "NULL"), "NULL", (E474+G474)/2)</f>
        <v>2.8499999999999996</v>
      </c>
      <c r="AC474" s="6">
        <f>IF(OR(F474 = "NULL", H474 = "NULL"), "NULL", (F474+H474)/2)</f>
        <v>80.797499999999999</v>
      </c>
      <c r="AD474" s="13">
        <v>17000000277</v>
      </c>
      <c r="AE474" s="6">
        <f>IF(H474 = "NULL", "NULL", AF474/28.35)</f>
        <v>9.5</v>
      </c>
      <c r="AF474" s="6">
        <f>IF(H474 = "NULL", "NULL", J474*2)</f>
        <v>269.32499999999999</v>
      </c>
      <c r="AG474" s="13">
        <v>19000000277</v>
      </c>
      <c r="AH474" s="6">
        <f>IF(AB474 = "NULL", "NULL", AB474*2)</f>
        <v>5.6999999999999993</v>
      </c>
      <c r="AI474" s="6">
        <f>IF(AC474 = "NULL", "NULL", AC474*2)</f>
        <v>161.595</v>
      </c>
      <c r="AJ474" s="13">
        <v>21000000277</v>
      </c>
      <c r="AK474" s="11"/>
      <c r="AL474" s="10" t="str">
        <f>SUBSTITUTE(D474,CHAR(10)&amp;"• Packed in a facility and/or equipment that produces products containing peanuts, tree nuts, soybean, milk, dairy, eggs, fish, shellfish, wheat, sesame. •","")</f>
        <v>Saffron Pink Peppercorn Sea Salt Ingredients:
salt, pink peppercorns, turmeric, saffron powder</v>
      </c>
      <c r="AM474" s="9" t="s">
        <v>44</v>
      </c>
      <c r="AN474" s="42"/>
    </row>
    <row r="475" spans="1:40" ht="180" x14ac:dyDescent="0.3">
      <c r="A475" s="8" t="s">
        <v>2362</v>
      </c>
      <c r="B475" s="8" t="s">
        <v>2363</v>
      </c>
      <c r="C475" s="8" t="s">
        <v>2364</v>
      </c>
      <c r="D475" s="9" t="s">
        <v>2365</v>
      </c>
      <c r="E475" s="6">
        <f>IF(F475 = "NULL", "NULL", F475/28.35)</f>
        <v>2.9</v>
      </c>
      <c r="F475" s="6">
        <v>82.215000000000003</v>
      </c>
      <c r="G475" s="6">
        <f>IF(H475 = "NULL", "NULL", H475/28.35)</f>
        <v>5.8</v>
      </c>
      <c r="H475" s="6">
        <v>164.43</v>
      </c>
      <c r="I475" s="6">
        <f>IF(G475 = "NULL", "NULL", G475*1.25)</f>
        <v>7.25</v>
      </c>
      <c r="J475" s="6">
        <f>IF(G475 = "NULL", "NULL", H475*1.25)</f>
        <v>205.53750000000002</v>
      </c>
      <c r="K475" s="6">
        <f>IF(G475 = "NULL", "NULL", G475*2)</f>
        <v>11.6</v>
      </c>
      <c r="L475" s="6">
        <f>IF(G475 = "NULL", "NULL", H475*2)</f>
        <v>328.86</v>
      </c>
      <c r="M475" s="9" t="str">
        <f>CONCATENATE(SUBSTITUTE(D475,"• Packed in a facility and/or equipment that produces products containing peanuts, tree nuts, soybean, milk, dairy, eggs, fish, shellfish, wheat, sesame. •",""), " - NET WT. ", TEXT(E475, "0.00"), " oz (", F475, " grams)")</f>
        <v>Sal de Vino Wine Salt Ingredients:
sea salt, red  wine
 - NET WT. 2.90 oz (82.215 grams)</v>
      </c>
      <c r="N475" s="10">
        <v>10000000278</v>
      </c>
      <c r="O475" s="10">
        <v>30000000278</v>
      </c>
      <c r="P475" s="10">
        <v>50000000278</v>
      </c>
      <c r="Q475" s="10">
        <v>70000000278</v>
      </c>
      <c r="R475" s="10">
        <v>90000000278</v>
      </c>
      <c r="S475" s="10">
        <v>11000000278</v>
      </c>
      <c r="T475" s="10">
        <v>13000000278</v>
      </c>
      <c r="U475" s="8" t="s">
        <v>49</v>
      </c>
      <c r="V475" s="9"/>
      <c r="W475" s="6">
        <f>IF(G475 = "NULL", "NULL", G475/4)</f>
        <v>1.45</v>
      </c>
      <c r="X475" s="6">
        <f>IF(W475 = "NULL", "NULL", W475*28.35)</f>
        <v>41.107500000000002</v>
      </c>
      <c r="Y475" s="6">
        <f>IF(G475 = "NULL", "NULL", G475*4)</f>
        <v>23.2</v>
      </c>
      <c r="Z475" s="6">
        <f>IF(G475 = "NULL", "NULL", H475*4)</f>
        <v>657.72</v>
      </c>
      <c r="AA475" s="13">
        <v>15000000278</v>
      </c>
      <c r="AB475" s="6">
        <f>IF(OR(E475 = "NULL", G475 = "NULL"), "NULL", (E475+G475)/2)</f>
        <v>4.3499999999999996</v>
      </c>
      <c r="AC475" s="6">
        <f>IF(OR(F475 = "NULL", H475 = "NULL"), "NULL", (F475+H475)/2)</f>
        <v>123.32250000000001</v>
      </c>
      <c r="AD475" s="13">
        <v>17000000278</v>
      </c>
      <c r="AE475" s="6">
        <f>IF(H475 = "NULL", "NULL", AF475/28.35)</f>
        <v>14.5</v>
      </c>
      <c r="AF475" s="6">
        <f>IF(H475 = "NULL", "NULL", J475*2)</f>
        <v>411.07500000000005</v>
      </c>
      <c r="AG475" s="13">
        <v>19000000278</v>
      </c>
      <c r="AH475" s="6">
        <f>IF(AB475 = "NULL", "NULL", AB475*2)</f>
        <v>8.6999999999999993</v>
      </c>
      <c r="AI475" s="6">
        <f>IF(AC475 = "NULL", "NULL", AC475*2)</f>
        <v>246.64500000000001</v>
      </c>
      <c r="AJ475" s="13">
        <v>21000000278</v>
      </c>
      <c r="AK475" s="11"/>
      <c r="AL475" s="10" t="str">
        <f>SUBSTITUTE(D475,CHAR(10)&amp;"• Packed in a facility and/or equipment that produces products containing peanuts, tree nuts, soybean, milk, dairy, eggs, fish, shellfish, wheat, sesame. •","")</f>
        <v>Sal de Vino Wine Salt Ingredients:
sea salt, red  wine</v>
      </c>
      <c r="AM475" s="9" t="s">
        <v>44</v>
      </c>
      <c r="AN475" s="42"/>
    </row>
    <row r="476" spans="1:40" ht="180" x14ac:dyDescent="0.3">
      <c r="A476" s="33" t="s">
        <v>767</v>
      </c>
      <c r="B476" s="8" t="s">
        <v>768</v>
      </c>
      <c r="C476" s="8" t="s">
        <v>769</v>
      </c>
      <c r="D476" s="9" t="s">
        <v>770</v>
      </c>
      <c r="E476" s="6">
        <f>IF(F476 = "NULL", "NULL", F476/28.35)</f>
        <v>0.84656084656084651</v>
      </c>
      <c r="F476" s="6">
        <v>24</v>
      </c>
      <c r="G476" s="6">
        <f>IF(H476 = "NULL", "NULL", H476/28.35)</f>
        <v>1.728395061728395</v>
      </c>
      <c r="H476" s="6">
        <v>49</v>
      </c>
      <c r="I476" s="6">
        <f>IF(G476 = "NULL", "NULL", G476*1.25)</f>
        <v>2.1604938271604937</v>
      </c>
      <c r="J476" s="6">
        <f>IF(G476 = "NULL", "NULL", H476*1.25)</f>
        <v>61.25</v>
      </c>
      <c r="K476" s="6">
        <f>IF(G476 = "NULL", "NULL", G476*2)</f>
        <v>3.4567901234567899</v>
      </c>
      <c r="L476" s="6">
        <f>IF(G476 = "NULL", "NULL", H476*2)</f>
        <v>98</v>
      </c>
      <c r="M476" s="9" t="str">
        <f>CONCATENATE(SUBSTITUTE(D476,"• Packed in a facility and/or equipment that produces products containing peanuts, tree nuts, soybean, milk, dairy, eggs, fish, shellfish, wheat, sesame. •",""), " - NET WT. ", TEXT(E476, "0.00"), " oz (", F476, " grams)")</f>
        <v>Salem Founders Blend Rustic Herb Bread Dip Ingredients:
salt, red pepper, black pepper, oregano, rosemary, parsley, garlic, basil
 - NET WT. 0.85 oz (24 grams)</v>
      </c>
      <c r="N476" s="10">
        <v>10000000590</v>
      </c>
      <c r="O476" s="10">
        <v>30000000590</v>
      </c>
      <c r="P476" s="10">
        <v>50000000590</v>
      </c>
      <c r="Q476" s="10">
        <v>70000000590</v>
      </c>
      <c r="R476" s="10">
        <v>90000000590</v>
      </c>
      <c r="S476" s="10">
        <v>11000000590</v>
      </c>
      <c r="T476" s="10">
        <v>13000000590</v>
      </c>
      <c r="U476" s="8" t="s">
        <v>49</v>
      </c>
      <c r="V476" s="9" t="s">
        <v>207</v>
      </c>
      <c r="W476" s="6">
        <f>IF(G476 = "NULL", "NULL", G476/4)</f>
        <v>0.43209876543209874</v>
      </c>
      <c r="X476" s="6">
        <f>IF(W476 = "NULL", "NULL", W476*28.35)</f>
        <v>12.25</v>
      </c>
      <c r="Y476" s="6">
        <f>IF(G476 = "NULL", "NULL", G476*4)</f>
        <v>6.9135802469135799</v>
      </c>
      <c r="Z476" s="6">
        <f>IF(G476 = "NULL", "NULL", H476*4)</f>
        <v>196</v>
      </c>
      <c r="AA476" s="13">
        <v>15000000590</v>
      </c>
      <c r="AB476" s="6">
        <f>IF(OR(E476 = "NULL", G476 = "NULL"), "NULL", (E476+G476)/2)</f>
        <v>1.2874779541446206</v>
      </c>
      <c r="AC476" s="6">
        <f>IF(OR(F476 = "NULL", H476 = "NULL"), "NULL", (F476+H476)/2)</f>
        <v>36.5</v>
      </c>
      <c r="AD476" s="13">
        <v>17000000590</v>
      </c>
      <c r="AE476" s="6">
        <f>IF(H476 = "NULL", "NULL", AF476/28.35)</f>
        <v>4.3209876543209873</v>
      </c>
      <c r="AF476" s="6">
        <f>IF(H476 = "NULL", "NULL", J476*2)</f>
        <v>122.5</v>
      </c>
      <c r="AG476" s="13">
        <v>19000000590</v>
      </c>
      <c r="AH476" s="6">
        <f>IF(AB476 = "NULL", "NULL", AB476*2)</f>
        <v>2.5749559082892413</v>
      </c>
      <c r="AI476" s="6">
        <f>IF(AC476 = "NULL", "NULL", AC476*2)</f>
        <v>73</v>
      </c>
      <c r="AJ476" s="13">
        <v>21000000590</v>
      </c>
      <c r="AK476" s="11" t="s">
        <v>771</v>
      </c>
      <c r="AL476" s="10" t="str">
        <f>SUBSTITUTE(D476,CHAR(10)&amp;"• Packed in a facility and/or equipment that produces products containing peanuts, tree nuts, soybean, milk, dairy, eggs, fish, shellfish, wheat, sesame. •","")</f>
        <v>Salem Founders Blend Rustic Herb Bread Dip Ingredients:
salt, red pepper, black pepper, oregano, rosemary, parsley, garlic, basil</v>
      </c>
      <c r="AM476" s="9" t="s">
        <v>44</v>
      </c>
      <c r="AN476" s="42"/>
    </row>
    <row r="477" spans="1:40" ht="180" x14ac:dyDescent="0.3">
      <c r="A477" s="33" t="s">
        <v>742</v>
      </c>
      <c r="B477" s="8" t="s">
        <v>743</v>
      </c>
      <c r="C477" s="8" t="s">
        <v>744</v>
      </c>
      <c r="D477" s="9" t="s">
        <v>745</v>
      </c>
      <c r="E477" s="6">
        <f>IF(F477 = "NULL", "NULL", F477/28.35)</f>
        <v>0.84656084656084651</v>
      </c>
      <c r="F477" s="6">
        <v>24</v>
      </c>
      <c r="G477" s="6">
        <f>IF(H477 = "NULL", "NULL", H477/28.35)</f>
        <v>1.9047619047619047</v>
      </c>
      <c r="H477" s="6">
        <v>54</v>
      </c>
      <c r="I477" s="6">
        <f>IF(G477 = "NULL", "NULL", G477*1.25)</f>
        <v>2.3809523809523809</v>
      </c>
      <c r="J477" s="6">
        <f>IF(G477 = "NULL", "NULL", H477*1.25)</f>
        <v>67.5</v>
      </c>
      <c r="K477" s="6">
        <f>IF(G477 = "NULL", "NULL", G477*2)</f>
        <v>3.8095238095238093</v>
      </c>
      <c r="L477" s="6">
        <f>IF(G477 = "NULL", "NULL", H477*2)</f>
        <v>108</v>
      </c>
      <c r="M477" s="9" t="str">
        <f>CONCATENATE(SUBSTITUTE(D477,"• Packed in a facility and/or equipment that produces products containing peanuts, tree nuts, soybean, milk, dairy, eggs, fish, shellfish, wheat, sesame. •",""), " - NET WT. ", TEXT(E477, "0.00"), " oz (", F477, " grams)")</f>
        <v>Salem's Chilling Chicken Seasoning Ingredients:
garlic, onion, pepper, spices
 - NET WT. 0.85 oz (24 grams)</v>
      </c>
      <c r="N477" s="10">
        <v>10000000584</v>
      </c>
      <c r="O477" s="10">
        <v>30000000584</v>
      </c>
      <c r="P477" s="10">
        <v>50000000584</v>
      </c>
      <c r="Q477" s="10">
        <v>70000000584</v>
      </c>
      <c r="R477" s="10">
        <v>90000000584</v>
      </c>
      <c r="S477" s="10">
        <v>11000000584</v>
      </c>
      <c r="T477" s="10">
        <v>13000000584</v>
      </c>
      <c r="U477" s="8"/>
      <c r="V477" s="9" t="s">
        <v>107</v>
      </c>
      <c r="W477" s="6">
        <f>IF(G477 = "NULL", "NULL", G477/4)</f>
        <v>0.47619047619047616</v>
      </c>
      <c r="X477" s="6">
        <f>IF(W477 = "NULL", "NULL", W477*28.35)</f>
        <v>13.5</v>
      </c>
      <c r="Y477" s="6">
        <f>IF(G477 = "NULL", "NULL", G477*4)</f>
        <v>7.6190476190476186</v>
      </c>
      <c r="Z477" s="6">
        <f>IF(G477 = "NULL", "NULL", H477*4)</f>
        <v>216</v>
      </c>
      <c r="AA477" s="13">
        <v>15000000584</v>
      </c>
      <c r="AB477" s="6">
        <f>IF(OR(E477 = "NULL", G477 = "NULL"), "NULL", (E477+G477)/2)</f>
        <v>1.3756613756613756</v>
      </c>
      <c r="AC477" s="6">
        <f>IF(OR(F477 = "NULL", H477 = "NULL"), "NULL", (F477+H477)/2)</f>
        <v>39</v>
      </c>
      <c r="AD477" s="13">
        <v>17000000584</v>
      </c>
      <c r="AE477" s="6">
        <f>IF(H477 = "NULL", "NULL", AF477/28.35)</f>
        <v>4.7619047619047619</v>
      </c>
      <c r="AF477" s="6">
        <f>IF(H477 = "NULL", "NULL", J477*2)</f>
        <v>135</v>
      </c>
      <c r="AG477" s="13">
        <v>19000000584</v>
      </c>
      <c r="AH477" s="6">
        <f>IF(AB477 = "NULL", "NULL", AB477*2)</f>
        <v>2.7513227513227512</v>
      </c>
      <c r="AI477" s="6">
        <f>IF(AC477 = "NULL", "NULL", AC477*2)</f>
        <v>78</v>
      </c>
      <c r="AJ477" s="13">
        <v>21000000584</v>
      </c>
      <c r="AK477" s="11" t="s">
        <v>746</v>
      </c>
      <c r="AL477" s="10" t="str">
        <f>SUBSTITUTE(D477,CHAR(10)&amp;"• Packed in a facility and/or equipment that produces products containing peanuts, tree nuts, soybean, milk, dairy, eggs, fish, shellfish, wheat, sesame. •","")</f>
        <v>Salem's Chilling Chicken Seasoning Ingredients:
garlic, onion, pepper, spices</v>
      </c>
      <c r="AM477" s="9" t="s">
        <v>44</v>
      </c>
      <c r="AN477" s="42"/>
    </row>
    <row r="478" spans="1:40" ht="109.95" customHeight="1" x14ac:dyDescent="0.3">
      <c r="A478" s="33" t="s">
        <v>747</v>
      </c>
      <c r="B478" s="8" t="s">
        <v>748</v>
      </c>
      <c r="C478" s="8" t="s">
        <v>749</v>
      </c>
      <c r="D478" s="9" t="s">
        <v>2931</v>
      </c>
      <c r="E478" s="6">
        <f>IF(F478 = "NULL", "NULL", F478/28.35)</f>
        <v>1.0229276895943562</v>
      </c>
      <c r="F478" s="6">
        <v>29</v>
      </c>
      <c r="G478" s="6">
        <f>IF(H478 = "NULL", "NULL", H478/28.35)</f>
        <v>2.1164021164021163</v>
      </c>
      <c r="H478" s="6">
        <v>60</v>
      </c>
      <c r="I478" s="6">
        <f>IF(G478 = "NULL", "NULL", G478*1.25)</f>
        <v>2.6455026455026456</v>
      </c>
      <c r="J478" s="6">
        <f>IF(G478 = "NULL", "NULL", H478*1.25)</f>
        <v>75</v>
      </c>
      <c r="K478" s="6">
        <f>IF(G478 = "NULL", "NULL", G478*2)</f>
        <v>4.2328042328042326</v>
      </c>
      <c r="L478" s="6">
        <f>IF(G478 = "NULL", "NULL", H478*2)</f>
        <v>120</v>
      </c>
      <c r="M478" s="9" t="str">
        <f>CONCATENATE(SUBSTITUTE(D478,"• Packed in a facility and/or equipment that produces products containing peanuts, tree nuts, soybean, milk, dairy, eggs, fish, shellfish, wheat, sesame. •",""), " - NET WT. ", TEXT(E478, "0.00"), " oz (", F478, " grams)")</f>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478" s="10">
        <v>10000000585</v>
      </c>
      <c r="O478" s="10">
        <v>30000000585</v>
      </c>
      <c r="P478" s="10">
        <v>50000000585</v>
      </c>
      <c r="Q478" s="10">
        <v>70000000585</v>
      </c>
      <c r="R478" s="10">
        <v>90000000585</v>
      </c>
      <c r="S478" s="10">
        <v>11000000585</v>
      </c>
      <c r="T478" s="10">
        <v>13000000585</v>
      </c>
      <c r="U478" s="8"/>
      <c r="V478" s="9" t="s">
        <v>641</v>
      </c>
      <c r="W478" s="6">
        <f>IF(G478 = "NULL", "NULL", G478/4)</f>
        <v>0.52910052910052907</v>
      </c>
      <c r="X478" s="6">
        <f>IF(W478 = "NULL", "NULL", W478*28.35)</f>
        <v>15</v>
      </c>
      <c r="Y478" s="6">
        <f>IF(G478 = "NULL", "NULL", G478*4)</f>
        <v>8.4656084656084651</v>
      </c>
      <c r="Z478" s="6">
        <f>IF(G478 = "NULL", "NULL", H478*4)</f>
        <v>240</v>
      </c>
      <c r="AA478" s="13">
        <v>15000000585</v>
      </c>
      <c r="AB478" s="6">
        <f>IF(OR(E478 = "NULL", G478 = "NULL"), "NULL", (E478+G478)/2)</f>
        <v>1.5696649029982361</v>
      </c>
      <c r="AC478" s="6">
        <f>IF(OR(F478 = "NULL", H478 = "NULL"), "NULL", (F478+H478)/2)</f>
        <v>44.5</v>
      </c>
      <c r="AD478" s="13">
        <v>17000000585</v>
      </c>
      <c r="AE478" s="6">
        <f>IF(H478 = "NULL", "NULL", AF478/28.35)</f>
        <v>5.2910052910052912</v>
      </c>
      <c r="AF478" s="6">
        <f>IF(H478 = "NULL", "NULL", J478*2)</f>
        <v>150</v>
      </c>
      <c r="AG478" s="13">
        <v>19000000585</v>
      </c>
      <c r="AH478" s="6">
        <f>IF(AB478 = "NULL", "NULL", AB478*2)</f>
        <v>3.1393298059964723</v>
      </c>
      <c r="AI478" s="6">
        <f>IF(AC478 = "NULL", "NULL", AC478*2)</f>
        <v>89</v>
      </c>
      <c r="AJ478" s="13">
        <v>21000000585</v>
      </c>
      <c r="AK478" s="11" t="s">
        <v>750</v>
      </c>
      <c r="AL478" s="10" t="str">
        <f>SUBSTITUTE(D478,CHAR(10)&amp;"• Packed in a facility and/or equipment that produces products containing peanuts, tree nuts, soybean, milk, dairy, eggs, fish, shellfish, wheat, sesame. •","")</f>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478" s="9" t="s">
        <v>44</v>
      </c>
      <c r="AN478" s="42"/>
    </row>
    <row r="479" spans="1:40" ht="180" x14ac:dyDescent="0.3">
      <c r="A479" s="33" t="s">
        <v>824</v>
      </c>
      <c r="B479" s="8" t="s">
        <v>825</v>
      </c>
      <c r="C479" s="8" t="s">
        <v>826</v>
      </c>
      <c r="D479" s="9" t="s">
        <v>2986</v>
      </c>
      <c r="E479" s="6">
        <f>IF(F479 = "NULL", "NULL", F479/28.35)</f>
        <v>1.164021164021164</v>
      </c>
      <c r="F479" s="6">
        <v>33</v>
      </c>
      <c r="G479" s="6">
        <f>IF(H479 = "NULL", "NULL", H479/28.35)</f>
        <v>2.3985890652557318</v>
      </c>
      <c r="H479" s="6">
        <v>68</v>
      </c>
      <c r="I479" s="6">
        <f>IF(G479 = "NULL", "NULL", G479*1.25)</f>
        <v>2.9982363315696645</v>
      </c>
      <c r="J479" s="6">
        <f>IF(G479 = "NULL", "NULL", H479*1.25)</f>
        <v>85</v>
      </c>
      <c r="K479" s="6">
        <f>IF(G479 = "NULL", "NULL", G479*2)</f>
        <v>4.7971781305114636</v>
      </c>
      <c r="L479" s="6">
        <f>IF(G479 = "NULL", "NULL", H479*2)</f>
        <v>136</v>
      </c>
      <c r="M479" s="9" t="str">
        <f>CONCATENATE(SUBSTITUTE(D479,"• Packed in a facility and/or equipment that produces products containing peanuts, tree nuts, soybean, milk, dairy, eggs, fish, shellfish, wheat, sesame. •",""), " - NET WT. ", TEXT(E479, "0.00"), " oz (", F479, " grams)")</f>
        <v>Salem's Spicy Shrimp Seasoning Ingredients:
onion, garlic, pepper, basil, oregano, thyme, salt, paprika
 - NET WT. 1.16 oz (33 grams)</v>
      </c>
      <c r="N479" s="10">
        <v>10000000601</v>
      </c>
      <c r="O479" s="10">
        <v>30000000601</v>
      </c>
      <c r="P479" s="10">
        <v>50000000601</v>
      </c>
      <c r="Q479" s="10">
        <v>70000000601</v>
      </c>
      <c r="R479" s="10">
        <v>90000000601</v>
      </c>
      <c r="S479" s="10">
        <v>11000000601</v>
      </c>
      <c r="T479" s="10">
        <v>13000000601</v>
      </c>
      <c r="U479" s="8" t="s">
        <v>49</v>
      </c>
      <c r="V479" s="9" t="s">
        <v>827</v>
      </c>
      <c r="W479" s="6">
        <f>IF(G479 = "NULL", "NULL", G479/4)</f>
        <v>0.59964726631393295</v>
      </c>
      <c r="X479" s="6">
        <f>IF(W479 = "NULL", "NULL", W479*28.35)</f>
        <v>17</v>
      </c>
      <c r="Y479" s="6">
        <f>IF(G479 = "NULL", "NULL", G479*4)</f>
        <v>9.5943562610229272</v>
      </c>
      <c r="Z479" s="6">
        <f>IF(G479 = "NULL", "NULL", H479*4)</f>
        <v>272</v>
      </c>
      <c r="AA479" s="13">
        <v>15000000601</v>
      </c>
      <c r="AB479" s="6">
        <f>IF(OR(E479 = "NULL", G479 = "NULL"), "NULL", (E479+G479)/2)</f>
        <v>1.7813051146384478</v>
      </c>
      <c r="AC479" s="6">
        <f>IF(OR(F479 = "NULL", H479 = "NULL"), "NULL", (F479+H479)/2)</f>
        <v>50.5</v>
      </c>
      <c r="AD479" s="13">
        <v>17000000601</v>
      </c>
      <c r="AE479" s="6">
        <f>IF(H479 = "NULL", "NULL", AF479/28.35)</f>
        <v>5.9964726631393299</v>
      </c>
      <c r="AF479" s="6">
        <f>IF(H479 = "NULL", "NULL", J479*2)</f>
        <v>170</v>
      </c>
      <c r="AG479" s="13">
        <v>19000000601</v>
      </c>
      <c r="AH479" s="6">
        <f>IF(AB479 = "NULL", "NULL", AB479*2)</f>
        <v>3.5626102292768955</v>
      </c>
      <c r="AI479" s="6">
        <f>IF(AC479 = "NULL", "NULL", AC479*2)</f>
        <v>101</v>
      </c>
      <c r="AJ479" s="13">
        <v>21000000601</v>
      </c>
      <c r="AK479" s="11" t="s">
        <v>828</v>
      </c>
      <c r="AL479" s="10" t="str">
        <f>SUBSTITUTE(D479,CHAR(10)&amp;"• Packed in a facility and/or equipment that produces products containing peanuts, tree nuts, soybean, milk, dairy, eggs, fish, shellfish, wheat, sesame. •","")</f>
        <v>Salem's Spicy Shrimp Seasoning Ingredients:
onion, garlic, pepper, basil, oregano, thyme, salt, paprika</v>
      </c>
      <c r="AM479" s="9" t="s">
        <v>44</v>
      </c>
      <c r="AN479" s="42"/>
    </row>
    <row r="480" spans="1:40" ht="240" x14ac:dyDescent="0.3">
      <c r="A480" s="8" t="s">
        <v>1841</v>
      </c>
      <c r="B480" s="8" t="s">
        <v>1842</v>
      </c>
      <c r="C480" s="8" t="s">
        <v>1842</v>
      </c>
      <c r="D480" s="9" t="s">
        <v>1843</v>
      </c>
      <c r="E480" s="6">
        <f>IF(F480 = "NULL", "NULL", F480/28.35)</f>
        <v>1.95</v>
      </c>
      <c r="F480" s="6">
        <v>55.282499999999999</v>
      </c>
      <c r="G480" s="6">
        <f>IF(H480 = "NULL", "NULL", H480/28.35)</f>
        <v>3.9</v>
      </c>
      <c r="H480" s="6">
        <v>110.565</v>
      </c>
      <c r="I480" s="6">
        <f>IF(G480 = "NULL", "NULL", G480*1.25)</f>
        <v>4.875</v>
      </c>
      <c r="J480" s="6">
        <f>IF(G480 = "NULL", "NULL", H480*1.25)</f>
        <v>138.20625000000001</v>
      </c>
      <c r="K480" s="6">
        <f>IF(G480 = "NULL", "NULL", G480*2)</f>
        <v>7.8</v>
      </c>
      <c r="L480" s="6">
        <f>IF(G480 = "NULL", "NULL", H480*2)</f>
        <v>221.13</v>
      </c>
      <c r="M480" s="9" t="str">
        <f>CONCATENATE(SUBSTITUTE(D480,"• Packed in a facility and/or equipment that produces products containing peanuts, tree nuts, soybean, milk, dairy, eggs, fish, shellfish, wheat, sesame. •",""), " - NET WT. ", TEXT(E480, "0.00"), " oz (", F480, " grams)")</f>
        <v>Salmon Grill Seasoning Ingredients:
dehydrated onion &amp; garlic, sugar, sea salt, paprika, natural flavors (including smoke &amp; grilling spices, yeast extract, lemon juice powder, maltodextrin and lemon juice solids), citric acid, silicon dioxide (caking preventative)
 - NET WT. 1.95 oz (55.2825 grams)</v>
      </c>
      <c r="N480" s="10">
        <v>10000000391</v>
      </c>
      <c r="O480" s="10">
        <v>30000000391</v>
      </c>
      <c r="P480" s="10">
        <v>50000000391</v>
      </c>
      <c r="Q480" s="10">
        <v>70000000391</v>
      </c>
      <c r="R480" s="10">
        <v>90000000391</v>
      </c>
      <c r="S480" s="10">
        <v>11000000391</v>
      </c>
      <c r="T480" s="10">
        <v>13000000391</v>
      </c>
      <c r="U480" s="8" t="s">
        <v>49</v>
      </c>
      <c r="V480" s="9" t="s">
        <v>113</v>
      </c>
      <c r="W480" s="6">
        <f>IF(G480 = "NULL", "NULL", G480/4)</f>
        <v>0.97499999999999998</v>
      </c>
      <c r="X480" s="6">
        <f>IF(W480 = "NULL", "NULL", W480*28.35)</f>
        <v>27.641249999999999</v>
      </c>
      <c r="Y480" s="6">
        <f>IF(G480 = "NULL", "NULL", G480*4)</f>
        <v>15.6</v>
      </c>
      <c r="Z480" s="6">
        <f>IF(G480 = "NULL", "NULL", H480*4)</f>
        <v>442.26</v>
      </c>
      <c r="AA480" s="13">
        <v>15000000391</v>
      </c>
      <c r="AB480" s="6">
        <f>IF(OR(E480 = "NULL", G480 = "NULL"), "NULL", (E480+G480)/2)</f>
        <v>2.9249999999999998</v>
      </c>
      <c r="AC480" s="6">
        <f>IF(OR(F480 = "NULL", H480 = "NULL"), "NULL", (F480+H480)/2)</f>
        <v>82.923749999999998</v>
      </c>
      <c r="AD480" s="13">
        <v>17000000391</v>
      </c>
      <c r="AE480" s="6">
        <f>IF(H480 = "NULL", "NULL", AF480/28.35)</f>
        <v>9.75</v>
      </c>
      <c r="AF480" s="6">
        <f>IF(H480 = "NULL", "NULL", J480*2)</f>
        <v>276.41250000000002</v>
      </c>
      <c r="AG480" s="13">
        <v>19000000391</v>
      </c>
      <c r="AH480" s="6">
        <f>IF(AB480 = "NULL", "NULL", AB480*2)</f>
        <v>5.85</v>
      </c>
      <c r="AI480" s="6">
        <f>IF(AC480 = "NULL", "NULL", AC480*2)</f>
        <v>165.8475</v>
      </c>
      <c r="AJ480" s="13">
        <v>21000000391</v>
      </c>
      <c r="AK480" s="11" t="s">
        <v>1844</v>
      </c>
      <c r="AL480" s="10" t="str">
        <f>SUBSTITUTE(D480,CHAR(10)&amp;"•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c r="AM480" s="9" t="s">
        <v>44</v>
      </c>
      <c r="AN480" s="42"/>
    </row>
    <row r="481" spans="1:40" ht="180" x14ac:dyDescent="0.3">
      <c r="A481" s="8" t="s">
        <v>274</v>
      </c>
      <c r="B481" s="8" t="s">
        <v>275</v>
      </c>
      <c r="C481" s="8" t="s">
        <v>276</v>
      </c>
      <c r="D481" s="9" t="s">
        <v>2987</v>
      </c>
      <c r="E481" s="6">
        <f>IF(F481 = "NULL", "NULL", F481/28.35)</f>
        <v>0.35273368606701938</v>
      </c>
      <c r="F481" s="6">
        <v>10</v>
      </c>
      <c r="G481" s="6">
        <f>IF(H481 = "NULL", "NULL", H481/28.35)</f>
        <v>1.1992945326278659</v>
      </c>
      <c r="H481" s="6">
        <v>34</v>
      </c>
      <c r="I481" s="6">
        <f>IF(G481 = "NULL", "NULL", G481*1.25)</f>
        <v>1.4991181657848323</v>
      </c>
      <c r="J481" s="6">
        <f>IF(G481 = "NULL", "NULL", H481*1.25)</f>
        <v>42.5</v>
      </c>
      <c r="K481" s="6">
        <f>IF(G481 = "NULL", "NULL", G481*2)</f>
        <v>2.3985890652557318</v>
      </c>
      <c r="L481" s="6">
        <f>IF(G481 = "NULL", "NULL", H481*2)</f>
        <v>68</v>
      </c>
      <c r="M481" s="9" t="str">
        <f>CONCATENATE(SUBSTITUTE(D481,"• Packed in a facility and/or equipment that produces products containing peanuts, tree nuts, soybean, milk, dairy, eggs, fish, shellfish, wheat, sesame. •",""), " - NET WT. ", TEXT(E481, "0.00"), " oz (", F481, " grams)")</f>
        <v>Salt Free European Bread Dip Ingredients:
basil, garlic, oregano, parsley, thyme, rosemary
 - NET WT. 0.35 oz (10 grams)</v>
      </c>
      <c r="N481" s="10">
        <v>10000000469</v>
      </c>
      <c r="O481" s="10">
        <v>30000000469</v>
      </c>
      <c r="P481" s="10">
        <v>50000000469</v>
      </c>
      <c r="Q481" s="10">
        <v>70000000469</v>
      </c>
      <c r="R481" s="10">
        <v>90000000469</v>
      </c>
      <c r="S481" s="10">
        <v>11000000469</v>
      </c>
      <c r="T481" s="10">
        <v>13000000469</v>
      </c>
      <c r="U481" s="8" t="s">
        <v>49</v>
      </c>
      <c r="V481" s="9" t="s">
        <v>107</v>
      </c>
      <c r="W481" s="6">
        <f>IF(G481 = "NULL", "NULL", G481/4)</f>
        <v>0.29982363315696647</v>
      </c>
      <c r="X481" s="6">
        <f>IF(W481 = "NULL", "NULL", W481*28.35)</f>
        <v>8.5</v>
      </c>
      <c r="Y481" s="6">
        <f>IF(G481 = "NULL", "NULL", G481*4)</f>
        <v>4.7971781305114636</v>
      </c>
      <c r="Z481" s="6">
        <f>IF(G481 = "NULL", "NULL", H481*4)</f>
        <v>136</v>
      </c>
      <c r="AA481" s="13">
        <v>15000000469</v>
      </c>
      <c r="AB481" s="6">
        <f>IF(OR(E481 = "NULL", G481 = "NULL"), "NULL", (E481+G481)/2)</f>
        <v>0.77601410934744264</v>
      </c>
      <c r="AC481" s="6">
        <f>IF(OR(F481 = "NULL", H481 = "NULL"), "NULL", (F481+H481)/2)</f>
        <v>22</v>
      </c>
      <c r="AD481" s="13">
        <v>17000000469</v>
      </c>
      <c r="AE481" s="6">
        <f>IF(H481 = "NULL", "NULL", AF481/28.35)</f>
        <v>2.998236331569665</v>
      </c>
      <c r="AF481" s="6">
        <f>IF(H481 = "NULL", "NULL", J481*2)</f>
        <v>85</v>
      </c>
      <c r="AG481" s="13">
        <v>19000000469</v>
      </c>
      <c r="AH481" s="6">
        <f>IF(AB481 = "NULL", "NULL", AB481*2)</f>
        <v>1.5520282186948853</v>
      </c>
      <c r="AI481" s="6">
        <f>IF(AC481 = "NULL", "NULL", AC481*2)</f>
        <v>44</v>
      </c>
      <c r="AJ481" s="13">
        <v>21000000469</v>
      </c>
      <c r="AK481" s="11" t="s">
        <v>277</v>
      </c>
      <c r="AL481" s="10" t="str">
        <f>SUBSTITUTE(D481,CHAR(10)&amp;"• Packed in a facility and/or equipment that produces products containing peanuts, tree nuts, soybean, milk, dairy, eggs, fish, shellfish, wheat, sesame. •","")</f>
        <v>Salt Free European Bread Dip Ingredients:
basil, garlic, oregano, parsley, thyme, rosemary</v>
      </c>
      <c r="AM481" s="9" t="s">
        <v>44</v>
      </c>
      <c r="AN481" s="42"/>
    </row>
    <row r="482" spans="1:40" ht="180" x14ac:dyDescent="0.3">
      <c r="A482" s="33" t="s">
        <v>476</v>
      </c>
      <c r="B482" s="8" t="s">
        <v>477</v>
      </c>
      <c r="C482" s="8" t="s">
        <v>478</v>
      </c>
      <c r="D482" s="9" t="s">
        <v>479</v>
      </c>
      <c r="E482" s="6">
        <f>IF(F482 = "NULL", "NULL", F482/28.35)</f>
        <v>0.98765432098765427</v>
      </c>
      <c r="F482" s="6">
        <v>28</v>
      </c>
      <c r="G482" s="6">
        <f>IF(H482 = "NULL", "NULL", H482/28.35)</f>
        <v>2.1164021164021163</v>
      </c>
      <c r="H482" s="6">
        <v>60</v>
      </c>
      <c r="I482" s="6">
        <f>IF(G482 = "NULL", "NULL", G482*1.25)</f>
        <v>2.6455026455026456</v>
      </c>
      <c r="J482" s="6">
        <f>IF(G482 = "NULL", "NULL", H482*1.25)</f>
        <v>75</v>
      </c>
      <c r="K482" s="6">
        <f>IF(G482 = "NULL", "NULL", G482*2)</f>
        <v>4.2328042328042326</v>
      </c>
      <c r="L482" s="6">
        <f>IF(G482 = "NULL", "NULL", H482*2)</f>
        <v>120</v>
      </c>
      <c r="M482" s="9" t="str">
        <f>CONCATENATE(SUBSTITUTE(D482,"• Packed in a facility and/or equipment that produces products containing peanuts, tree nuts, soybean, milk, dairy, eggs, fish, shellfish, wheat, sesame. •",""), " - NET WT. ", TEXT(E482, "0.00"), " oz (", F482, " grams)")</f>
        <v>Salt Free Sea Side Seafood Seasoning Ingredients:
garlic, onion, paprika, pepper, oregano, parsley
 - NET WT. 0.99 oz (28 grams)</v>
      </c>
      <c r="N482" s="10">
        <v>10000000448</v>
      </c>
      <c r="O482" s="10">
        <v>30000000448</v>
      </c>
      <c r="P482" s="10">
        <v>50000000448</v>
      </c>
      <c r="Q482" s="10">
        <v>70000000448</v>
      </c>
      <c r="R482" s="10">
        <v>90000000448</v>
      </c>
      <c r="S482" s="10">
        <v>11000000448</v>
      </c>
      <c r="T482" s="10">
        <v>13000000448</v>
      </c>
      <c r="U482" s="9" t="s">
        <v>49</v>
      </c>
      <c r="V482" s="9"/>
      <c r="W482" s="6">
        <f>IF(G482 = "NULL", "NULL", G482/4)</f>
        <v>0.52910052910052907</v>
      </c>
      <c r="X482" s="6">
        <f>IF(W482 = "NULL", "NULL", W482*28.35)</f>
        <v>15</v>
      </c>
      <c r="Y482" s="6">
        <f>IF(G482 = "NULL", "NULL", G482*4)</f>
        <v>8.4656084656084651</v>
      </c>
      <c r="Z482" s="6">
        <f>IF(G482 = "NULL", "NULL", H482*4)</f>
        <v>240</v>
      </c>
      <c r="AA482" s="13">
        <v>15000000448</v>
      </c>
      <c r="AB482" s="6">
        <f>IF(OR(E482 = "NULL", G482 = "NULL"), "NULL", (E482+G482)/2)</f>
        <v>1.5520282186948853</v>
      </c>
      <c r="AC482" s="6">
        <f>IF(OR(F482 = "NULL", H482 = "NULL"), "NULL", (F482+H482)/2)</f>
        <v>44</v>
      </c>
      <c r="AD482" s="13">
        <v>17000000448</v>
      </c>
      <c r="AE482" s="6">
        <f>IF(H482 = "NULL", "NULL", AF482/28.35)</f>
        <v>5.2910052910052912</v>
      </c>
      <c r="AF482" s="6">
        <f>IF(H482 = "NULL", "NULL", J482*2)</f>
        <v>150</v>
      </c>
      <c r="AG482" s="13">
        <v>19000000448</v>
      </c>
      <c r="AH482" s="6">
        <f>IF(AB482 = "NULL", "NULL", AB482*2)</f>
        <v>3.1040564373897706</v>
      </c>
      <c r="AI482" s="6">
        <f>IF(AC482 = "NULL", "NULL", AC482*2)</f>
        <v>88</v>
      </c>
      <c r="AJ482" s="13">
        <v>21000000448</v>
      </c>
      <c r="AK482" s="11" t="s">
        <v>480</v>
      </c>
      <c r="AL482" s="10" t="str">
        <f>SUBSTITUTE(D482,CHAR(10)&amp;"• Packed in a facility and/or equipment that produces products containing peanuts, tree nuts, soybean, milk, dairy, eggs, fish, shellfish, wheat, sesame. •","")</f>
        <v>Salt Free Sea Side Seafood Seasoning Ingredients:
garlic, onion, paprika, pepper, oregano, parsley</v>
      </c>
      <c r="AM482" s="9" t="s">
        <v>44</v>
      </c>
      <c r="AN482" s="42"/>
    </row>
    <row r="483" spans="1:40" ht="180" x14ac:dyDescent="0.3">
      <c r="A483" s="33" t="s">
        <v>603</v>
      </c>
      <c r="B483" s="8" t="s">
        <v>604</v>
      </c>
      <c r="C483" s="8" t="s">
        <v>605</v>
      </c>
      <c r="D483" s="9" t="s">
        <v>606</v>
      </c>
      <c r="E483" s="6">
        <f>IF(F483 = "NULL", "NULL", F483/28.35)</f>
        <v>0.98765432098765427</v>
      </c>
      <c r="F483" s="6">
        <v>28</v>
      </c>
      <c r="G483" s="6">
        <f>IF(H483 = "NULL", "NULL", H483/28.35)</f>
        <v>2.1164021164021163</v>
      </c>
      <c r="H483" s="6">
        <v>60</v>
      </c>
      <c r="I483" s="6">
        <f>IF(G483 = "NULL", "NULL", G483*1.25)</f>
        <v>2.6455026455026456</v>
      </c>
      <c r="J483" s="6">
        <f>IF(G483 = "NULL", "NULL", H483*1.25)</f>
        <v>75</v>
      </c>
      <c r="K483" s="6">
        <f>IF(G483 = "NULL", "NULL", G483*2)</f>
        <v>4.2328042328042326</v>
      </c>
      <c r="L483" s="6">
        <f>IF(G483 = "NULL", "NULL", H483*2)</f>
        <v>120</v>
      </c>
      <c r="M483" s="9" t="str">
        <f>CONCATENATE(SUBSTITUTE(D483,"• Packed in a facility and/or equipment that produces products containing peanuts, tree nuts, soybean, milk, dairy, eggs, fish, shellfish, wheat, sesame. •",""), " - NET WT. ", TEXT(E483, "0.00"), " oz (", F483, " grams)")</f>
        <v>Salt Free Seaside Seafood Ingredients:
garlic, onion, paprika, pepper, oregano, parsley
 - NET WT. 0.99 oz (28 grams)</v>
      </c>
      <c r="N483" s="10">
        <v>10000000518</v>
      </c>
      <c r="O483" s="10">
        <v>30000000518</v>
      </c>
      <c r="P483" s="10">
        <v>50000000518</v>
      </c>
      <c r="Q483" s="10">
        <v>70000000518</v>
      </c>
      <c r="R483" s="10">
        <v>90000000518</v>
      </c>
      <c r="S483" s="10">
        <v>11000000518</v>
      </c>
      <c r="T483" s="10">
        <v>13000000518</v>
      </c>
      <c r="U483" s="22"/>
      <c r="W483" s="6">
        <f>IF(G483 = "NULL", "NULL", G483/4)</f>
        <v>0.52910052910052907</v>
      </c>
      <c r="X483" s="6">
        <f>IF(W483 = "NULL", "NULL", W483*28.35)</f>
        <v>15</v>
      </c>
      <c r="Y483" s="6">
        <f>IF(G483 = "NULL", "NULL", G483*4)</f>
        <v>8.4656084656084651</v>
      </c>
      <c r="Z483" s="6">
        <f>IF(G483 = "NULL", "NULL", H483*4)</f>
        <v>240</v>
      </c>
      <c r="AA483" s="13">
        <v>15000000518</v>
      </c>
      <c r="AB483" s="6">
        <f>IF(OR(E483 = "NULL", G483 = "NULL"), "NULL", (E483+G483)/2)</f>
        <v>1.5520282186948853</v>
      </c>
      <c r="AC483" s="6">
        <f>IF(OR(F483 = "NULL", H483 = "NULL"), "NULL", (F483+H483)/2)</f>
        <v>44</v>
      </c>
      <c r="AD483" s="13">
        <v>17000000518</v>
      </c>
      <c r="AE483" s="6">
        <f>IF(H483 = "NULL", "NULL", AF483/28.35)</f>
        <v>5.2910052910052912</v>
      </c>
      <c r="AF483" s="6">
        <f>IF(H483 = "NULL", "NULL", J483*2)</f>
        <v>150</v>
      </c>
      <c r="AG483" s="13">
        <v>19000000518</v>
      </c>
      <c r="AH483" s="6">
        <f>IF(AB483 = "NULL", "NULL", AB483*2)</f>
        <v>3.1040564373897706</v>
      </c>
      <c r="AI483" s="6">
        <f>IF(AC483 = "NULL", "NULL", AC483*2)</f>
        <v>88</v>
      </c>
      <c r="AJ483" s="13">
        <v>21000000518</v>
      </c>
      <c r="AK483" s="11" t="s">
        <v>607</v>
      </c>
      <c r="AL483" s="10" t="str">
        <f>SUBSTITUTE(D483,CHAR(10)&amp;"• Packed in a facility and/or equipment that produces products containing peanuts, tree nuts, soybean, milk, dairy, eggs, fish, shellfish, wheat, sesame. •","")</f>
        <v>Salt Free Seaside Seafood Ingredients:
garlic, onion, paprika, pepper, oregano, parsley</v>
      </c>
      <c r="AM483" s="9" t="s">
        <v>44</v>
      </c>
      <c r="AN483" s="42"/>
    </row>
    <row r="484" spans="1:40" ht="180" x14ac:dyDescent="0.3">
      <c r="A484" s="8" t="s">
        <v>1257</v>
      </c>
      <c r="B484" s="8" t="s">
        <v>1258</v>
      </c>
      <c r="C484" s="8" t="s">
        <v>1259</v>
      </c>
      <c r="D484" s="9" t="s">
        <v>1260</v>
      </c>
      <c r="E484" s="6">
        <f>IF(F484 = "NULL", "NULL", F484/28.35)</f>
        <v>0.84656084656084651</v>
      </c>
      <c r="F484" s="6">
        <v>24</v>
      </c>
      <c r="G484" s="6">
        <f>IF(H484 = "NULL", "NULL", H484/28.35)</f>
        <v>1.693121693121693</v>
      </c>
      <c r="H484" s="6">
        <v>48</v>
      </c>
      <c r="I484" s="6">
        <f>IF(G484 = "NULL", "NULL", G484*1.25)</f>
        <v>2.1164021164021163</v>
      </c>
      <c r="J484" s="6">
        <f>IF(G484 = "NULL", "NULL", H484*1.25)</f>
        <v>60</v>
      </c>
      <c r="K484" s="6">
        <f>IF(G484 = "NULL", "NULL", G484*2)</f>
        <v>3.3862433862433861</v>
      </c>
      <c r="L484" s="6">
        <f>IF(G484 = "NULL", "NULL", H484*2)</f>
        <v>96</v>
      </c>
      <c r="M484" s="9" t="str">
        <f>CONCATENATE(SUBSTITUTE(D484,"• Packed in a facility and/or equipment that produces products containing peanuts, tree nuts, soybean, milk, dairy, eggs, fish, shellfish, wheat, sesame. •",""), " - NET WT. ", TEXT(E484, "0.00"), " oz (", F484, " grams)")</f>
        <v>Salt Free Taco Seasoning Ingredients:
paprika, garlic, onion, cumin, oregano, spices
 - NET WT. 0.85 oz (24 grams)</v>
      </c>
      <c r="N484" s="10">
        <v>10000000481</v>
      </c>
      <c r="O484" s="10">
        <v>30000000481</v>
      </c>
      <c r="P484" s="10">
        <v>50000000481</v>
      </c>
      <c r="Q484" s="10">
        <v>70000000481</v>
      </c>
      <c r="R484" s="10">
        <v>90000000481</v>
      </c>
      <c r="S484" s="10">
        <v>11000000481</v>
      </c>
      <c r="T484" s="10">
        <v>13000000481</v>
      </c>
      <c r="U484" s="8" t="s">
        <v>49</v>
      </c>
      <c r="V484" s="9" t="s">
        <v>107</v>
      </c>
      <c r="W484" s="6">
        <f>IF(G484 = "NULL", "NULL", G484/4)</f>
        <v>0.42328042328042326</v>
      </c>
      <c r="X484" s="6">
        <f>IF(W484 = "NULL", "NULL", W484*28.35)</f>
        <v>12</v>
      </c>
      <c r="Y484" s="6">
        <f>IF(G484 = "NULL", "NULL", G484*4)</f>
        <v>6.7724867724867721</v>
      </c>
      <c r="Z484" s="6">
        <f>IF(G484 = "NULL", "NULL", H484*4)</f>
        <v>192</v>
      </c>
      <c r="AA484" s="13">
        <v>15000000481</v>
      </c>
      <c r="AB484" s="6">
        <f>IF(OR(E484 = "NULL", G484 = "NULL"), "NULL", (E484+G484)/2)</f>
        <v>1.2698412698412698</v>
      </c>
      <c r="AC484" s="6">
        <f>IF(OR(F484 = "NULL", H484 = "NULL"), "NULL", (F484+H484)/2)</f>
        <v>36</v>
      </c>
      <c r="AD484" s="13">
        <v>17000000481</v>
      </c>
      <c r="AE484" s="6">
        <f>IF(H484 = "NULL", "NULL", AF484/28.35)</f>
        <v>4.2328042328042326</v>
      </c>
      <c r="AF484" s="6">
        <f>IF(H484 = "NULL", "NULL", J484*2)</f>
        <v>120</v>
      </c>
      <c r="AG484" s="13">
        <v>19000000481</v>
      </c>
      <c r="AH484" s="6">
        <f>IF(AB484 = "NULL", "NULL", AB484*2)</f>
        <v>2.5396825396825395</v>
      </c>
      <c r="AI484" s="6">
        <f>IF(AC484 = "NULL", "NULL", AC484*2)</f>
        <v>72</v>
      </c>
      <c r="AJ484" s="13">
        <v>21000000481</v>
      </c>
      <c r="AK484" s="11"/>
      <c r="AL484" s="10" t="str">
        <f>SUBSTITUTE(D484,CHAR(10)&amp;"• Packed in a facility and/or equipment that produces products containing peanuts, tree nuts, soybean, milk, dairy, eggs, fish, shellfish, wheat, sesame. •","")</f>
        <v>Salt Free Taco Seasoning Ingredients:
paprika, garlic, onion, cumin, oregano, spices</v>
      </c>
      <c r="AM484" s="9" t="s">
        <v>44</v>
      </c>
      <c r="AN484" s="42"/>
    </row>
    <row r="485" spans="1:40" ht="180" x14ac:dyDescent="0.3">
      <c r="A485" s="8" t="s">
        <v>1748</v>
      </c>
      <c r="B485" s="8" t="s">
        <v>1749</v>
      </c>
      <c r="C485" s="8" t="s">
        <v>1750</v>
      </c>
      <c r="D485" s="9" t="s">
        <v>1751</v>
      </c>
      <c r="E485" s="6">
        <f>IF(F485 = "NULL", "NULL", F485/28.35)</f>
        <v>2</v>
      </c>
      <c r="F485" s="6">
        <v>56.7</v>
      </c>
      <c r="G485" s="6">
        <f>IF(H485 = "NULL", "NULL", H485/28.35)</f>
        <v>4</v>
      </c>
      <c r="H485" s="6">
        <v>113.4</v>
      </c>
      <c r="I485" s="6">
        <f>IF(G485 = "NULL", "NULL", G485*1.25)</f>
        <v>5</v>
      </c>
      <c r="J485" s="6">
        <f>IF(G485 = "NULL", "NULL", H485*1.25)</f>
        <v>141.75</v>
      </c>
      <c r="K485" s="6">
        <f>IF(G485 = "NULL", "NULL", G485*2)</f>
        <v>8</v>
      </c>
      <c r="L485" s="6">
        <f>IF(G485 = "NULL", "NULL", H485*2)</f>
        <v>226.8</v>
      </c>
      <c r="M485" s="9" t="str">
        <f>CONCATENATE(SUBSTITUTE(D485,"• Packed in a facility and/or equipment that produces products containing peanuts, tree nuts, soybean, milk, dairy, eggs, fish, shellfish, wheat, sesame. •",""), " - NET WT. ", TEXT(E485, "0.00"), " oz (", F485, " grams)")</f>
        <v>Salted Caramel Popcorn Seasoning Ingredients:
sugar, brown sugar, molasses, artificial flavors, soy lecithin, salt, fd&amp;c yellow #5, fd&amp;c red #40, fd&amp;c blue #1, salt
• ALLERGY ALERT: contains soy •
 - NET WT. 2.00 oz (56.7 grams)</v>
      </c>
      <c r="N485" s="10">
        <v>10000000420</v>
      </c>
      <c r="O485" s="10">
        <v>30000000420</v>
      </c>
      <c r="P485" s="10">
        <v>50000000420</v>
      </c>
      <c r="Q485" s="10">
        <v>70000000420</v>
      </c>
      <c r="R485" s="10">
        <v>90000000420</v>
      </c>
      <c r="S485" s="10">
        <v>11000000420</v>
      </c>
      <c r="T485" s="10">
        <v>13000000420</v>
      </c>
      <c r="U485" s="8" t="s">
        <v>49</v>
      </c>
      <c r="V485" s="9"/>
      <c r="W485" s="6">
        <f>IF(G485 = "NULL", "NULL", G485/4)</f>
        <v>1</v>
      </c>
      <c r="X485" s="6">
        <f>IF(W485 = "NULL", "NULL", W485*28.35)</f>
        <v>28.35</v>
      </c>
      <c r="Y485" s="6">
        <f>IF(G485 = "NULL", "NULL", G485*4)</f>
        <v>16</v>
      </c>
      <c r="Z485" s="6">
        <f>IF(G485 = "NULL", "NULL", H485*4)</f>
        <v>453.6</v>
      </c>
      <c r="AA485" s="13">
        <v>15000000420</v>
      </c>
      <c r="AB485" s="6">
        <f>IF(OR(E485 = "NULL", G485 = "NULL"), "NULL", (E485+G485)/2)</f>
        <v>3</v>
      </c>
      <c r="AC485" s="6">
        <f>IF(OR(F485 = "NULL", H485 = "NULL"), "NULL", (F485+H485)/2)</f>
        <v>85.050000000000011</v>
      </c>
      <c r="AD485" s="13">
        <v>17000000420</v>
      </c>
      <c r="AE485" s="6">
        <f>IF(H485 = "NULL", "NULL", AF485/28.35)</f>
        <v>10</v>
      </c>
      <c r="AF485" s="6">
        <f>IF(H485 = "NULL", "NULL", J485*2)</f>
        <v>283.5</v>
      </c>
      <c r="AG485" s="13">
        <v>19000000420</v>
      </c>
      <c r="AH485" s="6">
        <f>IF(AB485 = "NULL", "NULL", AB485*2)</f>
        <v>6</v>
      </c>
      <c r="AI485" s="6">
        <f>IF(AC485 = "NULL", "NULL", AC485*2)</f>
        <v>170.10000000000002</v>
      </c>
      <c r="AJ485" s="13">
        <v>21000000420</v>
      </c>
      <c r="AK485" s="11"/>
      <c r="AL485" s="10" t="str">
        <f>SUBSTITUTE(D485,CHAR(10)&amp;"•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c r="AM485" s="9" t="s">
        <v>44</v>
      </c>
      <c r="AN485" s="42"/>
    </row>
    <row r="486" spans="1:40" ht="180" x14ac:dyDescent="0.3">
      <c r="A486" s="8" t="s">
        <v>2490</v>
      </c>
      <c r="B486" s="8" t="s">
        <v>2491</v>
      </c>
      <c r="C486" s="8" t="s">
        <v>2491</v>
      </c>
      <c r="D486" s="9" t="s">
        <v>2492</v>
      </c>
      <c r="E486" s="6">
        <f>IF(F486 = "NULL", "NULL", F486/28.35)</f>
        <v>1.5520282186948853</v>
      </c>
      <c r="F486" s="6">
        <v>44</v>
      </c>
      <c r="G486" s="6">
        <f>IF(H486 = "NULL", "NULL", H486/28.35)</f>
        <v>3.3156966490299822</v>
      </c>
      <c r="H486" s="6">
        <v>94</v>
      </c>
      <c r="I486" s="6">
        <f>IF(G486 = "NULL", "NULL", G486*1.25)</f>
        <v>4.1446208112874778</v>
      </c>
      <c r="J486" s="6">
        <f>IF(G486 = "NULL", "NULL", H486*1.25)</f>
        <v>117.5</v>
      </c>
      <c r="K486" s="6">
        <f>IF(G486 = "NULL", "NULL", G486*2)</f>
        <v>6.6313932980599644</v>
      </c>
      <c r="L486" s="6">
        <f>IF(G486 = "NULL", "NULL", H486*2)</f>
        <v>188</v>
      </c>
      <c r="M486" s="9" t="str">
        <f>CONCATENATE(SUBSTITUTE(D486,"• Packed in a facility and/or equipment that produces products containing peanuts, tree nuts, soybean, milk, dairy, eggs, fish, shellfish, wheat, sesame. •",""), " - NET WT. ", TEXT(E486, "0.00"), " oz (", F486, " grams)")</f>
        <v>Salted Caramel Sugar Ingredients:
cane sugar, caramel flavor, salt
 - NET WT. 1.55 oz (44 grams)</v>
      </c>
      <c r="N486" s="10">
        <v>10000000466</v>
      </c>
      <c r="O486" s="10">
        <v>30000000466</v>
      </c>
      <c r="P486" s="10">
        <v>50000000466</v>
      </c>
      <c r="Q486" s="10">
        <v>70000000466</v>
      </c>
      <c r="R486" s="10">
        <v>90000000466</v>
      </c>
      <c r="S486" s="10">
        <v>11000000466</v>
      </c>
      <c r="T486" s="10">
        <v>13000000466</v>
      </c>
      <c r="U486" s="8" t="s">
        <v>49</v>
      </c>
      <c r="V486" s="9" t="s">
        <v>755</v>
      </c>
      <c r="W486" s="6">
        <f>IF(G486 = "NULL", "NULL", G486/4)</f>
        <v>0.82892416225749554</v>
      </c>
      <c r="X486" s="6">
        <f>IF(W486 = "NULL", "NULL", W486*28.35)</f>
        <v>23.5</v>
      </c>
      <c r="Y486" s="6">
        <f>IF(G486 = "NULL", "NULL", G486*4)</f>
        <v>13.262786596119929</v>
      </c>
      <c r="Z486" s="6">
        <f>IF(G486 = "NULL", "NULL", H486*4)</f>
        <v>376</v>
      </c>
      <c r="AA486" s="13">
        <v>15000000466</v>
      </c>
      <c r="AB486" s="6">
        <f>IF(OR(E486 = "NULL", G486 = "NULL"), "NULL", (E486+G486)/2)</f>
        <v>2.4338624338624335</v>
      </c>
      <c r="AC486" s="6">
        <f>IF(OR(F486 = "NULL", H486 = "NULL"), "NULL", (F486+H486)/2)</f>
        <v>69</v>
      </c>
      <c r="AD486" s="13">
        <v>17000000466</v>
      </c>
      <c r="AE486" s="6">
        <f>IF(H486 = "NULL", "NULL", AF486/28.35)</f>
        <v>8.2892416225749557</v>
      </c>
      <c r="AF486" s="6">
        <f>IF(H486 = "NULL", "NULL", J486*2)</f>
        <v>235</v>
      </c>
      <c r="AG486" s="13">
        <v>19000000466</v>
      </c>
      <c r="AH486" s="6">
        <f>IF(AB486 = "NULL", "NULL", AB486*2)</f>
        <v>4.867724867724867</v>
      </c>
      <c r="AI486" s="6">
        <f>IF(AC486 = "NULL", "NULL", AC486*2)</f>
        <v>138</v>
      </c>
      <c r="AJ486" s="13">
        <v>21000000466</v>
      </c>
      <c r="AK486" s="11"/>
      <c r="AL486" s="10" t="str">
        <f>SUBSTITUTE(D486,CHAR(10)&amp;"• Packed in a facility and/or equipment that produces products containing peanuts, tree nuts, soybean, milk, dairy, eggs, fish, shellfish, wheat, sesame. •","")</f>
        <v>Salted Caramel Sugar Ingredients:
cane sugar, caramel flavor, salt</v>
      </c>
      <c r="AM486" s="9" t="s">
        <v>44</v>
      </c>
      <c r="AN486" s="42"/>
    </row>
    <row r="487" spans="1:40" ht="180" x14ac:dyDescent="0.3">
      <c r="A487" s="31" t="s">
        <v>1883</v>
      </c>
      <c r="B487" s="8" t="s">
        <v>1884</v>
      </c>
      <c r="C487" s="8" t="s">
        <v>1884</v>
      </c>
      <c r="D487" s="9" t="s">
        <v>2978</v>
      </c>
      <c r="E487" s="6">
        <f>IF(F487 = "NULL", "NULL", F487/28.35)</f>
        <v>1.1992945326278659</v>
      </c>
      <c r="F487" s="6">
        <v>34</v>
      </c>
      <c r="G487" s="6">
        <f>IF(H487 = "NULL", "NULL", H487/28.35)</f>
        <v>2.4691358024691357</v>
      </c>
      <c r="H487" s="6">
        <v>70</v>
      </c>
      <c r="I487" s="6">
        <f>IF(G487 = "NULL", "NULL", G487*1.25)</f>
        <v>3.0864197530864197</v>
      </c>
      <c r="J487" s="6">
        <f>IF(G487 = "NULL", "NULL", H487*1.25)</f>
        <v>87.5</v>
      </c>
      <c r="K487" s="6">
        <f>IF(G487 = "NULL", "NULL", G487*2)</f>
        <v>4.9382716049382713</v>
      </c>
      <c r="L487" s="6">
        <f>IF(G487 = "NULL", "NULL", H487*2)</f>
        <v>140</v>
      </c>
      <c r="M487" s="9" t="str">
        <f>CONCATENATE(SUBSTITUTE(D487,"• Packed in a facility and/or equipment that produces products containing peanuts, tree nuts, soybean, milk, dairy, eggs, fish, shellfish, wheat, sesame. •",""), " - NET WT. ", TEXT(E487, "0.00"), " oz (", F487, " grams)")</f>
        <v>Sassy Salmon Seasoning Ingredients:
brown sugar, orange zest, black pepper, sea salt, coriander, anise, cumin and fennel
 - NET WT. 1.20 oz (34 grams)</v>
      </c>
      <c r="N487" s="10">
        <v>10000000279</v>
      </c>
      <c r="O487" s="10">
        <v>30000000279</v>
      </c>
      <c r="P487" s="10">
        <v>50000000279</v>
      </c>
      <c r="Q487" s="10">
        <v>70000000279</v>
      </c>
      <c r="R487" s="10">
        <v>90000000279</v>
      </c>
      <c r="S487" s="10">
        <v>11000000279</v>
      </c>
      <c r="T487" s="10">
        <v>13000000279</v>
      </c>
      <c r="U487" s="8" t="s">
        <v>49</v>
      </c>
      <c r="V487" s="9"/>
      <c r="W487" s="6">
        <f>IF(G487 = "NULL", "NULL", G487/4)</f>
        <v>0.61728395061728392</v>
      </c>
      <c r="X487" s="6">
        <f>IF(W487 = "NULL", "NULL", W487*28.35)</f>
        <v>17.5</v>
      </c>
      <c r="Y487" s="6">
        <f>IF(G487 = "NULL", "NULL", G487*4)</f>
        <v>9.8765432098765427</v>
      </c>
      <c r="Z487" s="6">
        <f>IF(G487 = "NULL", "NULL", H487*4)</f>
        <v>280</v>
      </c>
      <c r="AA487" s="13">
        <v>15000000279</v>
      </c>
      <c r="AB487" s="6">
        <f>IF(OR(E487 = "NULL", G487 = "NULL"), "NULL", (E487+G487)/2)</f>
        <v>1.8342151675485008</v>
      </c>
      <c r="AC487" s="6">
        <f>IF(OR(F487 = "NULL", H487 = "NULL"), "NULL", (F487+H487)/2)</f>
        <v>52</v>
      </c>
      <c r="AD487" s="13">
        <v>17000000279</v>
      </c>
      <c r="AE487" s="6">
        <f>IF(H487 = "NULL", "NULL", AF487/28.35)</f>
        <v>6.1728395061728394</v>
      </c>
      <c r="AF487" s="6">
        <f>IF(H487 = "NULL", "NULL", J487*2)</f>
        <v>175</v>
      </c>
      <c r="AG487" s="13">
        <v>19000000279</v>
      </c>
      <c r="AH487" s="6">
        <f>IF(AB487 = "NULL", "NULL", AB487*2)</f>
        <v>3.6684303350970016</v>
      </c>
      <c r="AI487" s="6">
        <f>IF(AC487 = "NULL", "NULL", AC487*2)</f>
        <v>104</v>
      </c>
      <c r="AJ487" s="13">
        <v>21000000279</v>
      </c>
      <c r="AK487" s="11"/>
      <c r="AL487" s="10" t="str">
        <f>SUBSTITUTE(D487,CHAR(10)&amp;"• Packed in a facility and/or equipment that produces products containing peanuts, tree nuts, soybean, milk, dairy, eggs, fish, shellfish, wheat, sesame. •","")</f>
        <v>Sassy Salmon Seasoning Ingredients:
brown sugar, orange zest, black pepper, sea salt, coriander, anise, cumin and fennel</v>
      </c>
      <c r="AM487" s="9" t="s">
        <v>44</v>
      </c>
      <c r="AN487" s="42"/>
    </row>
    <row r="488" spans="1:40" ht="180" x14ac:dyDescent="0.3">
      <c r="A488" s="33" t="s">
        <v>520</v>
      </c>
      <c r="B488" s="8" t="s">
        <v>521</v>
      </c>
      <c r="C488" s="8" t="s">
        <v>521</v>
      </c>
      <c r="D488" s="9" t="s">
        <v>2979</v>
      </c>
      <c r="E488" s="6">
        <f>IF(F488 = "NULL", "NULL", F488/28.35)</f>
        <v>1.1992945326278659</v>
      </c>
      <c r="F488" s="6">
        <v>34</v>
      </c>
      <c r="G488" s="6">
        <f>IF(H488 = "NULL", "NULL", H488/28.35)</f>
        <v>2.4691358024691357</v>
      </c>
      <c r="H488" s="6">
        <v>70</v>
      </c>
      <c r="I488" s="6">
        <f>IF(G488 = "NULL", "NULL", G488*1.25)</f>
        <v>3.0864197530864197</v>
      </c>
      <c r="J488" s="6">
        <f>IF(G488 = "NULL", "NULL", H488*1.25)</f>
        <v>87.5</v>
      </c>
      <c r="K488" s="6">
        <f>IF(G488 = "NULL", "NULL", G488*2)</f>
        <v>4.9382716049382713</v>
      </c>
      <c r="L488" s="6">
        <f>IF(G488 = "NULL", "NULL", H488*2)</f>
        <v>140</v>
      </c>
      <c r="M488" s="9" t="str">
        <f>CONCATENATE(SUBSTITUTE(D488,"• Packed in a facility and/or equipment that produces products containing peanuts, tree nuts, soybean, milk, dairy, eggs, fish, shellfish, wheat, sesame. •",""), " - NET WT. ", TEXT(E488, "0.00"), " oz (", F488, " grams)")</f>
        <v>Sassy Seafood Ingredients:
brown sugar, orange zest, black pepper, sea salt, coriander, anise, cumin and fennel
 - NET WT. 1.20 oz (34 grams)</v>
      </c>
      <c r="N488" s="10">
        <v>10000000461</v>
      </c>
      <c r="O488" s="10">
        <v>30000000461</v>
      </c>
      <c r="P488" s="10">
        <v>50000000461</v>
      </c>
      <c r="Q488" s="10">
        <v>70000000461</v>
      </c>
      <c r="R488" s="10">
        <v>90000000461</v>
      </c>
      <c r="S488" s="10">
        <v>11000000461</v>
      </c>
      <c r="T488" s="10">
        <v>13000000461</v>
      </c>
      <c r="U488" s="9" t="s">
        <v>49</v>
      </c>
      <c r="V488" s="9"/>
      <c r="W488" s="6">
        <f>IF(G488 = "NULL", "NULL", G488/4)</f>
        <v>0.61728395061728392</v>
      </c>
      <c r="X488" s="6">
        <f>IF(W488 = "NULL", "NULL", W488*28.35)</f>
        <v>17.5</v>
      </c>
      <c r="Y488" s="6">
        <f>IF(G488 = "NULL", "NULL", G488*4)</f>
        <v>9.8765432098765427</v>
      </c>
      <c r="Z488" s="6">
        <f>IF(G488 = "NULL", "NULL", H488*4)</f>
        <v>280</v>
      </c>
      <c r="AA488" s="13">
        <v>15000000461</v>
      </c>
      <c r="AB488" s="6">
        <f>IF(OR(E488 = "NULL", G488 = "NULL"), "NULL", (E488+G488)/2)</f>
        <v>1.8342151675485008</v>
      </c>
      <c r="AC488" s="6">
        <f>IF(OR(F488 = "NULL", H488 = "NULL"), "NULL", (F488+H488)/2)</f>
        <v>52</v>
      </c>
      <c r="AD488" s="13">
        <v>17000000461</v>
      </c>
      <c r="AE488" s="6">
        <f>IF(H488 = "NULL", "NULL", AF488/28.35)</f>
        <v>6.1728395061728394</v>
      </c>
      <c r="AF488" s="6">
        <f>IF(H488 = "NULL", "NULL", J488*2)</f>
        <v>175</v>
      </c>
      <c r="AG488" s="13">
        <v>19000000461</v>
      </c>
      <c r="AH488" s="6">
        <f>IF(AB488 = "NULL", "NULL", AB488*2)</f>
        <v>3.6684303350970016</v>
      </c>
      <c r="AI488" s="6">
        <f>IF(AC488 = "NULL", "NULL", AC488*2)</f>
        <v>104</v>
      </c>
      <c r="AJ488" s="13">
        <v>21000000461</v>
      </c>
      <c r="AK488" s="11" t="s">
        <v>522</v>
      </c>
      <c r="AL488" s="10" t="str">
        <f>SUBSTITUTE(D488,CHAR(10)&amp;"• Packed in a facility and/or equipment that produces products containing peanuts, tree nuts, soybean, milk, dairy, eggs, fish, shellfish, wheat, sesame. •","")</f>
        <v>Sassy Seafood Ingredients:
brown sugar, orange zest, black pepper, sea salt, coriander, anise, cumin and fennel</v>
      </c>
      <c r="AM488" s="9" t="s">
        <v>44</v>
      </c>
      <c r="AN488" s="42"/>
    </row>
    <row r="489" spans="1:40" ht="180" x14ac:dyDescent="0.3">
      <c r="A489" s="31" t="s">
        <v>188</v>
      </c>
      <c r="B489" s="8" t="s">
        <v>189</v>
      </c>
      <c r="C489" s="8" t="s">
        <v>190</v>
      </c>
      <c r="D489" s="9" t="s">
        <v>191</v>
      </c>
      <c r="E489" s="6">
        <f>IF(F489 = "NULL", "NULL", F489/28.35)</f>
        <v>0.84656084656084651</v>
      </c>
      <c r="F489" s="6">
        <v>24</v>
      </c>
      <c r="G489" s="6">
        <f>IF(H489 = "NULL", "NULL", H489/28.35)</f>
        <v>1.9047619047619047</v>
      </c>
      <c r="H489" s="6">
        <v>54</v>
      </c>
      <c r="I489" s="6">
        <f>IF(G489 = "NULL", "NULL", G489*1.25)</f>
        <v>2.3809523809523809</v>
      </c>
      <c r="J489" s="6">
        <f>IF(G489 = "NULL", "NULL", H489*1.25)</f>
        <v>67.5</v>
      </c>
      <c r="K489" s="6">
        <f>IF(G489 = "NULL", "NULL", G489*2)</f>
        <v>3.8095238095238093</v>
      </c>
      <c r="L489" s="6">
        <f>IF(G489 = "NULL", "NULL", H489*2)</f>
        <v>108</v>
      </c>
      <c r="M489" s="9" t="str">
        <f>CONCATENATE(SUBSTITUTE(D489,"• Packed in a facility and/or equipment that produces products containing peanuts, tree nuts, soybean, milk, dairy, eggs, fish, shellfish, wheat, sesame. •",""), " - NET WT. ", TEXT(E489, "0.00"), " oz (", F489, " grams)")</f>
        <v>Savory Garlic &amp; Herb Bread Dip Ingredients:
garlic, onion, pepper, spices
 - NET WT. 0.85 oz (24 grams)</v>
      </c>
      <c r="N489" s="10">
        <v>10000000280</v>
      </c>
      <c r="O489" s="10">
        <v>30000000280</v>
      </c>
      <c r="P489" s="10">
        <v>50000000280</v>
      </c>
      <c r="Q489" s="10">
        <v>70000000280</v>
      </c>
      <c r="R489" s="10">
        <v>90000000280</v>
      </c>
      <c r="S489" s="10">
        <v>11000000280</v>
      </c>
      <c r="T489" s="10">
        <v>13000000280</v>
      </c>
      <c r="U489" s="8"/>
      <c r="V489" s="9" t="s">
        <v>107</v>
      </c>
      <c r="W489" s="6">
        <f>IF(G489 = "NULL", "NULL", G489/4)</f>
        <v>0.47619047619047616</v>
      </c>
      <c r="X489" s="6">
        <f>IF(W489 = "NULL", "NULL", W489*28.35)</f>
        <v>13.5</v>
      </c>
      <c r="Y489" s="6">
        <f>IF(G489 = "NULL", "NULL", G489*4)</f>
        <v>7.6190476190476186</v>
      </c>
      <c r="Z489" s="6">
        <f>IF(G489 = "NULL", "NULL", H489*4)</f>
        <v>216</v>
      </c>
      <c r="AA489" s="13">
        <v>15000000280</v>
      </c>
      <c r="AB489" s="6">
        <f>IF(OR(E489 = "NULL", G489 = "NULL"), "NULL", (E489+G489)/2)</f>
        <v>1.3756613756613756</v>
      </c>
      <c r="AC489" s="6">
        <f>IF(OR(F489 = "NULL", H489 = "NULL"), "NULL", (F489+H489)/2)</f>
        <v>39</v>
      </c>
      <c r="AD489" s="13">
        <v>17000000280</v>
      </c>
      <c r="AE489" s="6">
        <f>IF(H489 = "NULL", "NULL", AF489/28.35)</f>
        <v>4.7619047619047619</v>
      </c>
      <c r="AF489" s="6">
        <f>IF(H489 = "NULL", "NULL", J489*2)</f>
        <v>135</v>
      </c>
      <c r="AG489" s="13">
        <v>19000000280</v>
      </c>
      <c r="AH489" s="6">
        <f>IF(AB489 = "NULL", "NULL", AB489*2)</f>
        <v>2.7513227513227512</v>
      </c>
      <c r="AI489" s="6">
        <f>IF(AC489 = "NULL", "NULL", AC489*2)</f>
        <v>78</v>
      </c>
      <c r="AJ489" s="13">
        <v>21000000280</v>
      </c>
      <c r="AK489" s="11" t="s">
        <v>192</v>
      </c>
      <c r="AL489" s="10" t="str">
        <f>SUBSTITUTE(D489,CHAR(10)&amp;"• Packed in a facility and/or equipment that produces products containing peanuts, tree nuts, soybean, milk, dairy, eggs, fish, shellfish, wheat, sesame. •","")</f>
        <v>Savory Garlic &amp; Herb Bread Dip Ingredients:
garlic, onion, pepper, spices</v>
      </c>
      <c r="AM489" s="9" t="s">
        <v>44</v>
      </c>
      <c r="AN489" s="42"/>
    </row>
    <row r="490" spans="1:40" ht="180" x14ac:dyDescent="0.3">
      <c r="A490" s="33" t="s">
        <v>500</v>
      </c>
      <c r="B490" s="8" t="s">
        <v>501</v>
      </c>
      <c r="C490" s="8" t="s">
        <v>502</v>
      </c>
      <c r="D490" s="9" t="s">
        <v>503</v>
      </c>
      <c r="E490" s="6">
        <f>IF(F490 = "NULL", "NULL", F490/28.35)</f>
        <v>0.84656084656084651</v>
      </c>
      <c r="F490" s="6">
        <v>24</v>
      </c>
      <c r="G490" s="6">
        <f>IF(H490 = "NULL", "NULL", H490/28.35)</f>
        <v>1.9047619047619047</v>
      </c>
      <c r="H490" s="6">
        <v>54</v>
      </c>
      <c r="I490" s="6">
        <f>IF(G490 = "NULL", "NULL", G490*1.25)</f>
        <v>2.3809523809523809</v>
      </c>
      <c r="J490" s="6">
        <f>IF(G490 = "NULL", "NULL", H490*1.25)</f>
        <v>67.5</v>
      </c>
      <c r="K490" s="6">
        <f>IF(G490 = "NULL", "NULL", G490*2)</f>
        <v>3.8095238095238093</v>
      </c>
      <c r="L490" s="6">
        <f>IF(G490 = "NULL", "NULL", H490*2)</f>
        <v>108</v>
      </c>
      <c r="M490" s="9" t="str">
        <f>CONCATENATE(SUBSTITUTE(D490,"• Packed in a facility and/or equipment that produces products containing peanuts, tree nuts, soybean, milk, dairy, eggs, fish, shellfish, wheat, sesame. •",""), " - NET WT. ", TEXT(E490, "0.00"), " oz (", F490, " grams)")</f>
        <v>Savory Garlic &amp; Herb Seasoning Ingredients:
garlic, onion, pepper, spices
 - NET WT. 0.85 oz (24 grams)</v>
      </c>
      <c r="N490" s="10">
        <v>10000000453</v>
      </c>
      <c r="O490" s="10">
        <v>30000000453</v>
      </c>
      <c r="P490" s="10">
        <v>50000000453</v>
      </c>
      <c r="Q490" s="10">
        <v>70000000453</v>
      </c>
      <c r="R490" s="10">
        <v>90000000453</v>
      </c>
      <c r="S490" s="10">
        <v>11000000453</v>
      </c>
      <c r="T490" s="10">
        <v>13000000453</v>
      </c>
      <c r="U490" s="9"/>
      <c r="V490" s="9"/>
      <c r="W490" s="6">
        <f>IF(G490 = "NULL", "NULL", G490/4)</f>
        <v>0.47619047619047616</v>
      </c>
      <c r="X490" s="6">
        <f>IF(W490 = "NULL", "NULL", W490*28.35)</f>
        <v>13.5</v>
      </c>
      <c r="Y490" s="6">
        <f>IF(G490 = "NULL", "NULL", G490*4)</f>
        <v>7.6190476190476186</v>
      </c>
      <c r="Z490" s="6">
        <f>IF(G490 = "NULL", "NULL", H490*4)</f>
        <v>216</v>
      </c>
      <c r="AA490" s="13">
        <v>15000000453</v>
      </c>
      <c r="AB490" s="6">
        <f>IF(OR(E490 = "NULL", G490 = "NULL"), "NULL", (E490+G490)/2)</f>
        <v>1.3756613756613756</v>
      </c>
      <c r="AC490" s="6">
        <f>IF(OR(F490 = "NULL", H490 = "NULL"), "NULL", (F490+H490)/2)</f>
        <v>39</v>
      </c>
      <c r="AD490" s="13">
        <v>17000000453</v>
      </c>
      <c r="AE490" s="6">
        <f>IF(H490 = "NULL", "NULL", AF490/28.35)</f>
        <v>4.7619047619047619</v>
      </c>
      <c r="AF490" s="6">
        <f>IF(H490 = "NULL", "NULL", J490*2)</f>
        <v>135</v>
      </c>
      <c r="AG490" s="13">
        <v>19000000453</v>
      </c>
      <c r="AH490" s="6">
        <f>IF(AB490 = "NULL", "NULL", AB490*2)</f>
        <v>2.7513227513227512</v>
      </c>
      <c r="AI490" s="6">
        <f>IF(AC490 = "NULL", "NULL", AC490*2)</f>
        <v>78</v>
      </c>
      <c r="AJ490" s="13">
        <v>21000000453</v>
      </c>
      <c r="AK490" s="11" t="s">
        <v>504</v>
      </c>
      <c r="AL490" s="10" t="str">
        <f>SUBSTITUTE(D490,CHAR(10)&amp;"• Packed in a facility and/or equipment that produces products containing peanuts, tree nuts, soybean, milk, dairy, eggs, fish, shellfish, wheat, sesame. •","")</f>
        <v>Savory Garlic &amp; Herb Seasoning Ingredients:
garlic, onion, pepper, spices</v>
      </c>
      <c r="AM490" s="9" t="s">
        <v>44</v>
      </c>
      <c r="AN490" s="42"/>
    </row>
    <row r="491" spans="1:40" ht="180" x14ac:dyDescent="0.3">
      <c r="A491" s="33" t="s">
        <v>624</v>
      </c>
      <c r="B491" s="8" t="s">
        <v>501</v>
      </c>
      <c r="C491" s="8" t="s">
        <v>502</v>
      </c>
      <c r="D491" s="9" t="s">
        <v>503</v>
      </c>
      <c r="E491" s="6">
        <f>IF(F491 = "NULL", "NULL", F491/28.35)</f>
        <v>0.84656084656084651</v>
      </c>
      <c r="F491" s="6">
        <v>24</v>
      </c>
      <c r="G491" s="6">
        <f>IF(H491 = "NULL", "NULL", H491/28.35)</f>
        <v>1.9047619047619047</v>
      </c>
      <c r="H491" s="6">
        <v>54</v>
      </c>
      <c r="I491" s="6">
        <f>IF(G491 = "NULL", "NULL", G491*1.25)</f>
        <v>2.3809523809523809</v>
      </c>
      <c r="J491" s="6">
        <f>IF(G491 = "NULL", "NULL", H491*1.25)</f>
        <v>67.5</v>
      </c>
      <c r="K491" s="6">
        <f>IF(G491 = "NULL", "NULL", G491*2)</f>
        <v>3.8095238095238093</v>
      </c>
      <c r="L491" s="6">
        <f>IF(G491 = "NULL", "NULL", H491*2)</f>
        <v>108</v>
      </c>
      <c r="M491" s="9" t="str">
        <f>CONCATENATE(SUBSTITUTE(D491,"• Packed in a facility and/or equipment that produces products containing peanuts, tree nuts, soybean, milk, dairy, eggs, fish, shellfish, wheat, sesame. •",""), " - NET WT. ", TEXT(E491, "0.00"), " oz (", F491, " grams)")</f>
        <v>Savory Garlic &amp; Herb Seasoning Ingredients:
garlic, onion, pepper, spices
 - NET WT. 0.85 oz (24 grams)</v>
      </c>
      <c r="N491" s="10">
        <v>10000000524</v>
      </c>
      <c r="O491" s="10">
        <v>30000000524</v>
      </c>
      <c r="P491" s="10">
        <v>50000000524</v>
      </c>
      <c r="Q491" s="10">
        <v>70000000524</v>
      </c>
      <c r="R491" s="10">
        <v>90000000524</v>
      </c>
      <c r="S491" s="10">
        <v>11000000524</v>
      </c>
      <c r="T491" s="10">
        <v>13000000524</v>
      </c>
      <c r="U491" s="22"/>
      <c r="W491" s="6">
        <f>IF(G491 = "NULL", "NULL", G491/4)</f>
        <v>0.47619047619047616</v>
      </c>
      <c r="X491" s="6">
        <f>IF(W491 = "NULL", "NULL", W491*28.35)</f>
        <v>13.5</v>
      </c>
      <c r="Y491" s="6">
        <f>IF(G491 = "NULL", "NULL", G491*4)</f>
        <v>7.6190476190476186</v>
      </c>
      <c r="Z491" s="6">
        <f>IF(G491 = "NULL", "NULL", H491*4)</f>
        <v>216</v>
      </c>
      <c r="AA491" s="13">
        <v>15000000524</v>
      </c>
      <c r="AB491" s="6">
        <f>IF(OR(E491 = "NULL", G491 = "NULL"), "NULL", (E491+G491)/2)</f>
        <v>1.3756613756613756</v>
      </c>
      <c r="AC491" s="6">
        <f>IF(OR(F491 = "NULL", H491 = "NULL"), "NULL", (F491+H491)/2)</f>
        <v>39</v>
      </c>
      <c r="AD491" s="13">
        <v>17000000524</v>
      </c>
      <c r="AE491" s="6">
        <f>IF(H491 = "NULL", "NULL", AF491/28.35)</f>
        <v>4.7619047619047619</v>
      </c>
      <c r="AF491" s="6">
        <f>IF(H491 = "NULL", "NULL", J491*2)</f>
        <v>135</v>
      </c>
      <c r="AG491" s="13">
        <v>19000000524</v>
      </c>
      <c r="AH491" s="6">
        <f>IF(AB491 = "NULL", "NULL", AB491*2)</f>
        <v>2.7513227513227512</v>
      </c>
      <c r="AI491" s="6">
        <f>IF(AC491 = "NULL", "NULL", AC491*2)</f>
        <v>78</v>
      </c>
      <c r="AJ491" s="13">
        <v>21000000524</v>
      </c>
      <c r="AK491" s="11" t="s">
        <v>625</v>
      </c>
      <c r="AL491" s="10" t="str">
        <f>SUBSTITUTE(D491,CHAR(10)&amp;"• Packed in a facility and/or equipment that produces products containing peanuts, tree nuts, soybean, milk, dairy, eggs, fish, shellfish, wheat, sesame. •","")</f>
        <v>Savory Garlic &amp; Herb Seasoning Ingredients:
garlic, onion, pepper, spices</v>
      </c>
      <c r="AM491" s="9" t="s">
        <v>44</v>
      </c>
      <c r="AN491" s="42"/>
    </row>
    <row r="492" spans="1:40" ht="180" x14ac:dyDescent="0.3">
      <c r="A492" s="33" t="s">
        <v>536</v>
      </c>
      <c r="B492" s="8" t="s">
        <v>537</v>
      </c>
      <c r="C492" s="8" t="s">
        <v>537</v>
      </c>
      <c r="D492" s="9" t="s">
        <v>538</v>
      </c>
      <c r="E492" s="6">
        <f>IF(F492 = "NULL", "NULL", F492/28.35)</f>
        <v>1.4109347442680775</v>
      </c>
      <c r="F492" s="6">
        <v>40</v>
      </c>
      <c r="G492" s="6">
        <f>IF(H492 = "NULL", "NULL", H492/28.35)</f>
        <v>2.821869488536155</v>
      </c>
      <c r="H492" s="6">
        <v>80</v>
      </c>
      <c r="I492" s="6">
        <f>IF(G492 = "NULL", "NULL", G492*1.25)</f>
        <v>3.5273368606701938</v>
      </c>
      <c r="J492" s="6">
        <f>IF(G492 = "NULL", "NULL", H492*1.25)</f>
        <v>100</v>
      </c>
      <c r="K492" s="6">
        <f>IF(G492 = "NULL", "NULL", G492*2)</f>
        <v>5.6437389770723101</v>
      </c>
      <c r="L492" s="6">
        <f>IF(G492 = "NULL", "NULL", H492*2)</f>
        <v>160</v>
      </c>
      <c r="M492" s="9" t="str">
        <f>CONCATENATE(SUBSTITUTE(D492,"• Packed in a facility and/or equipment that produces products containing peanuts, tree nuts, soybean, milk, dairy, eggs, fish, shellfish, wheat, sesame. •",""), " - NET WT. ", TEXT(E492, "0.00"), " oz (", F492, " grams)")</f>
        <v>Scottish Pub Mix Ingredients:
sea salt, demerara sugar, dehydrated vegetables (onion, red bell peppers, garlic) spices, citric acid, natural hickory smoke, silicon dioxide
 - NET WT. 1.41 oz (40 grams)</v>
      </c>
      <c r="N492" s="10">
        <v>10000000473</v>
      </c>
      <c r="O492" s="10">
        <v>30000000473</v>
      </c>
      <c r="P492" s="10">
        <v>50000000473</v>
      </c>
      <c r="Q492" s="10">
        <v>70000000473</v>
      </c>
      <c r="R492" s="10">
        <v>90000000473</v>
      </c>
      <c r="S492" s="10">
        <v>11000000473</v>
      </c>
      <c r="T492" s="10">
        <v>13000000473</v>
      </c>
      <c r="U492" s="9"/>
      <c r="V492" s="9"/>
      <c r="W492" s="6">
        <f>IF(G492 = "NULL", "NULL", G492/4)</f>
        <v>0.70546737213403876</v>
      </c>
      <c r="X492" s="6">
        <f>IF(W492 = "NULL", "NULL", W492*28.35)</f>
        <v>20</v>
      </c>
      <c r="Y492" s="6">
        <f>IF(G492 = "NULL", "NULL", G492*4)</f>
        <v>11.28747795414462</v>
      </c>
      <c r="Z492" s="6">
        <f>IF(G492 = "NULL", "NULL", H492*4)</f>
        <v>320</v>
      </c>
      <c r="AA492" s="13">
        <v>15000000473</v>
      </c>
      <c r="AB492" s="6">
        <f>IF(OR(E492 = "NULL", G492 = "NULL"), "NULL", (E492+G492)/2)</f>
        <v>2.1164021164021163</v>
      </c>
      <c r="AC492" s="6">
        <f>IF(OR(F492 = "NULL", H492 = "NULL"), "NULL", (F492+H492)/2)</f>
        <v>60</v>
      </c>
      <c r="AD492" s="13">
        <v>17000000473</v>
      </c>
      <c r="AE492" s="6">
        <f>IF(H492 = "NULL", "NULL", AF492/28.35)</f>
        <v>7.0546737213403876</v>
      </c>
      <c r="AF492" s="6">
        <f>IF(H492 = "NULL", "NULL", J492*2)</f>
        <v>200</v>
      </c>
      <c r="AG492" s="13">
        <v>19000000473</v>
      </c>
      <c r="AH492" s="6">
        <f>IF(AB492 = "NULL", "NULL", AB492*2)</f>
        <v>4.2328042328042326</v>
      </c>
      <c r="AI492" s="6">
        <f>IF(AC492 = "NULL", "NULL", AC492*2)</f>
        <v>120</v>
      </c>
      <c r="AJ492" s="13">
        <v>21000000473</v>
      </c>
      <c r="AK492" s="11" t="s">
        <v>539</v>
      </c>
      <c r="AL492" s="10" t="str">
        <f>SUBSTITUTE(D492,CHAR(10)&amp;"•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c r="AM492" s="9" t="s">
        <v>44</v>
      </c>
      <c r="AN492" s="42"/>
    </row>
    <row r="493" spans="1:40" ht="180" x14ac:dyDescent="0.3">
      <c r="A493" s="8" t="s">
        <v>2298</v>
      </c>
      <c r="B493" s="8" t="s">
        <v>2299</v>
      </c>
      <c r="C493" s="8" t="s">
        <v>2300</v>
      </c>
      <c r="D493" s="9" t="s">
        <v>2301</v>
      </c>
      <c r="E493" s="6">
        <f>IF(F493 = "NULL", "NULL", F493/28.35)</f>
        <v>2.2999999999999998</v>
      </c>
      <c r="F493" s="6">
        <v>65.204999999999998</v>
      </c>
      <c r="G493" s="6">
        <f>IF(H493 = "NULL", "NULL", H493/28.35)</f>
        <v>4.5999999999999996</v>
      </c>
      <c r="H493" s="6">
        <v>130.41</v>
      </c>
      <c r="I493" s="6">
        <f>IF(G493 = "NULL", "NULL", G493*1.25)</f>
        <v>5.75</v>
      </c>
      <c r="J493" s="6">
        <f>IF(G493 = "NULL", "NULL", H493*1.25)</f>
        <v>163.01249999999999</v>
      </c>
      <c r="K493" s="6">
        <f>IF(G493 = "NULL", "NULL", G493*2)</f>
        <v>9.1999999999999993</v>
      </c>
      <c r="L493" s="6">
        <f>IF(G493 = "NULL", "NULL", H493*2)</f>
        <v>260.82</v>
      </c>
      <c r="M493" s="9" t="str">
        <f>CONCATENATE(SUBSTITUTE(D493,"• Packed in a facility and/or equipment that produces products containing peanuts, tree nuts, soybean, milk, dairy, eggs, fish, shellfish, wheat, sesame. •",""), " - NET WT. ", TEXT(E493, "0.00"), " oz (", F493, " grams)")</f>
        <v>Sea Salt (Plain/Coarse) Ingredients:
pure &amp; natural sea salt
 - NET WT. 2.30 oz (65.205 grams)</v>
      </c>
      <c r="N493" s="10">
        <v>10000000281</v>
      </c>
      <c r="O493" s="10">
        <v>30000000281</v>
      </c>
      <c r="P493" s="10">
        <v>50000000281</v>
      </c>
      <c r="Q493" s="10">
        <v>70000000281</v>
      </c>
      <c r="R493" s="10">
        <v>90000000281</v>
      </c>
      <c r="S493" s="10">
        <v>11000000281</v>
      </c>
      <c r="T493" s="10">
        <v>13000000281</v>
      </c>
      <c r="U493" s="8"/>
      <c r="V493" s="9"/>
      <c r="W493" s="6">
        <f>IF(G493 = "NULL", "NULL", G493/4)</f>
        <v>1.1499999999999999</v>
      </c>
      <c r="X493" s="6">
        <f>IF(W493 = "NULL", "NULL", W493*28.35)</f>
        <v>32.602499999999999</v>
      </c>
      <c r="Y493" s="6">
        <f>IF(G493 = "NULL", "NULL", G493*4)</f>
        <v>18.399999999999999</v>
      </c>
      <c r="Z493" s="6">
        <f>IF(G493 = "NULL", "NULL", H493*4)</f>
        <v>521.64</v>
      </c>
      <c r="AA493" s="13">
        <v>15000000281</v>
      </c>
      <c r="AB493" s="6">
        <f>IF(OR(E493 = "NULL", G493 = "NULL"), "NULL", (E493+G493)/2)</f>
        <v>3.4499999999999997</v>
      </c>
      <c r="AC493" s="6">
        <f>IF(OR(F493 = "NULL", H493 = "NULL"), "NULL", (F493+H493)/2)</f>
        <v>97.807500000000005</v>
      </c>
      <c r="AD493" s="13">
        <v>17000000281</v>
      </c>
      <c r="AE493" s="6">
        <f>IF(H493 = "NULL", "NULL", AF493/28.35)</f>
        <v>11.499999999999998</v>
      </c>
      <c r="AF493" s="6">
        <f>IF(H493 = "NULL", "NULL", J493*2)</f>
        <v>326.02499999999998</v>
      </c>
      <c r="AG493" s="13">
        <v>19000000281</v>
      </c>
      <c r="AH493" s="6">
        <f>IF(AB493 = "NULL", "NULL", AB493*2)</f>
        <v>6.8999999999999995</v>
      </c>
      <c r="AI493" s="6">
        <f>IF(AC493 = "NULL", "NULL", AC493*2)</f>
        <v>195.61500000000001</v>
      </c>
      <c r="AJ493" s="13">
        <v>21000000281</v>
      </c>
      <c r="AK493" s="11"/>
      <c r="AL493" s="10" t="str">
        <f>SUBSTITUTE(D493,CHAR(10)&amp;"• Packed in a facility and/or equipment that produces products containing peanuts, tree nuts, soybean, milk, dairy, eggs, fish, shellfish, wheat, sesame. •","")</f>
        <v>Sea Salt (Plain/Coarse) Ingredients:
pure &amp; natural sea salt</v>
      </c>
      <c r="AM493" s="9" t="s">
        <v>44</v>
      </c>
      <c r="AN493" s="42"/>
    </row>
    <row r="494" spans="1:40" ht="180" x14ac:dyDescent="0.3">
      <c r="A494" s="8" t="s">
        <v>2294</v>
      </c>
      <c r="B494" s="8" t="s">
        <v>2295</v>
      </c>
      <c r="C494" s="8" t="s">
        <v>2296</v>
      </c>
      <c r="D494" s="9" t="s">
        <v>2297</v>
      </c>
      <c r="E494" s="6">
        <f>IF(F494 = "NULL", "NULL", F494/28.35)</f>
        <v>2.2999999999999998</v>
      </c>
      <c r="F494" s="6">
        <v>65.204999999999998</v>
      </c>
      <c r="G494" s="6">
        <f>IF(H494 = "NULL", "NULL", H494/28.35)</f>
        <v>4.5999999999999996</v>
      </c>
      <c r="H494" s="6">
        <v>130.41</v>
      </c>
      <c r="I494" s="6">
        <f>IF(G494 = "NULL", "NULL", G494*1.25)</f>
        <v>5.75</v>
      </c>
      <c r="J494" s="6">
        <f>IF(G494 = "NULL", "NULL", H494*1.25)</f>
        <v>163.01249999999999</v>
      </c>
      <c r="K494" s="6">
        <f>IF(G494 = "NULL", "NULL", G494*2)</f>
        <v>9.1999999999999993</v>
      </c>
      <c r="L494" s="6">
        <f>IF(G494 = "NULL", "NULL", H494*2)</f>
        <v>260.82</v>
      </c>
      <c r="M494" s="9" t="str">
        <f>CONCATENATE(SUBSTITUTE(D494,"• Packed in a facility and/or equipment that produces products containing peanuts, tree nuts, soybean, milk, dairy, eggs, fish, shellfish, wheat, sesame. •",""), " - NET WT. ", TEXT(E494, "0.00"), " oz (", F494, " grams)")</f>
        <v>Sea Salt (Plain/Fine) Ingredients:
pure &amp; natural sea salt
 - NET WT. 2.30 oz (65.205 grams)</v>
      </c>
      <c r="N494" s="10">
        <v>10000000282</v>
      </c>
      <c r="O494" s="10">
        <v>30000000282</v>
      </c>
      <c r="P494" s="10">
        <v>50000000282</v>
      </c>
      <c r="Q494" s="10">
        <v>70000000282</v>
      </c>
      <c r="R494" s="10">
        <v>90000000282</v>
      </c>
      <c r="S494" s="10">
        <v>11000000282</v>
      </c>
      <c r="T494" s="10">
        <v>13000000282</v>
      </c>
      <c r="U494" s="8"/>
      <c r="V494" s="9"/>
      <c r="W494" s="6">
        <f>IF(G494 = "NULL", "NULL", G494/4)</f>
        <v>1.1499999999999999</v>
      </c>
      <c r="X494" s="6">
        <f>IF(W494 = "NULL", "NULL", W494*28.35)</f>
        <v>32.602499999999999</v>
      </c>
      <c r="Y494" s="6">
        <f>IF(G494 = "NULL", "NULL", G494*4)</f>
        <v>18.399999999999999</v>
      </c>
      <c r="Z494" s="6">
        <f>IF(G494 = "NULL", "NULL", H494*4)</f>
        <v>521.64</v>
      </c>
      <c r="AA494" s="13">
        <v>15000000282</v>
      </c>
      <c r="AB494" s="6">
        <f>IF(OR(E494 = "NULL", G494 = "NULL"), "NULL", (E494+G494)/2)</f>
        <v>3.4499999999999997</v>
      </c>
      <c r="AC494" s="6">
        <f>IF(OR(F494 = "NULL", H494 = "NULL"), "NULL", (F494+H494)/2)</f>
        <v>97.807500000000005</v>
      </c>
      <c r="AD494" s="13">
        <v>17000000282</v>
      </c>
      <c r="AE494" s="6">
        <f>IF(H494 = "NULL", "NULL", AF494/28.35)</f>
        <v>11.499999999999998</v>
      </c>
      <c r="AF494" s="6">
        <f>IF(H494 = "NULL", "NULL", J494*2)</f>
        <v>326.02499999999998</v>
      </c>
      <c r="AG494" s="13">
        <v>19000000282</v>
      </c>
      <c r="AH494" s="6">
        <f>IF(AB494 = "NULL", "NULL", AB494*2)</f>
        <v>6.8999999999999995</v>
      </c>
      <c r="AI494" s="6">
        <f>IF(AC494 = "NULL", "NULL", AC494*2)</f>
        <v>195.61500000000001</v>
      </c>
      <c r="AJ494" s="13">
        <v>21000000282</v>
      </c>
      <c r="AK494" s="11"/>
      <c r="AL494" s="10" t="str">
        <f>SUBSTITUTE(D494,CHAR(10)&amp;"• Packed in a facility and/or equipment that produces products containing peanuts, tree nuts, soybean, milk, dairy, eggs, fish, shellfish, wheat, sesame. •","")</f>
        <v>Sea Salt (Plain/Fine) Ingredients:
pure &amp; natural sea salt</v>
      </c>
      <c r="AM494" s="9" t="s">
        <v>44</v>
      </c>
      <c r="AN494" s="42"/>
    </row>
    <row r="495" spans="1:40" ht="180" x14ac:dyDescent="0.3">
      <c r="A495" s="31" t="s">
        <v>1888</v>
      </c>
      <c r="B495" s="8" t="s">
        <v>1889</v>
      </c>
      <c r="C495" s="8" t="s">
        <v>1890</v>
      </c>
      <c r="D495" s="9" t="s">
        <v>1891</v>
      </c>
      <c r="E495" s="6">
        <f>IF(F495 = "NULL", "NULL", F495/28.35)</f>
        <v>0.98765432098765427</v>
      </c>
      <c r="F495" s="6">
        <v>28</v>
      </c>
      <c r="G495" s="6">
        <f>IF(H495 = "NULL", "NULL", H495/28.35)</f>
        <v>2.1164021164021163</v>
      </c>
      <c r="H495" s="6">
        <v>60</v>
      </c>
      <c r="I495" s="6">
        <f>IF(G495 = "NULL", "NULL", G495*1.25)</f>
        <v>2.6455026455026456</v>
      </c>
      <c r="J495" s="6">
        <f>IF(G495 = "NULL", "NULL", H495*1.25)</f>
        <v>75</v>
      </c>
      <c r="K495" s="6">
        <f>IF(G495 = "NULL", "NULL", G495*2)</f>
        <v>4.2328042328042326</v>
      </c>
      <c r="L495" s="6">
        <f>IF(G495 = "NULL", "NULL", H495*2)</f>
        <v>120</v>
      </c>
      <c r="M495" s="9" t="str">
        <f>CONCATENATE(SUBSTITUTE(D495,"• Packed in a facility and/or equipment that produces products containing peanuts, tree nuts, soybean, milk, dairy, eggs, fish, shellfish, wheat, sesame. •",""), " - NET WT. ", TEXT(E495, "0.00"), " oz (", F495, " grams)")</f>
        <v>Sea Side Seafood Seasoning Ingredients:
garlic, onion, paprika, pepper, oregano, parsley
 - NET WT. 0.99 oz (28 grams)</v>
      </c>
      <c r="N495" s="10">
        <v>10000000388</v>
      </c>
      <c r="O495" s="10">
        <v>30000000388</v>
      </c>
      <c r="P495" s="10">
        <v>50000000388</v>
      </c>
      <c r="Q495" s="10">
        <v>70000000388</v>
      </c>
      <c r="R495" s="10">
        <v>90000000388</v>
      </c>
      <c r="S495" s="10">
        <v>11000000388</v>
      </c>
      <c r="T495" s="10">
        <v>13000000388</v>
      </c>
      <c r="U495" s="8" t="s">
        <v>49</v>
      </c>
      <c r="V495" s="9" t="s">
        <v>1773</v>
      </c>
      <c r="W495" s="6">
        <f>IF(G495 = "NULL", "NULL", G495/4)</f>
        <v>0.52910052910052907</v>
      </c>
      <c r="X495" s="6">
        <f>IF(W495 = "NULL", "NULL", W495*28.35)</f>
        <v>15</v>
      </c>
      <c r="Y495" s="6">
        <f>IF(G495 = "NULL", "NULL", G495*4)</f>
        <v>8.4656084656084651</v>
      </c>
      <c r="Z495" s="6">
        <f>IF(G495 = "NULL", "NULL", H495*4)</f>
        <v>240</v>
      </c>
      <c r="AA495" s="13">
        <v>15000000388</v>
      </c>
      <c r="AB495" s="6">
        <f>IF(OR(E495 = "NULL", G495 = "NULL"), "NULL", (E495+G495)/2)</f>
        <v>1.5520282186948853</v>
      </c>
      <c r="AC495" s="6">
        <f>IF(OR(F495 = "NULL", H495 = "NULL"), "NULL", (F495+H495)/2)</f>
        <v>44</v>
      </c>
      <c r="AD495" s="13">
        <v>17000000388</v>
      </c>
      <c r="AE495" s="6">
        <f>IF(H495 = "NULL", "NULL", AF495/28.35)</f>
        <v>5.2910052910052912</v>
      </c>
      <c r="AF495" s="6">
        <f>IF(H495 = "NULL", "NULL", J495*2)</f>
        <v>150</v>
      </c>
      <c r="AG495" s="13">
        <v>19000000388</v>
      </c>
      <c r="AH495" s="6">
        <f>IF(AB495 = "NULL", "NULL", AB495*2)</f>
        <v>3.1040564373897706</v>
      </c>
      <c r="AI495" s="6">
        <f>IF(AC495 = "NULL", "NULL", AC495*2)</f>
        <v>88</v>
      </c>
      <c r="AJ495" s="13">
        <v>21000000388</v>
      </c>
      <c r="AK495" s="11" t="s">
        <v>1892</v>
      </c>
      <c r="AL495" s="10" t="str">
        <f>SUBSTITUTE(D495,CHAR(10)&amp;"• Packed in a facility and/or equipment that produces products containing peanuts, tree nuts, soybean, milk, dairy, eggs, fish, shellfish, wheat, sesame. •","")</f>
        <v>Sea Side Seafood Seasoning Ingredients:
garlic, onion, paprika, pepper, oregano, parsley</v>
      </c>
      <c r="AM495" s="9" t="s">
        <v>44</v>
      </c>
      <c r="AN495" s="42"/>
    </row>
    <row r="496" spans="1:40" ht="180" x14ac:dyDescent="0.3">
      <c r="A496" s="33" t="s">
        <v>3021</v>
      </c>
      <c r="B496" s="8" t="s">
        <v>3017</v>
      </c>
      <c r="C496" s="8" t="s">
        <v>3017</v>
      </c>
      <c r="D496" s="9" t="s">
        <v>3018</v>
      </c>
      <c r="E496" s="6">
        <f>IF(F496 = "NULL", "NULL", F496/28.35)</f>
        <v>1.164021164021164</v>
      </c>
      <c r="F496" s="6">
        <v>33</v>
      </c>
      <c r="G496" s="6">
        <f>IF(H496 = "NULL", "NULL", H496/28.35)</f>
        <v>2.3985890652557318</v>
      </c>
      <c r="H496" s="6">
        <v>68</v>
      </c>
      <c r="I496" s="6">
        <f>IF(G496 = "NULL", "NULL", G496*1.25)</f>
        <v>2.9982363315696645</v>
      </c>
      <c r="J496" s="6">
        <f>IF(G496 = "NULL", "NULL", H496*1.25)</f>
        <v>85</v>
      </c>
      <c r="K496" s="6">
        <f>IF(G496 = "NULL", "NULL", G496*2)</f>
        <v>4.7971781305114636</v>
      </c>
      <c r="L496" s="6">
        <f>IF(G496 = "NULL", "NULL", H496*2)</f>
        <v>136</v>
      </c>
      <c r="M496" s="9" t="str">
        <f>CONCATENATE(SUBSTITUTE(D496,"• Packed in a facility and/or equipment that produces products containing peanuts, tree nuts, soybean, milk, dairy, eggs, fish, shellfish, wheat, sesame. •",""), " - NET WT. ", TEXT(E496, "0.00"), " oz (", F496, " grams)")</f>
        <v>Seas The Day Ingredients:
onion, garlic, pepper, basil, oregano, thyme, salt, paprika
 - NET WT. 1.16 oz (33 grams)</v>
      </c>
      <c r="N496" s="10">
        <v>10000000662</v>
      </c>
      <c r="O496" s="10">
        <v>30000000662</v>
      </c>
      <c r="P496" s="10">
        <v>50000000662</v>
      </c>
      <c r="Q496" s="10">
        <v>70000000662</v>
      </c>
      <c r="R496" s="10">
        <v>90000000662</v>
      </c>
      <c r="S496" s="10">
        <v>11000000662</v>
      </c>
      <c r="T496" s="10">
        <v>13000000662</v>
      </c>
      <c r="U496" s="8" t="s">
        <v>49</v>
      </c>
      <c r="V496" s="9" t="s">
        <v>827</v>
      </c>
      <c r="W496" s="6">
        <f>IF(G496 = "NULL", "NULL", G496/4)</f>
        <v>0.59964726631393295</v>
      </c>
      <c r="X496" s="6">
        <f>IF(W496 = "NULL", "NULL", W496*28.35)</f>
        <v>17</v>
      </c>
      <c r="Y496" s="6">
        <f>IF(G496 = "NULL", "NULL", G496*4)</f>
        <v>9.5943562610229272</v>
      </c>
      <c r="Z496" s="6">
        <f>IF(G496 = "NULL", "NULL", H496*4)</f>
        <v>272</v>
      </c>
      <c r="AA496" s="13">
        <v>15000000662</v>
      </c>
      <c r="AB496" s="6">
        <f>IF(OR(E496 = "NULL", G496 = "NULL"), "NULL", (E496+G496)/2)</f>
        <v>1.7813051146384478</v>
      </c>
      <c r="AC496" s="6">
        <f>IF(OR(F496 = "NULL", H496 = "NULL"), "NULL", (F496+H496)/2)</f>
        <v>50.5</v>
      </c>
      <c r="AD496" s="13">
        <v>17000000662</v>
      </c>
      <c r="AE496" s="6">
        <f>IF(H496 = "NULL", "NULL", AF496/28.35)</f>
        <v>5.9964726631393299</v>
      </c>
      <c r="AF496" s="6">
        <f>IF(H496 = "NULL", "NULL", J496*2)</f>
        <v>170</v>
      </c>
      <c r="AG496" s="13">
        <v>19000000662</v>
      </c>
      <c r="AH496" s="6">
        <f>IF(AB496 = "NULL", "NULL", AB496*2)</f>
        <v>3.5626102292768955</v>
      </c>
      <c r="AI496" s="6">
        <f>IF(AC496 = "NULL", "NULL", AC496*2)</f>
        <v>101</v>
      </c>
      <c r="AJ496" s="13">
        <v>21000000662</v>
      </c>
      <c r="AK496" s="11" t="s">
        <v>3019</v>
      </c>
      <c r="AL496" s="10" t="str">
        <f>SUBSTITUTE(D496,CHAR(10)&amp;"• Packed in a facility and/or equipment that produces products containing peanuts, tree nuts, soybean, milk, dairy, eggs, fish, shellfish, wheat, sesame. •","")</f>
        <v>Seas The Day Ingredients:
onion, garlic, pepper, basil, oregano, thyme, salt, paprika</v>
      </c>
      <c r="AM496" s="9" t="s">
        <v>44</v>
      </c>
      <c r="AN496" s="42" t="s">
        <v>3026</v>
      </c>
    </row>
    <row r="497" spans="1:40" ht="180" x14ac:dyDescent="0.3">
      <c r="A497" s="8" t="s">
        <v>2224</v>
      </c>
      <c r="B497" s="8" t="s">
        <v>2225</v>
      </c>
      <c r="C497" s="8" t="s">
        <v>2225</v>
      </c>
      <c r="D497" s="9" t="s">
        <v>2226</v>
      </c>
      <c r="E497" s="6">
        <f>IF(F497 = "NULL", "NULL", F497/28.35)</f>
        <v>2.2000000000000002</v>
      </c>
      <c r="F497" s="6">
        <v>62.370000000000012</v>
      </c>
      <c r="G497" s="6">
        <f>IF(H497 = "NULL", "NULL", H497/28.35)</f>
        <v>4.4000000000000004</v>
      </c>
      <c r="H497" s="6">
        <v>124.74000000000002</v>
      </c>
      <c r="I497" s="6">
        <f>IF(G497 = "NULL", "NULL", G497*1.25)</f>
        <v>5.5</v>
      </c>
      <c r="J497" s="6">
        <f>IF(G497 = "NULL", "NULL", H497*1.25)</f>
        <v>155.92500000000004</v>
      </c>
      <c r="K497" s="6">
        <f>IF(G497 = "NULL", "NULL", G497*2)</f>
        <v>8.8000000000000007</v>
      </c>
      <c r="L497" s="6">
        <f>IF(G497 = "NULL", "NULL", H497*2)</f>
        <v>249.48000000000005</v>
      </c>
      <c r="M497" s="9" t="str">
        <f>CONCATENATE(SUBSTITUTE(D497,"• Packed in a facility and/or equipment that produces products containing peanuts, tree nuts, soybean, milk, dairy, eggs, fish, shellfish, wheat, sesame. •",""), " - NET WT. ", TEXT(E497, "0.00"), " oz (", F497, " grams)")</f>
        <v>Seasoning Salt Ingredients:
salt, sugar, spices, onion, paprika, corn starch
 - NET WT. 2.20 oz (62.37 grams)</v>
      </c>
      <c r="N497" s="10">
        <v>10000000283</v>
      </c>
      <c r="O497" s="10">
        <v>30000000283</v>
      </c>
      <c r="P497" s="10">
        <v>50000000283</v>
      </c>
      <c r="Q497" s="10">
        <v>70000000283</v>
      </c>
      <c r="R497" s="10">
        <v>90000000283</v>
      </c>
      <c r="S497" s="10">
        <v>11000000283</v>
      </c>
      <c r="T497" s="10">
        <v>13000000283</v>
      </c>
      <c r="U497" s="8"/>
      <c r="V497" s="9"/>
      <c r="W497" s="6">
        <f>IF(G497 = "NULL", "NULL", G497/4)</f>
        <v>1.1000000000000001</v>
      </c>
      <c r="X497" s="6">
        <f>IF(W497 = "NULL", "NULL", W497*28.35)</f>
        <v>31.185000000000006</v>
      </c>
      <c r="Y497" s="6">
        <f>IF(G497 = "NULL", "NULL", G497*4)</f>
        <v>17.600000000000001</v>
      </c>
      <c r="Z497" s="6">
        <f>IF(G497 = "NULL", "NULL", H497*4)</f>
        <v>498.96000000000009</v>
      </c>
      <c r="AA497" s="13">
        <v>15000000283</v>
      </c>
      <c r="AB497" s="6">
        <f>IF(OR(E497 = "NULL", G497 = "NULL"), "NULL", (E497+G497)/2)</f>
        <v>3.3000000000000003</v>
      </c>
      <c r="AC497" s="6">
        <f>IF(OR(F497 = "NULL", H497 = "NULL"), "NULL", (F497+H497)/2)</f>
        <v>93.555000000000021</v>
      </c>
      <c r="AD497" s="13">
        <v>17000000283</v>
      </c>
      <c r="AE497" s="6">
        <f>IF(H497 = "NULL", "NULL", AF497/28.35)</f>
        <v>11.000000000000002</v>
      </c>
      <c r="AF497" s="6">
        <f>IF(H497 = "NULL", "NULL", J497*2)</f>
        <v>311.85000000000008</v>
      </c>
      <c r="AG497" s="13">
        <v>19000000283</v>
      </c>
      <c r="AH497" s="6">
        <f>IF(AB497 = "NULL", "NULL", AB497*2)</f>
        <v>6.6000000000000005</v>
      </c>
      <c r="AI497" s="6">
        <f>IF(AC497 = "NULL", "NULL", AC497*2)</f>
        <v>187.11000000000004</v>
      </c>
      <c r="AJ497" s="13">
        <v>21000000283</v>
      </c>
      <c r="AK497" s="11"/>
      <c r="AL497" s="10" t="str">
        <f>SUBSTITUTE(D497,CHAR(10)&amp;"• Packed in a facility and/or equipment that produces products containing peanuts, tree nuts, soybean, milk, dairy, eggs, fish, shellfish, wheat, sesame. •","")</f>
        <v>Seasoning Salt Ingredients:
salt, sugar, spices, onion, paprika, corn starch</v>
      </c>
      <c r="AM497" s="9" t="s">
        <v>44</v>
      </c>
      <c r="AN497" s="42"/>
    </row>
    <row r="498" spans="1:40" ht="180" x14ac:dyDescent="0.3">
      <c r="A498" s="33" t="s">
        <v>3024</v>
      </c>
      <c r="B498" s="8" t="s">
        <v>3014</v>
      </c>
      <c r="C498" s="8" t="s">
        <v>3014</v>
      </c>
      <c r="D498" s="9" t="s">
        <v>3015</v>
      </c>
      <c r="E498" s="6">
        <f>IF(F498 = "NULL", "NULL", F498/28.35)</f>
        <v>0.84656084656084651</v>
      </c>
      <c r="F498" s="6">
        <v>24</v>
      </c>
      <c r="G498" s="6">
        <f>IF(H498 = "NULL", "NULL", H498/28.35)</f>
        <v>1.9047619047619047</v>
      </c>
      <c r="H498" s="6">
        <v>54</v>
      </c>
      <c r="I498" s="6">
        <f>IF(G498 = "NULL", "NULL", G498*1.25)</f>
        <v>2.3809523809523809</v>
      </c>
      <c r="J498" s="6">
        <f>IF(G498 = "NULL", "NULL", H498*1.25)</f>
        <v>67.5</v>
      </c>
      <c r="K498" s="6">
        <f>IF(G498 = "NULL", "NULL", G498*2)</f>
        <v>3.8095238095238093</v>
      </c>
      <c r="L498" s="6">
        <f>IF(G498 = "NULL", "NULL", H498*2)</f>
        <v>108</v>
      </c>
      <c r="M498" s="9" t="str">
        <f>CONCATENATE(SUBSTITUTE(D498,"• Packed in a facility and/or equipment that produces products containing peanuts, tree nuts, soybean, milk, dairy, eggs, fish, shellfish, wheat, sesame. •",""), " - NET WT. ", TEXT(E498, "0.00"), " oz (", F498, " grams)")</f>
        <v>Seasoning Supreme Ingredients:
garlic, onion, pepper, spices
 - NET WT. 0.85 oz (24 grams)</v>
      </c>
      <c r="N498" s="10">
        <v>10000000665</v>
      </c>
      <c r="O498" s="10">
        <v>30000000665</v>
      </c>
      <c r="P498" s="10">
        <v>50000000665</v>
      </c>
      <c r="Q498" s="10">
        <v>70000000665</v>
      </c>
      <c r="R498" s="10">
        <v>90000000665</v>
      </c>
      <c r="S498" s="10">
        <v>11000000665</v>
      </c>
      <c r="T498" s="10">
        <v>13000000665</v>
      </c>
      <c r="U498" s="8"/>
      <c r="V498" s="9" t="s">
        <v>107</v>
      </c>
      <c r="W498" s="6">
        <f>IF(G498 = "NULL", "NULL", G498/4)</f>
        <v>0.47619047619047616</v>
      </c>
      <c r="X498" s="6">
        <f>IF(W498 = "NULL", "NULL", W498*28.35)</f>
        <v>13.5</v>
      </c>
      <c r="Y498" s="6">
        <f>IF(G498 = "NULL", "NULL", G498*4)</f>
        <v>7.6190476190476186</v>
      </c>
      <c r="Z498" s="6">
        <f>IF(G498 = "NULL", "NULL", H498*4)</f>
        <v>216</v>
      </c>
      <c r="AA498" s="13">
        <v>15000000665</v>
      </c>
      <c r="AB498" s="6">
        <f>IF(OR(E498 = "NULL", G498 = "NULL"), "NULL", (E498+G498)/2)</f>
        <v>1.3756613756613756</v>
      </c>
      <c r="AC498" s="6">
        <f>IF(OR(F498 = "NULL", H498 = "NULL"), "NULL", (F498+H498)/2)</f>
        <v>39</v>
      </c>
      <c r="AD498" s="13">
        <v>17000000665</v>
      </c>
      <c r="AE498" s="6">
        <f>IF(H498 = "NULL", "NULL", AF498/28.35)</f>
        <v>4.7619047619047619</v>
      </c>
      <c r="AF498" s="6">
        <f>IF(H498 = "NULL", "NULL", J498*2)</f>
        <v>135</v>
      </c>
      <c r="AG498" s="13">
        <v>19000000665</v>
      </c>
      <c r="AH498" s="6">
        <f>IF(AB498 = "NULL", "NULL", AB498*2)</f>
        <v>2.7513227513227512</v>
      </c>
      <c r="AI498" s="6">
        <f>IF(AC498 = "NULL", "NULL", AC498*2)</f>
        <v>78</v>
      </c>
      <c r="AJ498" s="13">
        <v>21000000665</v>
      </c>
      <c r="AK498" s="11" t="s">
        <v>3016</v>
      </c>
      <c r="AL498" s="10" t="str">
        <f>SUBSTITUTE(D498,CHAR(10)&amp;"• Packed in a facility and/or equipment that produces products containing peanuts, tree nuts, soybean, milk, dairy, eggs, fish, shellfish, wheat, sesame. •","")</f>
        <v>Seasoning Supreme Ingredients:
garlic, onion, pepper, spices</v>
      </c>
      <c r="AM498" s="9" t="s">
        <v>44</v>
      </c>
      <c r="AN498" s="42" t="s">
        <v>3029</v>
      </c>
    </row>
    <row r="499" spans="1:40" ht="180" x14ac:dyDescent="0.3">
      <c r="A499" s="8" t="s">
        <v>2429</v>
      </c>
      <c r="B499" s="8" t="s">
        <v>2430</v>
      </c>
      <c r="C499" s="8" t="s">
        <v>2430</v>
      </c>
      <c r="D499" s="9" t="s">
        <v>2431</v>
      </c>
      <c r="E499" s="6">
        <f>IF(F499 = "NULL", "NULL", F499/28.35)</f>
        <v>1.3</v>
      </c>
      <c r="F499" s="6">
        <v>36.855000000000004</v>
      </c>
      <c r="G499" s="6">
        <f>IF(H499 = "NULL", "NULL", H499/28.35)</f>
        <v>2.6</v>
      </c>
      <c r="H499" s="6">
        <v>73.710000000000008</v>
      </c>
      <c r="I499" s="6">
        <f>IF(G499 = "NULL", "NULL", G499*1.25)</f>
        <v>3.25</v>
      </c>
      <c r="J499" s="6">
        <f>IF(G499 = "NULL", "NULL", H499*1.25)</f>
        <v>92.137500000000017</v>
      </c>
      <c r="K499" s="6">
        <f>IF(G499 = "NULL", "NULL", G499*2)</f>
        <v>5.2</v>
      </c>
      <c r="L499" s="6">
        <f>IF(G499 = "NULL", "NULL", H499*2)</f>
        <v>147.42000000000002</v>
      </c>
      <c r="M499" s="9" t="str">
        <f>CONCATENATE(SUBSTITUTE(D499,"• Packed in a facility and/or equipment that produces products containing peanuts, tree nuts, soybean, milk, dairy, eggs, fish, shellfish, wheat, sesame. •",""), " - NET WT. ", TEXT(E499, "0.00"), " oz (", F499, " grams)")</f>
        <v>Sesame Ginger Ingredients:
sesame seeds, garlic, sea salt, red pepper flakes, dehydrated carrots, oleoresin ginger
 - NET WT. 1.30 oz (36.855 grams)</v>
      </c>
      <c r="N499" s="10">
        <v>10000000425</v>
      </c>
      <c r="O499" s="10">
        <v>30000000425</v>
      </c>
      <c r="P499" s="10">
        <v>50000000425</v>
      </c>
      <c r="Q499" s="10">
        <v>70000000425</v>
      </c>
      <c r="R499" s="10">
        <v>90000000425</v>
      </c>
      <c r="S499" s="10">
        <v>11000000425</v>
      </c>
      <c r="T499" s="10">
        <v>13000000425</v>
      </c>
      <c r="U499" s="8" t="s">
        <v>49</v>
      </c>
      <c r="V499" s="9"/>
      <c r="W499" s="6">
        <f>IF(G499 = "NULL", "NULL", G499/4)</f>
        <v>0.65</v>
      </c>
      <c r="X499" s="6">
        <f>IF(W499 = "NULL", "NULL", W499*28.35)</f>
        <v>18.427500000000002</v>
      </c>
      <c r="Y499" s="6">
        <f>IF(G499 = "NULL", "NULL", G499*4)</f>
        <v>10.4</v>
      </c>
      <c r="Z499" s="6">
        <f>IF(G499 = "NULL", "NULL", H499*4)</f>
        <v>294.84000000000003</v>
      </c>
      <c r="AA499" s="13">
        <v>15000000425</v>
      </c>
      <c r="AB499" s="6">
        <f>IF(OR(E499 = "NULL", G499 = "NULL"), "NULL", (E499+G499)/2)</f>
        <v>1.9500000000000002</v>
      </c>
      <c r="AC499" s="6">
        <f>IF(OR(F499 = "NULL", H499 = "NULL"), "NULL", (F499+H499)/2)</f>
        <v>55.282500000000006</v>
      </c>
      <c r="AD499" s="13">
        <v>17000000425</v>
      </c>
      <c r="AE499" s="6">
        <f>IF(H499 = "NULL", "NULL", AF499/28.35)</f>
        <v>6.5000000000000009</v>
      </c>
      <c r="AF499" s="6">
        <f>IF(H499 = "NULL", "NULL", J499*2)</f>
        <v>184.27500000000003</v>
      </c>
      <c r="AG499" s="13">
        <v>19000000425</v>
      </c>
      <c r="AH499" s="6">
        <f>IF(AB499 = "NULL", "NULL", AB499*2)</f>
        <v>3.9000000000000004</v>
      </c>
      <c r="AI499" s="6">
        <f>IF(AC499 = "NULL", "NULL", AC499*2)</f>
        <v>110.56500000000001</v>
      </c>
      <c r="AJ499" s="13">
        <v>21000000425</v>
      </c>
      <c r="AK499" s="11"/>
      <c r="AL499" s="10" t="str">
        <f>SUBSTITUTE(D499,CHAR(10)&amp;"• Packed in a facility and/or equipment that produces products containing peanuts, tree nuts, soybean, milk, dairy, eggs, fish, shellfish, wheat, sesame. •","")</f>
        <v>Sesame Ginger Ingredients:
sesame seeds, garlic, sea salt, red pepper flakes, dehydrated carrots, oleoresin ginger</v>
      </c>
      <c r="AM499" s="9" t="s">
        <v>44</v>
      </c>
      <c r="AN499" s="42"/>
    </row>
    <row r="500" spans="1:40" ht="225" x14ac:dyDescent="0.3">
      <c r="A500" s="33" t="s">
        <v>552</v>
      </c>
      <c r="B500" s="8" t="s">
        <v>553</v>
      </c>
      <c r="C500" s="8" t="s">
        <v>554</v>
      </c>
      <c r="D500" s="9" t="s">
        <v>555</v>
      </c>
      <c r="E500" s="6">
        <f>IF(F500 = "NULL", "NULL", F500/28.35)</f>
        <v>0.5</v>
      </c>
      <c r="F500" s="6">
        <v>14.175000000000001</v>
      </c>
      <c r="G500" s="6">
        <f>IF(H500 = "NULL", "NULL", H500/28.35)</f>
        <v>1</v>
      </c>
      <c r="H500" s="6">
        <v>28.35</v>
      </c>
      <c r="I500" s="6">
        <f>IF(G500 = "NULL", "NULL", G500*1.25)</f>
        <v>1.25</v>
      </c>
      <c r="J500" s="6">
        <f>IF(G500 = "NULL", "NULL", H500*1.25)</f>
        <v>35.4375</v>
      </c>
      <c r="K500" s="6">
        <f>IF(G500 = "NULL", "NULL", G500*2)</f>
        <v>2</v>
      </c>
      <c r="L500" s="6">
        <f>IF(G500 = "NULL", "NULL", H500*2)</f>
        <v>56.7</v>
      </c>
      <c r="M500" s="9" t="str">
        <f>CONCATENATE(SUBSTITUTE(D500,"• Packed in a facility and/or equipment that produces products containing peanuts, tree nuts, soybean, milk, dairy, eggs, fish, shellfish, wheat, sesame. •",""), " - NET WT. ", TEXT(E500, "0.00"), " oz (", F500, " grams)")</f>
        <v>Show Me State Rub Ingredients:
black pepper, chili powder, paprika, salt, brown sugar, spices, dehydrated garlic, onion, sugar, worchestershire powder, turmeric, oregano, disodium inosinate, guanylate (natural sodium salt) &lt;2% calcium stearate (anti caking)
 - NET WT. 0.50 oz (14.175 grams)</v>
      </c>
      <c r="N500" s="10">
        <v>10000000489</v>
      </c>
      <c r="O500" s="10">
        <v>30000000489</v>
      </c>
      <c r="P500" s="10">
        <v>50000000489</v>
      </c>
      <c r="Q500" s="10">
        <v>70000000489</v>
      </c>
      <c r="R500" s="10">
        <v>90000000489</v>
      </c>
      <c r="S500" s="10">
        <v>11000000489</v>
      </c>
      <c r="T500" s="10">
        <v>13000000489</v>
      </c>
      <c r="U500" s="9"/>
      <c r="V500" s="9"/>
      <c r="W500" s="6">
        <f>IF(G500 = "NULL", "NULL", G500/4)</f>
        <v>0.25</v>
      </c>
      <c r="X500" s="6">
        <f>IF(W500 = "NULL", "NULL", W500*28.35)</f>
        <v>7.0875000000000004</v>
      </c>
      <c r="Y500" s="6">
        <f>IF(G500 = "NULL", "NULL", G500*4)</f>
        <v>4</v>
      </c>
      <c r="Z500" s="6">
        <f>IF(G500 = "NULL", "NULL", H500*4)</f>
        <v>113.4</v>
      </c>
      <c r="AA500" s="13">
        <v>15000000489</v>
      </c>
      <c r="AB500" s="6">
        <f>IF(OR(E500 = "NULL", G500 = "NULL"), "NULL", (E500+G500)/2)</f>
        <v>0.75</v>
      </c>
      <c r="AC500" s="6">
        <f>IF(OR(F500 = "NULL", H500 = "NULL"), "NULL", (F500+H500)/2)</f>
        <v>21.262500000000003</v>
      </c>
      <c r="AD500" s="13">
        <v>17000000489</v>
      </c>
      <c r="AE500" s="6">
        <f>IF(H500 = "NULL", "NULL", AF500/28.35)</f>
        <v>2.5</v>
      </c>
      <c r="AF500" s="6">
        <f>IF(H500 = "NULL", "NULL", J500*2)</f>
        <v>70.875</v>
      </c>
      <c r="AG500" s="13">
        <v>19000000489</v>
      </c>
      <c r="AH500" s="6">
        <f>IF(AB500 = "NULL", "NULL", AB500*2)</f>
        <v>1.5</v>
      </c>
      <c r="AI500" s="6">
        <f>IF(AC500 = "NULL", "NULL", AC500*2)</f>
        <v>42.525000000000006</v>
      </c>
      <c r="AJ500" s="13">
        <v>21000000489</v>
      </c>
      <c r="AK500" s="11" t="s">
        <v>556</v>
      </c>
      <c r="AL500" s="10" t="str">
        <f>SUBSTITUTE(D500,CHAR(10)&amp;"•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c r="AM500" s="9" t="s">
        <v>44</v>
      </c>
      <c r="AN500" s="42"/>
    </row>
    <row r="501" spans="1:40" ht="180" x14ac:dyDescent="0.3">
      <c r="A501" s="31" t="s">
        <v>193</v>
      </c>
      <c r="B501" s="8" t="s">
        <v>194</v>
      </c>
      <c r="C501" s="8" t="s">
        <v>195</v>
      </c>
      <c r="D501" s="9" t="s">
        <v>196</v>
      </c>
      <c r="E501" s="6">
        <f>IF(F501 = "NULL", "NULL", F501/28.35)</f>
        <v>0.55000000000000004</v>
      </c>
      <c r="F501" s="6">
        <v>15.592500000000003</v>
      </c>
      <c r="G501" s="6">
        <f>IF(H501 = "NULL", "NULL", H501/28.35)</f>
        <v>1.1000000000000001</v>
      </c>
      <c r="H501" s="6">
        <v>31.185000000000006</v>
      </c>
      <c r="I501" s="6">
        <f>IF(G501 = "NULL", "NULL", G501*1.25)</f>
        <v>1.375</v>
      </c>
      <c r="J501" s="6">
        <f>IF(G501 = "NULL", "NULL", H501*1.25)</f>
        <v>38.98125000000001</v>
      </c>
      <c r="K501" s="6">
        <f>IF(G501 = "NULL", "NULL", G501*2)</f>
        <v>2.2000000000000002</v>
      </c>
      <c r="L501" s="6">
        <f>IF(G501 = "NULL", "NULL", H501*2)</f>
        <v>62.370000000000012</v>
      </c>
      <c r="M501" s="9" t="str">
        <f>CONCATENATE(SUBSTITUTE(D501,"• Packed in a facility and/or equipment that produces products containing peanuts, tree nuts, soybean, milk, dairy, eggs, fish, shellfish, wheat, sesame. •",""), " - NET WT. ", TEXT(E501, "0.00"), " oz (", F501, " grams)")</f>
        <v>Sicilian Herb Bread Dip Ingredients:
marjoram, oregano, basil, savory, sage, and thyme
 - NET WT. 0.55 oz (15.5925 grams)</v>
      </c>
      <c r="N501" s="10">
        <v>10000000284</v>
      </c>
      <c r="O501" s="10">
        <v>30000000284</v>
      </c>
      <c r="P501" s="10">
        <v>50000000284</v>
      </c>
      <c r="Q501" s="10">
        <v>70000000284</v>
      </c>
      <c r="R501" s="10">
        <v>90000000284</v>
      </c>
      <c r="S501" s="10">
        <v>11000000284</v>
      </c>
      <c r="T501" s="10">
        <v>13000000284</v>
      </c>
      <c r="U501" s="8"/>
      <c r="V501" s="9" t="s">
        <v>107</v>
      </c>
      <c r="W501" s="6">
        <f>IF(G501 = "NULL", "NULL", G501/4)</f>
        <v>0.27500000000000002</v>
      </c>
      <c r="X501" s="6">
        <f>IF(W501 = "NULL", "NULL", W501*28.35)</f>
        <v>7.7962500000000015</v>
      </c>
      <c r="Y501" s="6">
        <f>IF(G501 = "NULL", "NULL", G501*4)</f>
        <v>4.4000000000000004</v>
      </c>
      <c r="Z501" s="6">
        <f>IF(G501 = "NULL", "NULL", H501*4)</f>
        <v>124.74000000000002</v>
      </c>
      <c r="AA501" s="13">
        <v>15000000284</v>
      </c>
      <c r="AB501" s="6">
        <f>IF(OR(E501 = "NULL", G501 = "NULL"), "NULL", (E501+G501)/2)</f>
        <v>0.82500000000000007</v>
      </c>
      <c r="AC501" s="6">
        <f>IF(OR(F501 = "NULL", H501 = "NULL"), "NULL", (F501+H501)/2)</f>
        <v>23.388750000000005</v>
      </c>
      <c r="AD501" s="13">
        <v>17000000284</v>
      </c>
      <c r="AE501" s="6">
        <f>IF(H501 = "NULL", "NULL", AF501/28.35)</f>
        <v>2.7500000000000004</v>
      </c>
      <c r="AF501" s="6">
        <f>IF(H501 = "NULL", "NULL", J501*2)</f>
        <v>77.96250000000002</v>
      </c>
      <c r="AG501" s="13">
        <v>19000000284</v>
      </c>
      <c r="AH501" s="6">
        <f>IF(AB501 = "NULL", "NULL", AB501*2)</f>
        <v>1.6500000000000001</v>
      </c>
      <c r="AI501" s="6">
        <f>IF(AC501 = "NULL", "NULL", AC501*2)</f>
        <v>46.777500000000011</v>
      </c>
      <c r="AJ501" s="13">
        <v>21000000284</v>
      </c>
      <c r="AK501" s="11" t="s">
        <v>197</v>
      </c>
      <c r="AL501" s="10" t="str">
        <f>SUBSTITUTE(D501,CHAR(10)&amp;"• Packed in a facility and/or equipment that produces products containing peanuts, tree nuts, soybean, milk, dairy, eggs, fish, shellfish, wheat, sesame. •","")</f>
        <v>Sicilian Herb Bread Dip Ingredients:
marjoram, oregano, basil, savory, sage, and thyme</v>
      </c>
      <c r="AM501" s="9" t="s">
        <v>44</v>
      </c>
      <c r="AN501" s="42"/>
    </row>
    <row r="502" spans="1:40" ht="180" x14ac:dyDescent="0.3">
      <c r="A502" s="33" t="s">
        <v>395</v>
      </c>
      <c r="B502" s="8" t="s">
        <v>396</v>
      </c>
      <c r="C502" s="8" t="s">
        <v>397</v>
      </c>
      <c r="D502" s="9" t="s">
        <v>398</v>
      </c>
      <c r="E502" s="6">
        <f>IF(F502 = "NULL", "NULL", F502/28.35)</f>
        <v>0.55000000000000004</v>
      </c>
      <c r="F502" s="6">
        <v>15.592500000000003</v>
      </c>
      <c r="G502" s="6">
        <f>IF(H502 = "NULL", "NULL", H502/28.35)</f>
        <v>1.1000000000000001</v>
      </c>
      <c r="H502" s="6">
        <v>31.185000000000006</v>
      </c>
      <c r="I502" s="6">
        <f>IF(G502 = "NULL", "NULL", G502*1.25)</f>
        <v>1.375</v>
      </c>
      <c r="J502" s="6">
        <f>IF(G502 = "NULL", "NULL", H502*1.25)</f>
        <v>38.98125000000001</v>
      </c>
      <c r="K502" s="6">
        <f>IF(G502 = "NULL", "NULL", G502*2)</f>
        <v>2.2000000000000002</v>
      </c>
      <c r="L502" s="6">
        <f>IF(G502 = "NULL", "NULL", H502*2)</f>
        <v>62.370000000000012</v>
      </c>
      <c r="M502" s="9" t="str">
        <f>CONCATENATE(SUBSTITUTE(D502,"• Packed in a facility and/or equipment that produces products containing peanuts, tree nuts, soybean, milk, dairy, eggs, fish, shellfish, wheat, sesame. •",""), " - NET WT. ", TEXT(E502, "0.00"), " oz (", F502, " grams)")</f>
        <v>Sicilian Herb Bread Dip &amp; Seasoning Ingredients:
marjoram, oregano, basil, savory, sage, and thyme
 - NET WT. 0.55 oz (15.5925 grams)</v>
      </c>
      <c r="N502" s="10">
        <v>10000000397</v>
      </c>
      <c r="O502" s="10">
        <v>30000000397</v>
      </c>
      <c r="P502" s="10">
        <v>50000000397</v>
      </c>
      <c r="Q502" s="10">
        <v>70000000397</v>
      </c>
      <c r="R502" s="10">
        <v>90000000397</v>
      </c>
      <c r="S502" s="10">
        <v>11000000397</v>
      </c>
      <c r="T502" s="10">
        <v>13000000397</v>
      </c>
      <c r="U502" s="9"/>
      <c r="V502" s="9"/>
      <c r="W502" s="6">
        <f>IF(G502 = "NULL", "NULL", G502/4)</f>
        <v>0.27500000000000002</v>
      </c>
      <c r="X502" s="6">
        <f>IF(W502 = "NULL", "NULL", W502*28.35)</f>
        <v>7.7962500000000015</v>
      </c>
      <c r="Y502" s="6">
        <f>IF(G502 = "NULL", "NULL", G502*4)</f>
        <v>4.4000000000000004</v>
      </c>
      <c r="Z502" s="6">
        <f>IF(G502 = "NULL", "NULL", H502*4)</f>
        <v>124.74000000000002</v>
      </c>
      <c r="AA502" s="13">
        <v>15000000397</v>
      </c>
      <c r="AB502" s="6">
        <f>IF(OR(E502 = "NULL", G502 = "NULL"), "NULL", (E502+G502)/2)</f>
        <v>0.82500000000000007</v>
      </c>
      <c r="AC502" s="6">
        <f>IF(OR(F502 = "NULL", H502 = "NULL"), "NULL", (F502+H502)/2)</f>
        <v>23.388750000000005</v>
      </c>
      <c r="AD502" s="13">
        <v>17000000397</v>
      </c>
      <c r="AE502" s="6">
        <f>IF(H502 = "NULL", "NULL", AF502/28.35)</f>
        <v>2.7500000000000004</v>
      </c>
      <c r="AF502" s="6">
        <f>IF(H502 = "NULL", "NULL", J502*2)</f>
        <v>77.96250000000002</v>
      </c>
      <c r="AG502" s="13">
        <v>19000000397</v>
      </c>
      <c r="AH502" s="6">
        <f>IF(AB502 = "NULL", "NULL", AB502*2)</f>
        <v>1.6500000000000001</v>
      </c>
      <c r="AI502" s="6">
        <f>IF(AC502 = "NULL", "NULL", AC502*2)</f>
        <v>46.777500000000011</v>
      </c>
      <c r="AJ502" s="13">
        <v>21000000397</v>
      </c>
      <c r="AK502" s="11" t="s">
        <v>399</v>
      </c>
      <c r="AL502" s="10" t="str">
        <f>SUBSTITUTE(D502,CHAR(10)&amp;"• Packed in a facility and/or equipment that produces products containing peanuts, tree nuts, soybean, milk, dairy, eggs, fish, shellfish, wheat, sesame. •","")</f>
        <v>Sicilian Herb Bread Dip &amp; Seasoning Ingredients:
marjoram, oregano, basil, savory, sage, and thyme</v>
      </c>
      <c r="AM502" s="9" t="s">
        <v>44</v>
      </c>
      <c r="AN502" s="42"/>
    </row>
    <row r="503" spans="1:40" ht="180" x14ac:dyDescent="0.3">
      <c r="A503" s="8" t="s">
        <v>1949</v>
      </c>
      <c r="B503" s="8" t="s">
        <v>1950</v>
      </c>
      <c r="C503" s="8" t="s">
        <v>1950</v>
      </c>
      <c r="D503" s="9" t="s">
        <v>1951</v>
      </c>
      <c r="E503" s="6">
        <f>IF(F503 = "NULL", "NULL", F503/28.35)</f>
        <v>1.6499999999999997</v>
      </c>
      <c r="F503" s="6">
        <v>46.777499999999996</v>
      </c>
      <c r="G503" s="6">
        <f>IF(H503 = "NULL", "NULL", H503/28.35)</f>
        <v>3.2999999999999994</v>
      </c>
      <c r="H503" s="6">
        <v>93.554999999999993</v>
      </c>
      <c r="I503" s="6">
        <f>IF(G503 = "NULL", "NULL", G503*1.25)</f>
        <v>4.1249999999999991</v>
      </c>
      <c r="J503" s="6">
        <f>IF(G503 = "NULL", "NULL", H503*1.25)</f>
        <v>116.94374999999999</v>
      </c>
      <c r="K503" s="6">
        <f>IF(G503 = "NULL", "NULL", G503*2)</f>
        <v>6.5999999999999988</v>
      </c>
      <c r="L503" s="6">
        <f>IF(G503 = "NULL", "NULL", H503*2)</f>
        <v>187.10999999999999</v>
      </c>
      <c r="M503" s="9" t="str">
        <f>CONCATENATE(SUBSTITUTE(D503,"• Packed in a facility and/or equipment that produces products containing peanuts, tree nuts, soybean, milk, dairy, eggs, fish, shellfish, wheat, sesame. •",""), " - NET WT. ", TEXT(E503, "0.00"), " oz (", F503, " grams)")</f>
        <v>Simply Salad Topper Ingredients:
sesame seed, salt, poppy seed, msg, dehydrated garlic, dehydrated onion, black pepper, dehydrated romano cheese, spices, oleoresin paprika, calcium stearate (anti-caking agent)
 - NET WT. 1.65 oz (46.7775 grams)</v>
      </c>
      <c r="N503" s="10">
        <v>10000000321</v>
      </c>
      <c r="O503" s="10">
        <v>30000000321</v>
      </c>
      <c r="P503" s="10">
        <v>50000000321</v>
      </c>
      <c r="Q503" s="10">
        <v>70000000321</v>
      </c>
      <c r="R503" s="10">
        <v>90000000321</v>
      </c>
      <c r="S503" s="10">
        <v>11000000321</v>
      </c>
      <c r="T503" s="10">
        <v>13000000321</v>
      </c>
      <c r="U503" s="8" t="s">
        <v>49</v>
      </c>
      <c r="V503" s="9"/>
      <c r="W503" s="6">
        <f>IF(G503 = "NULL", "NULL", G503/4)</f>
        <v>0.82499999999999984</v>
      </c>
      <c r="X503" s="6">
        <f>IF(W503 = "NULL", "NULL", W503*28.35)</f>
        <v>23.388749999999998</v>
      </c>
      <c r="Y503" s="6">
        <f>IF(G503 = "NULL", "NULL", G503*4)</f>
        <v>13.199999999999998</v>
      </c>
      <c r="Z503" s="6">
        <f>IF(G503 = "NULL", "NULL", H503*4)</f>
        <v>374.21999999999997</v>
      </c>
      <c r="AA503" s="13">
        <v>15000000321</v>
      </c>
      <c r="AB503" s="6">
        <f>IF(OR(E503 = "NULL", G503 = "NULL"), "NULL", (E503+G503)/2)</f>
        <v>2.4749999999999996</v>
      </c>
      <c r="AC503" s="6">
        <f>IF(OR(F503 = "NULL", H503 = "NULL"), "NULL", (F503+H503)/2)</f>
        <v>70.166249999999991</v>
      </c>
      <c r="AD503" s="13">
        <v>17000000321</v>
      </c>
      <c r="AE503" s="6">
        <f>IF(H503 = "NULL", "NULL", AF503/28.35)</f>
        <v>8.25</v>
      </c>
      <c r="AF503" s="6">
        <f>IF(H503 = "NULL", "NULL", J503*2)</f>
        <v>233.88749999999999</v>
      </c>
      <c r="AG503" s="13">
        <v>19000000321</v>
      </c>
      <c r="AH503" s="6">
        <f>IF(AB503 = "NULL", "NULL", AB503*2)</f>
        <v>4.9499999999999993</v>
      </c>
      <c r="AI503" s="6">
        <f>IF(AC503 = "NULL", "NULL", AC503*2)</f>
        <v>140.33249999999998</v>
      </c>
      <c r="AJ503" s="13">
        <v>21000000321</v>
      </c>
      <c r="AK503" s="11"/>
      <c r="AL503" s="10" t="str">
        <f>SUBSTITUTE(D503,CHAR(10)&amp;"•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c r="AM503" s="9" t="s">
        <v>44</v>
      </c>
      <c r="AN503" s="42"/>
    </row>
    <row r="504" spans="1:40" ht="180" x14ac:dyDescent="0.3">
      <c r="A504" s="8" t="s">
        <v>1838</v>
      </c>
      <c r="B504" s="8" t="s">
        <v>1839</v>
      </c>
      <c r="C504" s="8" t="s">
        <v>1839</v>
      </c>
      <c r="D504" s="9" t="s">
        <v>1840</v>
      </c>
      <c r="E504" s="6">
        <f>IF(F504 = "NULL", "NULL", F504/28.35)</f>
        <v>2.0499999999999998</v>
      </c>
      <c r="F504" s="6">
        <v>58.1175</v>
      </c>
      <c r="G504" s="6">
        <f>IF(H504 = "NULL", "NULL", H504/28.35)</f>
        <v>4.0999999999999996</v>
      </c>
      <c r="H504" s="6">
        <v>116.235</v>
      </c>
      <c r="I504" s="6">
        <f>IF(G504 = "NULL", "NULL", G504*1.25)</f>
        <v>5.125</v>
      </c>
      <c r="J504" s="6">
        <f>IF(G504 = "NULL", "NULL", H504*1.25)</f>
        <v>145.29374999999999</v>
      </c>
      <c r="K504" s="6">
        <f>IF(G504 = "NULL", "NULL", G504*2)</f>
        <v>8.1999999999999993</v>
      </c>
      <c r="L504" s="6">
        <f>IF(G504 = "NULL", "NULL", H504*2)</f>
        <v>232.47</v>
      </c>
      <c r="M504" s="9" t="str">
        <f>CONCATENATE(SUBSTITUTE(D504,"• Packed in a facility and/or equipment that produces products containing peanuts, tree nuts, soybean, milk, dairy, eggs, fish, shellfish, wheat, sesame. •",""), " - NET WT. ", TEXT(E504, "0.00"), " oz (", F504, " grams)")</f>
        <v>Simply Shrimp Seasoning Ingredients:
salt, spices, lemon, paprika
 - NET WT. 2.05 oz (58.1175 grams)</v>
      </c>
      <c r="N504" s="10">
        <v>10000000285</v>
      </c>
      <c r="O504" s="10">
        <v>30000000285</v>
      </c>
      <c r="P504" s="10">
        <v>50000000285</v>
      </c>
      <c r="Q504" s="10">
        <v>70000000285</v>
      </c>
      <c r="R504" s="10">
        <v>90000000285</v>
      </c>
      <c r="S504" s="10">
        <v>11000000285</v>
      </c>
      <c r="T504" s="10">
        <v>13000000285</v>
      </c>
      <c r="U504" s="8"/>
      <c r="V504" s="9"/>
      <c r="W504" s="6">
        <f>IF(G504 = "NULL", "NULL", G504/4)</f>
        <v>1.0249999999999999</v>
      </c>
      <c r="X504" s="6">
        <f>IF(W504 = "NULL", "NULL", W504*28.35)</f>
        <v>29.05875</v>
      </c>
      <c r="Y504" s="6">
        <f>IF(G504 = "NULL", "NULL", G504*4)</f>
        <v>16.399999999999999</v>
      </c>
      <c r="Z504" s="6">
        <f>IF(G504 = "NULL", "NULL", H504*4)</f>
        <v>464.94</v>
      </c>
      <c r="AA504" s="13">
        <v>15000000285</v>
      </c>
      <c r="AB504" s="6">
        <f>IF(OR(E504 = "NULL", G504 = "NULL"), "NULL", (E504+G504)/2)</f>
        <v>3.0749999999999997</v>
      </c>
      <c r="AC504" s="6">
        <f>IF(OR(F504 = "NULL", H504 = "NULL"), "NULL", (F504+H504)/2)</f>
        <v>87.176249999999996</v>
      </c>
      <c r="AD504" s="13">
        <v>17000000285</v>
      </c>
      <c r="AE504" s="6">
        <f>IF(H504 = "NULL", "NULL", AF504/28.35)</f>
        <v>10.249999999999998</v>
      </c>
      <c r="AF504" s="6">
        <f>IF(H504 = "NULL", "NULL", J504*2)</f>
        <v>290.58749999999998</v>
      </c>
      <c r="AG504" s="13">
        <v>19000000285</v>
      </c>
      <c r="AH504" s="6">
        <f>IF(AB504 = "NULL", "NULL", AB504*2)</f>
        <v>6.1499999999999995</v>
      </c>
      <c r="AI504" s="6">
        <f>IF(AC504 = "NULL", "NULL", AC504*2)</f>
        <v>174.35249999999999</v>
      </c>
      <c r="AJ504" s="13">
        <v>21000000285</v>
      </c>
      <c r="AK504" s="11"/>
      <c r="AL504" s="10" t="str">
        <f>SUBSTITUTE(D504,CHAR(10)&amp;"• Packed in a facility and/or equipment that produces products containing peanuts, tree nuts, soybean, milk, dairy, eggs, fish, shellfish, wheat, sesame. •","")</f>
        <v>Simply Shrimp Seasoning Ingredients:
salt, spices, lemon, paprika</v>
      </c>
      <c r="AM504" s="9" t="s">
        <v>44</v>
      </c>
      <c r="AN504" s="42"/>
    </row>
    <row r="505" spans="1:40" ht="180" x14ac:dyDescent="0.3">
      <c r="A505" s="33" t="s">
        <v>643</v>
      </c>
      <c r="B505" s="8" t="s">
        <v>644</v>
      </c>
      <c r="C505" s="8" t="s">
        <v>645</v>
      </c>
      <c r="D505" s="9" t="s">
        <v>646</v>
      </c>
      <c r="E505" s="6">
        <f>IF(F505 = "NULL", "NULL", F505/28.35)</f>
        <v>2.0500881834215168</v>
      </c>
      <c r="F505" s="6">
        <v>58.12</v>
      </c>
      <c r="G505" s="6">
        <f>IF(H505 = "NULL", "NULL", H505/28.35)</f>
        <v>4.0999999999999996</v>
      </c>
      <c r="H505" s="6">
        <v>116.235</v>
      </c>
      <c r="I505" s="6">
        <f>IF(G505 = "NULL", "NULL", G505*1.25)</f>
        <v>5.125</v>
      </c>
      <c r="J505" s="6">
        <f>IF(G505 = "NULL", "NULL", H505*1.25)</f>
        <v>145.29374999999999</v>
      </c>
      <c r="K505" s="6">
        <f>IF(G505 = "NULL", "NULL", G505*2)</f>
        <v>8.1999999999999993</v>
      </c>
      <c r="L505" s="6">
        <f>IF(G505 = "NULL", "NULL", H505*2)</f>
        <v>232.47</v>
      </c>
      <c r="M505" s="9" t="str">
        <f>CONCATENATE(SUBSTITUTE(D505,"• Packed in a facility and/or equipment that produces products containing peanuts, tree nuts, soybean, milk, dairy, eggs, fish, shellfish, wheat, sesame. •",""), " - NET WT. ", TEXT(E505, "0.00"), " oz (", F505, " grams)")</f>
        <v>Six Pepper Blend Seasoning Ingredients:
salt, chili pepper, black pepper, white pepper, dehydrated garlic, dehydrated onion, dehydrated red bell pepper, dehydrated green bell pepper, spices
 - NET WT. 2.05 oz (58.12 grams)</v>
      </c>
      <c r="N505" s="10">
        <v>10000000540</v>
      </c>
      <c r="O505" s="10">
        <v>30000000540</v>
      </c>
      <c r="P505" s="10">
        <v>50000000540</v>
      </c>
      <c r="Q505" s="10">
        <v>70000000540</v>
      </c>
      <c r="R505" s="10">
        <v>90000000540</v>
      </c>
      <c r="S505" s="10">
        <v>11000000540</v>
      </c>
      <c r="T505" s="10">
        <v>13000000540</v>
      </c>
      <c r="U505" s="8" t="s">
        <v>49</v>
      </c>
      <c r="V505" s="9" t="s">
        <v>97</v>
      </c>
      <c r="W505" s="6">
        <f>IF(G505 = "NULL", "NULL", G505/4)</f>
        <v>1.0249999999999999</v>
      </c>
      <c r="X505" s="6">
        <f>IF(W505 = "NULL", "NULL", W505*28.35)</f>
        <v>29.05875</v>
      </c>
      <c r="Y505" s="6">
        <f>IF(G505 = "NULL", "NULL", G505*4)</f>
        <v>16.399999999999999</v>
      </c>
      <c r="Z505" s="6">
        <f>IF(G505 = "NULL", "NULL", H505*4)</f>
        <v>464.94</v>
      </c>
      <c r="AA505" s="13">
        <v>15000000540</v>
      </c>
      <c r="AB505" s="6">
        <f>IF(OR(E505 = "NULL", G505 = "NULL"), "NULL", (E505+G505)/2)</f>
        <v>3.0750440917107582</v>
      </c>
      <c r="AC505" s="6">
        <f>IF(OR(F505 = "NULL", H505 = "NULL"), "NULL", (F505+H505)/2)</f>
        <v>87.177499999999995</v>
      </c>
      <c r="AD505" s="13">
        <v>17000000540</v>
      </c>
      <c r="AE505" s="6">
        <f>IF(H505 = "NULL", "NULL", AF505/28.35)</f>
        <v>10.249999999999998</v>
      </c>
      <c r="AF505" s="6">
        <f>IF(H505 = "NULL", "NULL", J505*2)</f>
        <v>290.58749999999998</v>
      </c>
      <c r="AG505" s="13">
        <v>19000000540</v>
      </c>
      <c r="AH505" s="6">
        <f>IF(AB505 = "NULL", "NULL", AB505*2)</f>
        <v>6.1500881834215164</v>
      </c>
      <c r="AI505" s="6">
        <f>IF(AC505 = "NULL", "NULL", AC505*2)</f>
        <v>174.35499999999999</v>
      </c>
      <c r="AJ505" s="13">
        <v>21000000540</v>
      </c>
      <c r="AK505" s="11" t="s">
        <v>647</v>
      </c>
      <c r="AL505" s="10" t="str">
        <f>SUBSTITUTE(D505,CHAR(10)&amp;"•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c r="AM505" s="9" t="s">
        <v>44</v>
      </c>
      <c r="AN505" s="42"/>
    </row>
    <row r="506" spans="1:40" ht="180" x14ac:dyDescent="0.3">
      <c r="A506" s="8" t="s">
        <v>1028</v>
      </c>
      <c r="B506" s="8" t="s">
        <v>1029</v>
      </c>
      <c r="C506" s="8" t="s">
        <v>1029</v>
      </c>
      <c r="D506" s="9" t="s">
        <v>1030</v>
      </c>
      <c r="E506" s="6">
        <f>IF(F506 = "NULL", "NULL", F506/28.35)</f>
        <v>2.1</v>
      </c>
      <c r="F506" s="6">
        <v>59.535000000000004</v>
      </c>
      <c r="G506" s="6">
        <f>IF(H506 = "NULL", "NULL", H506/28.35)</f>
        <v>4.2</v>
      </c>
      <c r="H506" s="6">
        <v>119.07000000000001</v>
      </c>
      <c r="I506" s="6">
        <f>IF(G506 = "NULL", "NULL", G506*1.25)</f>
        <v>5.25</v>
      </c>
      <c r="J506" s="6">
        <f>IF(G506 = "NULL", "NULL", H506*1.25)</f>
        <v>148.83750000000001</v>
      </c>
      <c r="K506" s="6">
        <f>IF(G506 = "NULL", "NULL", G506*2)</f>
        <v>8.4</v>
      </c>
      <c r="L506" s="6">
        <f>IF(G506 = "NULL", "NULL", H506*2)</f>
        <v>238.14000000000001</v>
      </c>
      <c r="M506" s="9" t="str">
        <f>CONCATENATE(SUBSTITUTE(D506,"• Packed in a facility and/or equipment that produces products containing peanuts, tree nuts, soybean, milk, dairy, eggs, fish, shellfish, wheat, sesame. •",""), " - NET WT. ", TEXT(E506, "0.00"), " oz (", F506, " grams)")</f>
        <v>Sizzlin/Southwestern Blend Ingredients:
salt, garlic, oregano, turmeric, pepper
 - NET WT. 2.10 oz (59.535 grams)</v>
      </c>
      <c r="N506" s="10">
        <v>10000000286</v>
      </c>
      <c r="O506" s="10">
        <v>30000000286</v>
      </c>
      <c r="P506" s="10">
        <v>50000000286</v>
      </c>
      <c r="Q506" s="10">
        <v>70000000286</v>
      </c>
      <c r="R506" s="10">
        <v>90000000286</v>
      </c>
      <c r="S506" s="10">
        <v>11000000286</v>
      </c>
      <c r="T506" s="10">
        <v>13000000286</v>
      </c>
      <c r="U506" s="8"/>
      <c r="V506" s="9"/>
      <c r="W506" s="6">
        <f>IF(G506 = "NULL", "NULL", G506/4)</f>
        <v>1.05</v>
      </c>
      <c r="X506" s="6">
        <f>IF(W506 = "NULL", "NULL", W506*28.35)</f>
        <v>29.767500000000002</v>
      </c>
      <c r="Y506" s="6">
        <f>IF(G506 = "NULL", "NULL", G506*4)</f>
        <v>16.8</v>
      </c>
      <c r="Z506" s="6">
        <f>IF(G506 = "NULL", "NULL", H506*4)</f>
        <v>476.28000000000003</v>
      </c>
      <c r="AA506" s="13">
        <v>15000000286</v>
      </c>
      <c r="AB506" s="6">
        <f>IF(OR(E506 = "NULL", G506 = "NULL"), "NULL", (E506+G506)/2)</f>
        <v>3.1500000000000004</v>
      </c>
      <c r="AC506" s="6">
        <f>IF(OR(F506 = "NULL", H506 = "NULL"), "NULL", (F506+H506)/2)</f>
        <v>89.302500000000009</v>
      </c>
      <c r="AD506" s="13">
        <v>17000000286</v>
      </c>
      <c r="AE506" s="6">
        <f>IF(H506 = "NULL", "NULL", AF506/28.35)</f>
        <v>10.5</v>
      </c>
      <c r="AF506" s="6">
        <f>IF(H506 = "NULL", "NULL", J506*2)</f>
        <v>297.67500000000001</v>
      </c>
      <c r="AG506" s="13">
        <v>19000000286</v>
      </c>
      <c r="AH506" s="6">
        <f>IF(AB506 = "NULL", "NULL", AB506*2)</f>
        <v>6.3000000000000007</v>
      </c>
      <c r="AI506" s="6">
        <f>IF(AC506 = "NULL", "NULL", AC506*2)</f>
        <v>178.60500000000002</v>
      </c>
      <c r="AJ506" s="13">
        <v>21000000286</v>
      </c>
      <c r="AK506" s="11"/>
      <c r="AL506" s="10" t="str">
        <f>SUBSTITUTE(D506,CHAR(10)&amp;"• Packed in a facility and/or equipment that produces products containing peanuts, tree nuts, soybean, milk, dairy, eggs, fish, shellfish, wheat, sesame. •","")</f>
        <v>Sizzlin/Southwestern Blend Ingredients:
salt, garlic, oregano, turmeric, pepper</v>
      </c>
      <c r="AM506" s="9" t="s">
        <v>44</v>
      </c>
      <c r="AN506" s="42"/>
    </row>
    <row r="507" spans="1:40" ht="180" x14ac:dyDescent="0.3">
      <c r="A507" s="8" t="s">
        <v>1050</v>
      </c>
      <c r="B507" s="8" t="s">
        <v>1051</v>
      </c>
      <c r="C507" s="8" t="s">
        <v>1051</v>
      </c>
      <c r="D507" s="9" t="s">
        <v>1052</v>
      </c>
      <c r="E507" s="6">
        <f>IF(F507 = "NULL", "NULL", F507/28.35)</f>
        <v>1</v>
      </c>
      <c r="F507" s="6">
        <v>28.35</v>
      </c>
      <c r="G507" s="6">
        <f>IF(H507 = "NULL", "NULL", H507/28.35)</f>
        <v>2</v>
      </c>
      <c r="H507" s="6">
        <v>56.7</v>
      </c>
      <c r="I507" s="6">
        <f>IF(G507 = "NULL", "NULL", G507*1.25)</f>
        <v>2.5</v>
      </c>
      <c r="J507" s="6">
        <f>IF(G507 = "NULL", "NULL", H507*1.25)</f>
        <v>70.875</v>
      </c>
      <c r="K507" s="6">
        <f>IF(G507 = "NULL", "NULL", G507*2)</f>
        <v>4</v>
      </c>
      <c r="L507" s="6">
        <f>IF(G507 = "NULL", "NULL", H507*2)</f>
        <v>113.4</v>
      </c>
      <c r="M507" s="9" t="str">
        <f>CONCATENATE(SUBSTITUTE(D507,"• Packed in a facility and/or equipment that produces products containing peanuts, tree nuts, soybean, milk, dairy, eggs, fish, shellfish, wheat, sesame. •",""), " - NET WT. ", TEXT(E507, "0.00"), " oz (", F507, " grams)")</f>
        <v>Sloppy Joe Seasoning Ingredients:
salt, sugar, dehydrated onion, dehydrated red &amp; green peppers, chili peppers, spices, dehydrated garlic, natural flavor
 - NET WT. 1.00 oz (28.35 grams)</v>
      </c>
      <c r="N507" s="10">
        <v>10000000287</v>
      </c>
      <c r="O507" s="10">
        <v>30000000287</v>
      </c>
      <c r="P507" s="10">
        <v>50000000287</v>
      </c>
      <c r="Q507" s="10">
        <v>70000000287</v>
      </c>
      <c r="R507" s="10">
        <v>90000000287</v>
      </c>
      <c r="S507" s="10">
        <v>11000000287</v>
      </c>
      <c r="T507" s="10">
        <v>13000000287</v>
      </c>
      <c r="U507" s="8"/>
      <c r="V507" s="9"/>
      <c r="W507" s="6">
        <f>IF(G507 = "NULL", "NULL", G507/4)</f>
        <v>0.5</v>
      </c>
      <c r="X507" s="6">
        <f>IF(W507 = "NULL", "NULL", W507*28.35)</f>
        <v>14.175000000000001</v>
      </c>
      <c r="Y507" s="6">
        <f>IF(G507 = "NULL", "NULL", G507*4)</f>
        <v>8</v>
      </c>
      <c r="Z507" s="6">
        <f>IF(G507 = "NULL", "NULL", H507*4)</f>
        <v>226.8</v>
      </c>
      <c r="AA507" s="13">
        <v>15000000287</v>
      </c>
      <c r="AB507" s="6">
        <f>IF(OR(E507 = "NULL", G507 = "NULL"), "NULL", (E507+G507)/2)</f>
        <v>1.5</v>
      </c>
      <c r="AC507" s="6">
        <f>IF(OR(F507 = "NULL", H507 = "NULL"), "NULL", (F507+H507)/2)</f>
        <v>42.525000000000006</v>
      </c>
      <c r="AD507" s="13">
        <v>17000000287</v>
      </c>
      <c r="AE507" s="6">
        <f>IF(H507 = "NULL", "NULL", AF507/28.35)</f>
        <v>5</v>
      </c>
      <c r="AF507" s="6">
        <f>IF(H507 = "NULL", "NULL", J507*2)</f>
        <v>141.75</v>
      </c>
      <c r="AG507" s="13">
        <v>19000000287</v>
      </c>
      <c r="AH507" s="6">
        <f>IF(AB507 = "NULL", "NULL", AB507*2)</f>
        <v>3</v>
      </c>
      <c r="AI507" s="6">
        <f>IF(AC507 = "NULL", "NULL", AC507*2)</f>
        <v>85.050000000000011</v>
      </c>
      <c r="AJ507" s="13">
        <v>21000000287</v>
      </c>
      <c r="AK507" s="11"/>
      <c r="AL507" s="10" t="str">
        <f>SUBSTITUTE(D507,CHAR(10)&amp;"•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c r="AM507" s="9" t="s">
        <v>44</v>
      </c>
      <c r="AN507" s="42"/>
    </row>
    <row r="508" spans="1:40" ht="180" x14ac:dyDescent="0.3">
      <c r="A508" s="31" t="s">
        <v>2191</v>
      </c>
      <c r="B508" s="8" t="s">
        <v>2192</v>
      </c>
      <c r="C508" s="8" t="s">
        <v>2193</v>
      </c>
      <c r="D508" s="9" t="s">
        <v>2194</v>
      </c>
      <c r="E508" s="6">
        <f>IF(F508 = "NULL", "NULL", F508/28.35)</f>
        <v>2.3985890652557318</v>
      </c>
      <c r="F508" s="6">
        <v>68</v>
      </c>
      <c r="G508" s="6">
        <f>IF(H508 = "NULL", "NULL", H508/28.35)</f>
        <v>5.0088183421516757</v>
      </c>
      <c r="H508" s="6">
        <v>142</v>
      </c>
      <c r="I508" s="6">
        <f>IF(G508 = "NULL", "NULL", G508*1.25)</f>
        <v>6.261022927689595</v>
      </c>
      <c r="J508" s="6">
        <f>IF(G508 = "NULL", "NULL", H508*1.25)</f>
        <v>177.5</v>
      </c>
      <c r="K508" s="6">
        <f>IF(G508 = "NULL", "NULL", G508*2)</f>
        <v>10.017636684303351</v>
      </c>
      <c r="L508" s="6">
        <f>IF(G508 = "NULL", "NULL", H508*2)</f>
        <v>284</v>
      </c>
      <c r="M508" s="9" t="str">
        <f>CONCATENATE(SUBSTITUTE(D508,"• Packed in a facility and/or equipment that produces products containing peanuts, tree nuts, soybean, milk, dairy, eggs, fish, shellfish, wheat, sesame. •",""), " - NET WT. ", TEXT(E508, "0.00"), " oz (", F508, " grams)")</f>
        <v>Smoked Applewood Sea Salt Ingredients:
sea salt smoked over applewood fire
 - NET WT. 2.40 oz (68 grams)</v>
      </c>
      <c r="N508" s="10">
        <v>10000000017</v>
      </c>
      <c r="O508" s="10">
        <v>30000000017</v>
      </c>
      <c r="P508" s="10">
        <v>50000000017</v>
      </c>
      <c r="Q508" s="10">
        <v>70000000017</v>
      </c>
      <c r="R508" s="10">
        <v>90000000017</v>
      </c>
      <c r="S508" s="10">
        <v>11000000017</v>
      </c>
      <c r="T508" s="10">
        <v>13000000017</v>
      </c>
      <c r="U508" s="8" t="s">
        <v>49</v>
      </c>
      <c r="V508" s="9" t="s">
        <v>729</v>
      </c>
      <c r="W508" s="6">
        <f>IF(G508 = "NULL", "NULL", G508/4)</f>
        <v>1.2522045855379189</v>
      </c>
      <c r="X508" s="6">
        <f>IF(W508 = "NULL", "NULL", W508*28.35)</f>
        <v>35.5</v>
      </c>
      <c r="Y508" s="6">
        <f>IF(G508 = "NULL", "NULL", G508*4)</f>
        <v>20.035273368606703</v>
      </c>
      <c r="Z508" s="6">
        <f>IF(G508 = "NULL", "NULL", H508*4)</f>
        <v>568</v>
      </c>
      <c r="AA508" s="13">
        <v>15000000017</v>
      </c>
      <c r="AB508" s="6">
        <f>IF(OR(E508 = "NULL", G508 = "NULL"), "NULL", (E508+G508)/2)</f>
        <v>3.7037037037037037</v>
      </c>
      <c r="AC508" s="6">
        <f>IF(OR(F508 = "NULL", H508 = "NULL"), "NULL", (F508+H508)/2)</f>
        <v>105</v>
      </c>
      <c r="AD508" s="13">
        <v>17000000017</v>
      </c>
      <c r="AE508" s="6">
        <f>IF(H508 = "NULL", "NULL", AF508/28.35)</f>
        <v>12.522045855379188</v>
      </c>
      <c r="AF508" s="6">
        <f>IF(H508 = "NULL", "NULL", J508*2)</f>
        <v>355</v>
      </c>
      <c r="AG508" s="13">
        <v>19000000017</v>
      </c>
      <c r="AH508" s="6">
        <f>IF(AB508 = "NULL", "NULL", AB508*2)</f>
        <v>7.4074074074074074</v>
      </c>
      <c r="AI508" s="6">
        <f>IF(AC508 = "NULL", "NULL", AC508*2)</f>
        <v>210</v>
      </c>
      <c r="AJ508" s="13">
        <v>21000000017</v>
      </c>
      <c r="AK508" s="11"/>
      <c r="AL508" s="10" t="str">
        <f>SUBSTITUTE(D508,CHAR(10)&amp;"• Packed in a facility and/or equipment that produces products containing peanuts, tree nuts, soybean, milk, dairy, eggs, fish, shellfish, wheat, sesame. •","")</f>
        <v>Smoked Applewood Sea Salt Ingredients:
sea salt smoked over applewood fire</v>
      </c>
      <c r="AM508" s="9" t="s">
        <v>44</v>
      </c>
      <c r="AN508" s="42"/>
    </row>
    <row r="509" spans="1:40" ht="180" x14ac:dyDescent="0.3">
      <c r="A509" s="8" t="s">
        <v>1175</v>
      </c>
      <c r="B509" s="8" t="s">
        <v>1176</v>
      </c>
      <c r="C509" s="8" t="s">
        <v>1176</v>
      </c>
      <c r="D509" s="9" t="s">
        <v>1177</v>
      </c>
      <c r="E509" s="6">
        <f>IF(F509 = "NULL", "NULL", F509/28.35)</f>
        <v>1.4</v>
      </c>
      <c r="F509" s="6">
        <v>39.69</v>
      </c>
      <c r="G509" s="6">
        <f>IF(H509 = "NULL", "NULL", H509/28.35)</f>
        <v>2.8</v>
      </c>
      <c r="H509" s="6">
        <v>79.38</v>
      </c>
      <c r="I509" s="6">
        <f>IF(G509 = "NULL", "NULL", G509*1.25)</f>
        <v>3.5</v>
      </c>
      <c r="J509" s="6">
        <f>IF(G509 = "NULL", "NULL", H509*1.25)</f>
        <v>99.224999999999994</v>
      </c>
      <c r="K509" s="6">
        <f>IF(G509 = "NULL", "NULL", G509*2)</f>
        <v>5.6</v>
      </c>
      <c r="L509" s="6">
        <f>IF(G509 = "NULL", "NULL", H509*2)</f>
        <v>158.76</v>
      </c>
      <c r="M509" s="9" t="str">
        <f>CONCATENATE(SUBSTITUTE(D509,"• Packed in a facility and/or equipment that produces products containing peanuts, tree nuts, soybean, milk, dairy, eggs, fish, shellfish, wheat, sesame. •",""), " - NET WT. ", TEXT(E509, "0.00"), " oz (", F509, " grams)")</f>
        <v>Smoked Bacon Bourbon Ingredients:
brown sugar, cinnamon, caramel sugar, salt, chipotle, soy based bacon bits
• ALLERGY ALERT: contains soy •
 - NET WT. 1.40 oz (39.69 grams)</v>
      </c>
      <c r="N509" s="10">
        <v>10000000288</v>
      </c>
      <c r="O509" s="10">
        <v>30000000288</v>
      </c>
      <c r="P509" s="10">
        <v>50000000288</v>
      </c>
      <c r="Q509" s="10">
        <v>70000000288</v>
      </c>
      <c r="R509" s="10">
        <v>90000000288</v>
      </c>
      <c r="S509" s="10">
        <v>11000000288</v>
      </c>
      <c r="T509" s="10">
        <v>13000000288</v>
      </c>
      <c r="U509" s="8"/>
      <c r="V509" s="9"/>
      <c r="W509" s="6">
        <f>IF(G509 = "NULL", "NULL", G509/4)</f>
        <v>0.7</v>
      </c>
      <c r="X509" s="6">
        <f>IF(W509 = "NULL", "NULL", W509*28.35)</f>
        <v>19.844999999999999</v>
      </c>
      <c r="Y509" s="6">
        <f>IF(G509 = "NULL", "NULL", G509*4)</f>
        <v>11.2</v>
      </c>
      <c r="Z509" s="6">
        <f>IF(G509 = "NULL", "NULL", H509*4)</f>
        <v>317.52</v>
      </c>
      <c r="AA509" s="13">
        <v>15000000288</v>
      </c>
      <c r="AB509" s="6">
        <f>IF(OR(E509 = "NULL", G509 = "NULL"), "NULL", (E509+G509)/2)</f>
        <v>2.0999999999999996</v>
      </c>
      <c r="AC509" s="6">
        <f>IF(OR(F509 = "NULL", H509 = "NULL"), "NULL", (F509+H509)/2)</f>
        <v>59.534999999999997</v>
      </c>
      <c r="AD509" s="13">
        <v>17000000288</v>
      </c>
      <c r="AE509" s="6">
        <f>IF(H509 = "NULL", "NULL", AF509/28.35)</f>
        <v>6.9999999999999991</v>
      </c>
      <c r="AF509" s="6">
        <f>IF(H509 = "NULL", "NULL", J509*2)</f>
        <v>198.45</v>
      </c>
      <c r="AG509" s="13">
        <v>19000000288</v>
      </c>
      <c r="AH509" s="6">
        <f>IF(AB509 = "NULL", "NULL", AB509*2)</f>
        <v>4.1999999999999993</v>
      </c>
      <c r="AI509" s="6">
        <f>IF(AC509 = "NULL", "NULL", AC509*2)</f>
        <v>119.07</v>
      </c>
      <c r="AJ509" s="13">
        <v>21000000288</v>
      </c>
      <c r="AK509" s="11"/>
      <c r="AL509" s="10" t="str">
        <f>SUBSTITUTE(D509,CHAR(10)&amp;"•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c r="AM509" s="9" t="s">
        <v>44</v>
      </c>
      <c r="AN509" s="42"/>
    </row>
    <row r="510" spans="1:40" ht="180" x14ac:dyDescent="0.3">
      <c r="A510" s="8" t="s">
        <v>1629</v>
      </c>
      <c r="B510" s="8" t="s">
        <v>1630</v>
      </c>
      <c r="C510" s="8" t="s">
        <v>1630</v>
      </c>
      <c r="D510" s="9" t="s">
        <v>1631</v>
      </c>
      <c r="E510" s="6">
        <f>IF(F510 = "NULL", "NULL", F510/28.35)</f>
        <v>1.128747795414462</v>
      </c>
      <c r="F510" s="6">
        <v>32</v>
      </c>
      <c r="G510" s="6">
        <f>IF(H510 = "NULL", "NULL", H510/28.35)</f>
        <v>2.3985890652557318</v>
      </c>
      <c r="H510" s="6">
        <v>68</v>
      </c>
      <c r="I510" s="6">
        <f>IF(G510 = "NULL", "NULL", G510*1.25)</f>
        <v>2.9982363315696645</v>
      </c>
      <c r="J510" s="6">
        <f>IF(G510 = "NULL", "NULL", H510*1.25)</f>
        <v>85</v>
      </c>
      <c r="K510" s="6">
        <f>IF(G510 = "NULL", "NULL", G510*2)</f>
        <v>4.7971781305114636</v>
      </c>
      <c r="L510" s="6">
        <f>IF(G510 = "NULL", "NULL", H510*2)</f>
        <v>136</v>
      </c>
      <c r="M510" s="9" t="str">
        <f>CONCATENATE(SUBSTITUTE(D510,"• Packed in a facility and/or equipment that produces products containing peanuts, tree nuts, soybean, milk, dairy, eggs, fish, shellfish, wheat, sesame. •",""), " - NET WT. ", TEXT(E510, "0.00"), " oz (", F510, " grams)")</f>
        <v>Smoked Black Peppercorns Ingredients:
black peppercorns, smoke flavor
 - NET WT. 1.13 oz (32 grams)</v>
      </c>
      <c r="N510" s="10">
        <v>10000000499</v>
      </c>
      <c r="O510" s="10">
        <v>30000000499</v>
      </c>
      <c r="P510" s="10">
        <v>50000000499</v>
      </c>
      <c r="Q510" s="10">
        <v>70000000499</v>
      </c>
      <c r="R510" s="10">
        <v>90000000499</v>
      </c>
      <c r="S510" s="10">
        <v>11000000499</v>
      </c>
      <c r="T510" s="10">
        <v>13000000499</v>
      </c>
      <c r="U510" s="8" t="s">
        <v>49</v>
      </c>
      <c r="V510" s="9" t="s">
        <v>740</v>
      </c>
      <c r="W510" s="6">
        <f>IF(G510 = "NULL", "NULL", G510/4)</f>
        <v>0.59964726631393295</v>
      </c>
      <c r="X510" s="6">
        <f>IF(W510 = "NULL", "NULL", W510*28.35)</f>
        <v>17</v>
      </c>
      <c r="Y510" s="6">
        <f>IF(G510 = "NULL", "NULL", G510*4)</f>
        <v>9.5943562610229272</v>
      </c>
      <c r="Z510" s="6">
        <f>IF(G510 = "NULL", "NULL", H510*4)</f>
        <v>272</v>
      </c>
      <c r="AA510" s="13">
        <v>15000000499</v>
      </c>
      <c r="AB510" s="6">
        <f>IF(OR(E510 = "NULL", G510 = "NULL"), "NULL", (E510+G510)/2)</f>
        <v>1.7636684303350969</v>
      </c>
      <c r="AC510" s="6">
        <f>IF(OR(F510 = "NULL", H510 = "NULL"), "NULL", (F510+H510)/2)</f>
        <v>50</v>
      </c>
      <c r="AD510" s="13">
        <v>17000000499</v>
      </c>
      <c r="AE510" s="6">
        <f>IF(H510 = "NULL", "NULL", AF510/28.35)</f>
        <v>5.9964726631393299</v>
      </c>
      <c r="AF510" s="6">
        <f>IF(H510 = "NULL", "NULL", J510*2)</f>
        <v>170</v>
      </c>
      <c r="AG510" s="13">
        <v>19000000499</v>
      </c>
      <c r="AH510" s="6">
        <f>IF(AB510 = "NULL", "NULL", AB510*2)</f>
        <v>3.5273368606701938</v>
      </c>
      <c r="AI510" s="6">
        <f>IF(AC510 = "NULL", "NULL", AC510*2)</f>
        <v>100</v>
      </c>
      <c r="AJ510" s="13">
        <v>21000000499</v>
      </c>
      <c r="AK510" s="11"/>
      <c r="AL510" s="10" t="str">
        <f>SUBSTITUTE(D510,CHAR(10)&amp;"• Packed in a facility and/or equipment that produces products containing peanuts, tree nuts, soybean, milk, dairy, eggs, fish, shellfish, wheat, sesame. •","")</f>
        <v>Smoked Black Peppercorns Ingredients:
black peppercorns, smoke flavor</v>
      </c>
      <c r="AM510" s="9" t="s">
        <v>44</v>
      </c>
      <c r="AN510" s="42"/>
    </row>
    <row r="511" spans="1:40" ht="180" x14ac:dyDescent="0.3">
      <c r="A511" s="8" t="s">
        <v>2493</v>
      </c>
      <c r="B511" s="8" t="s">
        <v>2494</v>
      </c>
      <c r="C511" s="8" t="s">
        <v>2494</v>
      </c>
      <c r="D511" s="9" t="s">
        <v>2495</v>
      </c>
      <c r="E511" s="6">
        <f>IF(F511 = "NULL", "NULL", F511/28.35)</f>
        <v>1.5520282186948853</v>
      </c>
      <c r="F511" s="6">
        <v>44</v>
      </c>
      <c r="G511" s="6">
        <f>IF(H511 = "NULL", "NULL", H511/28.35)</f>
        <v>3.5273368606701938</v>
      </c>
      <c r="H511" s="6">
        <v>100</v>
      </c>
      <c r="I511" s="6">
        <f>IF(G511 = "NULL", "NULL", G511*1.25)</f>
        <v>4.409171075837742</v>
      </c>
      <c r="J511" s="6">
        <f>IF(G511 = "NULL", "NULL", H511*1.25)</f>
        <v>125</v>
      </c>
      <c r="K511" s="6">
        <f>IF(G511 = "NULL", "NULL", G511*2)</f>
        <v>7.0546737213403876</v>
      </c>
      <c r="L511" s="6">
        <f>IF(G511 = "NULL", "NULL", H511*2)</f>
        <v>200</v>
      </c>
      <c r="M511" s="9" t="str">
        <f>CONCATENATE(SUBSTITUTE(D511,"• Packed in a facility and/or equipment that produces products containing peanuts, tree nuts, soybean, milk, dairy, eggs, fish, shellfish, wheat, sesame. •",""), " - NET WT. ", TEXT(E511, "0.00"), " oz (", F511, " grams)")</f>
        <v>Smoked Brown Sugar Ingredients:
smoked brown sugar
 - NET WT. 1.55 oz (44 grams)</v>
      </c>
      <c r="N511" s="10">
        <v>10000000526</v>
      </c>
      <c r="O511" s="10">
        <v>30000000526</v>
      </c>
      <c r="P511" s="10">
        <v>50000000526</v>
      </c>
      <c r="Q511" s="10">
        <v>70000000526</v>
      </c>
      <c r="R511" s="10">
        <v>90000000526</v>
      </c>
      <c r="S511" s="10">
        <v>11000000526</v>
      </c>
      <c r="T511" s="10">
        <v>13000000526</v>
      </c>
      <c r="U511" s="22"/>
      <c r="V511" s="6" t="s">
        <v>2496</v>
      </c>
      <c r="W511" s="6">
        <f>IF(G511 = "NULL", "NULL", G511/4)</f>
        <v>0.88183421516754845</v>
      </c>
      <c r="X511" s="6">
        <f>IF(W511 = "NULL", "NULL", W511*28.35)</f>
        <v>25</v>
      </c>
      <c r="Y511" s="6">
        <f>IF(G511 = "NULL", "NULL", G511*4)</f>
        <v>14.109347442680775</v>
      </c>
      <c r="Z511" s="6">
        <f>IF(G511 = "NULL", "NULL", H511*4)</f>
        <v>400</v>
      </c>
      <c r="AA511" s="13">
        <v>15000000526</v>
      </c>
      <c r="AB511" s="6">
        <f>IF(OR(E511 = "NULL", G511 = "NULL"), "NULL", (E511+G511)/2)</f>
        <v>2.5396825396825395</v>
      </c>
      <c r="AC511" s="6">
        <f>IF(OR(F511 = "NULL", H511 = "NULL"), "NULL", (F511+H511)/2)</f>
        <v>72</v>
      </c>
      <c r="AD511" s="13">
        <v>17000000526</v>
      </c>
      <c r="AE511" s="6">
        <f>IF(H511 = "NULL", "NULL", AF511/28.35)</f>
        <v>8.8183421516754841</v>
      </c>
      <c r="AF511" s="6">
        <f>IF(H511 = "NULL", "NULL", J511*2)</f>
        <v>250</v>
      </c>
      <c r="AG511" s="13">
        <v>19000000526</v>
      </c>
      <c r="AH511" s="6">
        <f>IF(AB511 = "NULL", "NULL", AB511*2)</f>
        <v>5.0793650793650791</v>
      </c>
      <c r="AI511" s="6">
        <f>IF(AC511 = "NULL", "NULL", AC511*2)</f>
        <v>144</v>
      </c>
      <c r="AJ511" s="13">
        <v>21000000526</v>
      </c>
      <c r="AK511" s="11"/>
      <c r="AL511" s="10" t="str">
        <f>SUBSTITUTE(D511,CHAR(10)&amp;"• Packed in a facility and/or equipment that produces products containing peanuts, tree nuts, soybean, milk, dairy, eggs, fish, shellfish, wheat, sesame. •","")</f>
        <v>Smoked Brown Sugar Ingredients:
smoked brown sugar</v>
      </c>
      <c r="AM511" s="9" t="s">
        <v>44</v>
      </c>
      <c r="AN511" s="42"/>
    </row>
    <row r="512" spans="1:40" ht="409.6" x14ac:dyDescent="0.3">
      <c r="A512" s="8" t="s">
        <v>1553</v>
      </c>
      <c r="B512" s="8" t="s">
        <v>1554</v>
      </c>
      <c r="C512" s="8" t="s">
        <v>1555</v>
      </c>
      <c r="D512" s="9" t="s">
        <v>1556</v>
      </c>
      <c r="E512" s="6">
        <f>IF(F512 = "NULL", "NULL", F512/28.35)</f>
        <v>0.22469135802469134</v>
      </c>
      <c r="F512" s="6">
        <v>6.37</v>
      </c>
      <c r="G512" s="6">
        <f>IF(H512 = "NULL", "NULL", H512/28.35)</f>
        <v>0.38694885361552028</v>
      </c>
      <c r="H512" s="6">
        <v>10.97</v>
      </c>
      <c r="I512" s="6">
        <f>IF(G512 = "NULL", "NULL", G512*1.25)</f>
        <v>0.48368606701940037</v>
      </c>
      <c r="J512" s="6">
        <f>IF(G512 = "NULL", "NULL", H512*1.25)</f>
        <v>13.7125</v>
      </c>
      <c r="K512" s="6">
        <f>IF(G512 = "NULL", "NULL", G512*2)</f>
        <v>0.77389770723104057</v>
      </c>
      <c r="L512" s="6">
        <f>IF(G512 = "NULL", "NULL", H512*2)</f>
        <v>21.94</v>
      </c>
      <c r="M512" s="9" t="str">
        <f>CONCATENATE(SUBSTITUTE(D512,"• Packed in a facility and/or equipment that produces products containing peanuts, tree nuts, soybean, milk, dairy, eggs, fish, shellfish, wheat, sesame. •",""), " - NET WT. ", TEXT(E512, "0.00"), " oz (", F512, " grams)")</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NET WT. 0.22 oz (6.37 grams)</v>
      </c>
      <c r="N512" s="10">
        <v>10000000559</v>
      </c>
      <c r="O512" s="10">
        <v>30000000559</v>
      </c>
      <c r="P512" s="10">
        <v>50000000559</v>
      </c>
      <c r="Q512" s="10">
        <v>70000000559</v>
      </c>
      <c r="R512" s="10">
        <v>90000000559</v>
      </c>
      <c r="S512" s="10">
        <v>11000000559</v>
      </c>
      <c r="T512" s="10">
        <v>13000000559</v>
      </c>
      <c r="U512" s="22"/>
      <c r="V512" s="6" t="s">
        <v>133</v>
      </c>
      <c r="W512" s="6">
        <f>IF(G512 = "NULL", "NULL", G512/4)</f>
        <v>9.6737213403880071E-2</v>
      </c>
      <c r="X512" s="6">
        <f>IF(W512 = "NULL", "NULL", W512*28.35)</f>
        <v>2.7425000000000002</v>
      </c>
      <c r="Y512" s="6">
        <f>IF(G512 = "NULL", "NULL", G512*4)</f>
        <v>1.5477954144620811</v>
      </c>
      <c r="Z512" s="6">
        <f>IF(G512 = "NULL", "NULL", H512*4)</f>
        <v>43.88</v>
      </c>
      <c r="AA512" s="13">
        <v>15000000559</v>
      </c>
      <c r="AB512" s="6">
        <f>IF(OR(E512 = "NULL", G512 = "NULL"), "NULL", (E512+G512)/2)</f>
        <v>0.30582010582010583</v>
      </c>
      <c r="AC512" s="6">
        <f>IF(OR(F512 = "NULL", H512 = "NULL"), "NULL", (F512+H512)/2)</f>
        <v>8.67</v>
      </c>
      <c r="AD512" s="13">
        <v>17000000559</v>
      </c>
      <c r="AE512" s="6">
        <f>IF(H512 = "NULL", "NULL", AF512/28.35)</f>
        <v>0.96737213403880074</v>
      </c>
      <c r="AF512" s="6">
        <f>IF(H512 = "NULL", "NULL", J512*2)</f>
        <v>27.425000000000001</v>
      </c>
      <c r="AG512" s="13">
        <v>19000000559</v>
      </c>
      <c r="AH512" s="6">
        <f>IF(AB512 = "NULL", "NULL", AB512*2)</f>
        <v>0.61164021164021165</v>
      </c>
      <c r="AI512" s="6">
        <f>IF(AC512 = "NULL", "NULL", AC512*2)</f>
        <v>17.34</v>
      </c>
      <c r="AJ512" s="13">
        <v>21000000559</v>
      </c>
      <c r="AK512" s="11"/>
      <c r="AL512" s="10" t="str">
        <f>SUBSTITUTE(D512,CHAR(10)&amp;"• Packed in a facility and/or equipment that produces products containing peanuts, tree nuts, soybean, milk, dairy, eggs, fish, shellfish, wheat, sesame. •","")</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c r="AM512" s="9" t="s">
        <v>44</v>
      </c>
      <c r="AN512" s="42"/>
    </row>
    <row r="513" spans="1:40" ht="240" x14ac:dyDescent="0.3">
      <c r="A513" s="8" t="s">
        <v>1236</v>
      </c>
      <c r="B513" s="8" t="s">
        <v>1237</v>
      </c>
      <c r="C513" s="8" t="s">
        <v>1238</v>
      </c>
      <c r="D513" s="9" t="s">
        <v>1239</v>
      </c>
      <c r="E513" s="6">
        <f>IF(F513 = "NULL", "NULL", F513/28.35)</f>
        <v>3.5273368606701938E-2</v>
      </c>
      <c r="F513" s="6">
        <v>1</v>
      </c>
      <c r="G513" s="6">
        <f>IF(H513 = "NULL", "NULL", H513/28.35)</f>
        <v>7.0546737213403876E-2</v>
      </c>
      <c r="H513" s="6">
        <v>2</v>
      </c>
      <c r="I513" s="6">
        <f>IF(G513 = "NULL", "NULL", G513*1.25)</f>
        <v>8.8183421516754845E-2</v>
      </c>
      <c r="J513" s="6">
        <f>IF(G513 = "NULL", "NULL", H513*1.25)</f>
        <v>2.5</v>
      </c>
      <c r="K513" s="6">
        <f>IF(G513 = "NULL", "NULL", G513*2)</f>
        <v>0.14109347442680775</v>
      </c>
      <c r="L513" s="6">
        <f>IF(G513 = "NULL", "NULL", H513*2)</f>
        <v>4</v>
      </c>
      <c r="M513" s="9" t="str">
        <f>CONCATENATE(SUBSTITUTE(D513,"• Packed in a facility and/or equipment that produces products containing peanuts, tree nuts, soybean, milk, dairy, eggs, fish, shellfish, wheat, sesame. •",""), " - NET WT. ", TEXT(E513, "0.00"), " oz (", F513, " grams)")</f>
        <v>Smoked Griller Blend Ingredients:
spices, salt, dehydrated garlic, sugar, dehydrated 
onion, caranel color, red bell pepper, parsley, soybean
or cottonseed oil, smoke flavors, extractives of paprika, 
silicon dioxide (anti caking) may contain sulfites
 - NET WT. 0.04 oz (1 grams)</v>
      </c>
      <c r="N513" s="10">
        <v>10000000376</v>
      </c>
      <c r="O513" s="10">
        <v>30000000376</v>
      </c>
      <c r="P513" s="10">
        <v>50000000376</v>
      </c>
      <c r="Q513" s="10">
        <v>70000000376</v>
      </c>
      <c r="R513" s="10">
        <v>90000000376</v>
      </c>
      <c r="S513" s="10">
        <v>11000000376</v>
      </c>
      <c r="T513" s="10">
        <v>13000000376</v>
      </c>
      <c r="U513" s="8"/>
      <c r="V513" s="9" t="s">
        <v>127</v>
      </c>
      <c r="W513" s="6">
        <f>IF(G513 = "NULL", "NULL", G513/4)</f>
        <v>1.7636684303350969E-2</v>
      </c>
      <c r="X513" s="6">
        <f>IF(W513 = "NULL", "NULL", W513*28.35)</f>
        <v>0.5</v>
      </c>
      <c r="Y513" s="6">
        <f>IF(G513 = "NULL", "NULL", G513*4)</f>
        <v>0.2821869488536155</v>
      </c>
      <c r="Z513" s="6">
        <f>IF(G513 = "NULL", "NULL", H513*4)</f>
        <v>8</v>
      </c>
      <c r="AA513" s="13">
        <v>15000000376</v>
      </c>
      <c r="AB513" s="6">
        <f>IF(OR(E513 = "NULL", G513 = "NULL"), "NULL", (E513+G513)/2)</f>
        <v>5.2910052910052907E-2</v>
      </c>
      <c r="AC513" s="6">
        <f>IF(OR(F513 = "NULL", H513 = "NULL"), "NULL", (F513+H513)/2)</f>
        <v>1.5</v>
      </c>
      <c r="AD513" s="13">
        <v>17000000376</v>
      </c>
      <c r="AE513" s="6">
        <f>IF(H513 = "NULL", "NULL", AF513/28.35)</f>
        <v>0.17636684303350969</v>
      </c>
      <c r="AF513" s="6">
        <f>IF(H513 = "NULL", "NULL", J513*2)</f>
        <v>5</v>
      </c>
      <c r="AG513" s="13">
        <v>19000000376</v>
      </c>
      <c r="AH513" s="6">
        <f>IF(AB513 = "NULL", "NULL", AB513*2)</f>
        <v>0.10582010582010581</v>
      </c>
      <c r="AI513" s="6">
        <f>IF(AC513 = "NULL", "NULL", AC513*2)</f>
        <v>3</v>
      </c>
      <c r="AJ513" s="13">
        <v>21000000376</v>
      </c>
      <c r="AK513" s="11" t="s">
        <v>1240</v>
      </c>
      <c r="AL513" s="10" t="str">
        <f>SUBSTITUTE(D513,CHAR(10)&amp;"•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c r="AM513" s="9" t="s">
        <v>44</v>
      </c>
      <c r="AN513" s="42"/>
    </row>
    <row r="514" spans="1:40" ht="180" x14ac:dyDescent="0.3">
      <c r="A514" s="8" t="s">
        <v>2435</v>
      </c>
      <c r="B514" s="8" t="s">
        <v>2436</v>
      </c>
      <c r="C514" s="8" t="s">
        <v>2436</v>
      </c>
      <c r="D514" s="9" t="s">
        <v>2437</v>
      </c>
      <c r="E514" s="6">
        <f>IF(F514 = "NULL", "NULL", F514/28.35)</f>
        <v>1.3333333333333333</v>
      </c>
      <c r="F514" s="6">
        <v>37.799999999999997</v>
      </c>
      <c r="G514" s="6">
        <f>IF(H514 = "NULL", "NULL", H514/28.35)</f>
        <v>2.6666666666666665</v>
      </c>
      <c r="H514" s="6">
        <v>75.599999999999994</v>
      </c>
      <c r="I514" s="6">
        <f>IF(G514 = "NULL", "NULL", G514*1.25)</f>
        <v>3.333333333333333</v>
      </c>
      <c r="J514" s="6">
        <f>IF(G514 = "NULL", "NULL", H514*1.25)</f>
        <v>94.5</v>
      </c>
      <c r="K514" s="6">
        <f>IF(G514 = "NULL", "NULL", G514*2)</f>
        <v>5.333333333333333</v>
      </c>
      <c r="L514" s="6">
        <f>IF(G514 = "NULL", "NULL", H514*2)</f>
        <v>151.19999999999999</v>
      </c>
      <c r="M514" s="9" t="str">
        <f>CONCATENATE(SUBSTITUTE(D514,"• Packed in a facility and/or equipment that produces products containing peanuts, tree nuts, soybean, milk, dairy, eggs, fish, shellfish, wheat, sesame. •",""), " - NET WT. ", TEXT(E514, "0.00"), " oz (", F514, " grams)")</f>
        <v>Smoked Paprika Ingredients:
dried sweet red bell peppers that have been smoked
 - NET WT. 1.33 oz (37.8 grams)</v>
      </c>
      <c r="N514" s="10">
        <v>10000000427</v>
      </c>
      <c r="O514" s="10">
        <v>30000000427</v>
      </c>
      <c r="P514" s="10">
        <v>50000000427</v>
      </c>
      <c r="Q514" s="10">
        <v>70000000427</v>
      </c>
      <c r="R514" s="10">
        <v>90000000427</v>
      </c>
      <c r="S514" s="10">
        <v>11000000427</v>
      </c>
      <c r="T514" s="10">
        <v>13000000427</v>
      </c>
      <c r="U514" s="8"/>
      <c r="V514" s="9"/>
      <c r="W514" s="6">
        <f>IF(G514 = "NULL", "NULL", G514/4)</f>
        <v>0.66666666666666663</v>
      </c>
      <c r="X514" s="6">
        <f>IF(W514 = "NULL", "NULL", W514*28.35)</f>
        <v>18.899999999999999</v>
      </c>
      <c r="Y514" s="6">
        <f>IF(G514 = "NULL", "NULL", G514*4)</f>
        <v>10.666666666666666</v>
      </c>
      <c r="Z514" s="6">
        <f>IF(G514 = "NULL", "NULL", H514*4)</f>
        <v>302.39999999999998</v>
      </c>
      <c r="AA514" s="13">
        <v>15000000427</v>
      </c>
      <c r="AB514" s="6">
        <f>IF(OR(E514 = "NULL", G514 = "NULL"), "NULL", (E514+G514)/2)</f>
        <v>2</v>
      </c>
      <c r="AC514" s="6">
        <f>IF(OR(F514 = "NULL", H514 = "NULL"), "NULL", (F514+H514)/2)</f>
        <v>56.699999999999996</v>
      </c>
      <c r="AD514" s="13">
        <v>17000000427</v>
      </c>
      <c r="AE514" s="6">
        <f>IF(H514 = "NULL", "NULL", AF514/28.35)</f>
        <v>6.6666666666666661</v>
      </c>
      <c r="AF514" s="6">
        <f>IF(H514 = "NULL", "NULL", J514*2)</f>
        <v>189</v>
      </c>
      <c r="AG514" s="13">
        <v>19000000427</v>
      </c>
      <c r="AH514" s="6">
        <f>IF(AB514 = "NULL", "NULL", AB514*2)</f>
        <v>4</v>
      </c>
      <c r="AI514" s="6">
        <f>IF(AC514 = "NULL", "NULL", AC514*2)</f>
        <v>113.39999999999999</v>
      </c>
      <c r="AJ514" s="13">
        <v>21000000427</v>
      </c>
      <c r="AK514" s="11"/>
      <c r="AL514" s="10" t="str">
        <f>SUBSTITUTE(D514,CHAR(10)&amp;"• Packed in a facility and/or equipment that produces products containing peanuts, tree nuts, soybean, milk, dairy, eggs, fish, shellfish, wheat, sesame. •","")</f>
        <v>Smoked Paprika Ingredients:
dried sweet red bell peppers that have been smoked</v>
      </c>
      <c r="AM514" s="9" t="s">
        <v>44</v>
      </c>
      <c r="AN514" s="42"/>
    </row>
    <row r="515" spans="1:40" ht="180" x14ac:dyDescent="0.3">
      <c r="A515" s="8" t="s">
        <v>2302</v>
      </c>
      <c r="B515" s="8" t="s">
        <v>2303</v>
      </c>
      <c r="C515" s="8" t="s">
        <v>2304</v>
      </c>
      <c r="D515" s="9" t="s">
        <v>2305</v>
      </c>
      <c r="E515" s="6">
        <f>IF(F515 = "NULL", "NULL", F515/28.35)</f>
        <v>1.85</v>
      </c>
      <c r="F515" s="6">
        <v>52.447500000000005</v>
      </c>
      <c r="G515" s="6">
        <f>IF(H515 = "NULL", "NULL", H515/28.35)</f>
        <v>3.7</v>
      </c>
      <c r="H515" s="6">
        <v>104.89500000000001</v>
      </c>
      <c r="I515" s="6">
        <f>IF(G515 = "NULL", "NULL", G515*1.25)</f>
        <v>4.625</v>
      </c>
      <c r="J515" s="6">
        <f>IF(G515 = "NULL", "NULL", H515*1.25)</f>
        <v>131.11875000000001</v>
      </c>
      <c r="K515" s="6">
        <f>IF(G515 = "NULL", "NULL", G515*2)</f>
        <v>7.4</v>
      </c>
      <c r="L515" s="6">
        <f>IF(G515 = "NULL", "NULL", H515*2)</f>
        <v>209.79000000000002</v>
      </c>
      <c r="M515" s="9" t="str">
        <f>CONCATENATE(SUBSTITUTE(D515,"• Packed in a facility and/or equipment that produces products containing peanuts, tree nuts, soybean, milk, dairy, eggs, fish, shellfish, wheat, sesame. •",""), " - NET WT. ", TEXT(E515, "0.00"), " oz (", F515, " grams)")</f>
        <v>Smoked Sea Salt Ingredients:
coarse sea salt, smoke flavor
 - NET WT. 1.85 oz (52.4475 grams)</v>
      </c>
      <c r="N515" s="10">
        <v>10000000289</v>
      </c>
      <c r="O515" s="10">
        <v>30000000289</v>
      </c>
      <c r="P515" s="10">
        <v>50000000289</v>
      </c>
      <c r="Q515" s="10">
        <v>70000000289</v>
      </c>
      <c r="R515" s="10">
        <v>90000000289</v>
      </c>
      <c r="S515" s="10">
        <v>11000000289</v>
      </c>
      <c r="T515" s="10">
        <v>13000000289</v>
      </c>
      <c r="U515" s="8"/>
      <c r="V515" s="9"/>
      <c r="W515" s="6">
        <f>IF(G515 = "NULL", "NULL", G515/4)</f>
        <v>0.92500000000000004</v>
      </c>
      <c r="X515" s="6">
        <f>IF(W515 = "NULL", "NULL", W515*28.35)</f>
        <v>26.223750000000003</v>
      </c>
      <c r="Y515" s="6">
        <f>IF(G515 = "NULL", "NULL", G515*4)</f>
        <v>14.8</v>
      </c>
      <c r="Z515" s="6">
        <f>IF(G515 = "NULL", "NULL", H515*4)</f>
        <v>419.58000000000004</v>
      </c>
      <c r="AA515" s="13">
        <v>15000000289</v>
      </c>
      <c r="AB515" s="6">
        <f>IF(OR(E515 = "NULL", G515 = "NULL"), "NULL", (E515+G515)/2)</f>
        <v>2.7750000000000004</v>
      </c>
      <c r="AC515" s="6">
        <f>IF(OR(F515 = "NULL", H515 = "NULL"), "NULL", (F515+H515)/2)</f>
        <v>78.671250000000015</v>
      </c>
      <c r="AD515" s="13">
        <v>17000000289</v>
      </c>
      <c r="AE515" s="6">
        <f>IF(H515 = "NULL", "NULL", AF515/28.35)</f>
        <v>9.25</v>
      </c>
      <c r="AF515" s="6">
        <f>IF(H515 = "NULL", "NULL", J515*2)</f>
        <v>262.23750000000001</v>
      </c>
      <c r="AG515" s="13">
        <v>19000000289</v>
      </c>
      <c r="AH515" s="6">
        <f>IF(AB515 = "NULL", "NULL", AB515*2)</f>
        <v>5.5500000000000007</v>
      </c>
      <c r="AI515" s="6">
        <f>IF(AC515 = "NULL", "NULL", AC515*2)</f>
        <v>157.34250000000003</v>
      </c>
      <c r="AJ515" s="13">
        <v>21000000289</v>
      </c>
      <c r="AK515" s="11"/>
      <c r="AL515" s="10" t="str">
        <f>SUBSTITUTE(D515,CHAR(10)&amp;"• Packed in a facility and/or equipment that produces products containing peanuts, tree nuts, soybean, milk, dairy, eggs, fish, shellfish, wheat, sesame. •","")</f>
        <v>Smoked Sea Salt Ingredients:
coarse sea salt, smoke flavor</v>
      </c>
      <c r="AM515" s="9" t="s">
        <v>44</v>
      </c>
      <c r="AN515" s="42"/>
    </row>
    <row r="516" spans="1:40" ht="240" x14ac:dyDescent="0.3">
      <c r="A516" s="8" t="s">
        <v>1732</v>
      </c>
      <c r="B516" s="8" t="s">
        <v>1733</v>
      </c>
      <c r="C516" s="8" t="s">
        <v>1734</v>
      </c>
      <c r="D516" s="9" t="s">
        <v>1735</v>
      </c>
      <c r="E516" s="6">
        <f>IF(F516 = "NULL", "NULL", F516/28.35)</f>
        <v>1.85</v>
      </c>
      <c r="F516" s="6">
        <v>52.447500000000005</v>
      </c>
      <c r="G516" s="6">
        <f>IF(H516 = "NULL", "NULL", H516/28.35)</f>
        <v>3.7</v>
      </c>
      <c r="H516" s="6">
        <v>104.89500000000001</v>
      </c>
      <c r="I516" s="6">
        <f>IF(G516 = "NULL", "NULL", G516*1.25)</f>
        <v>4.625</v>
      </c>
      <c r="J516" s="6">
        <f>IF(G516 = "NULL", "NULL", H516*1.25)</f>
        <v>131.11875000000001</v>
      </c>
      <c r="K516" s="6">
        <f>IF(G516 = "NULL", "NULL", G516*2)</f>
        <v>7.4</v>
      </c>
      <c r="L516" s="6">
        <f>IF(G516 = "NULL", "NULL", H516*2)</f>
        <v>209.79000000000002</v>
      </c>
      <c r="M516" s="9" t="str">
        <f>CONCATENATE(SUBSTITUTE(D516,"• Packed in a facility and/or equipment that produces products containing peanuts, tree nuts, soybean, milk, dairy, eggs, fish, shellfish, wheat, sesame. •",""), " - NET WT. ", TEXT(E516, "0.00"), " oz (", F516, " grams)")</f>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516" s="10">
        <v>10000000290</v>
      </c>
      <c r="O516" s="10">
        <v>30000000290</v>
      </c>
      <c r="P516" s="10">
        <v>50000000290</v>
      </c>
      <c r="Q516" s="10">
        <v>70000000290</v>
      </c>
      <c r="R516" s="10">
        <v>90000000290</v>
      </c>
      <c r="S516" s="10">
        <v>11000000290</v>
      </c>
      <c r="T516" s="10">
        <v>13000000290</v>
      </c>
      <c r="U516" s="8"/>
      <c r="V516" s="9"/>
      <c r="W516" s="6">
        <f>IF(G516 = "NULL", "NULL", G516/4)</f>
        <v>0.92500000000000004</v>
      </c>
      <c r="X516" s="6">
        <f>IF(W516 = "NULL", "NULL", W516*28.35)</f>
        <v>26.223750000000003</v>
      </c>
      <c r="Y516" s="6">
        <f>IF(G516 = "NULL", "NULL", G516*4)</f>
        <v>14.8</v>
      </c>
      <c r="Z516" s="6">
        <f>IF(G516 = "NULL", "NULL", H516*4)</f>
        <v>419.58000000000004</v>
      </c>
      <c r="AA516" s="13">
        <v>15000000290</v>
      </c>
      <c r="AB516" s="6">
        <f>IF(OR(E516 = "NULL", G516 = "NULL"), "NULL", (E516+G516)/2)</f>
        <v>2.7750000000000004</v>
      </c>
      <c r="AC516" s="6">
        <f>IF(OR(F516 = "NULL", H516 = "NULL"), "NULL", (F516+H516)/2)</f>
        <v>78.671250000000015</v>
      </c>
      <c r="AD516" s="13">
        <v>17000000290</v>
      </c>
      <c r="AE516" s="6">
        <f>IF(H516 = "NULL", "NULL", AF516/28.35)</f>
        <v>9.25</v>
      </c>
      <c r="AF516" s="6">
        <f>IF(H516 = "NULL", "NULL", J516*2)</f>
        <v>262.23750000000001</v>
      </c>
      <c r="AG516" s="13">
        <v>19000000290</v>
      </c>
      <c r="AH516" s="6">
        <f>IF(AB516 = "NULL", "NULL", AB516*2)</f>
        <v>5.5500000000000007</v>
      </c>
      <c r="AI516" s="6">
        <f>IF(AC516 = "NULL", "NULL", AC516*2)</f>
        <v>157.34250000000003</v>
      </c>
      <c r="AJ516" s="13">
        <v>21000000290</v>
      </c>
      <c r="AK516" s="11"/>
      <c r="AL516" s="10" t="str">
        <f>SUBSTITUTE(D516,CHAR(10)&amp;"•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c r="AM516" s="9" t="s">
        <v>44</v>
      </c>
      <c r="AN516" s="42"/>
    </row>
    <row r="517" spans="1:40" ht="180" x14ac:dyDescent="0.3">
      <c r="A517" s="8" t="s">
        <v>1031</v>
      </c>
      <c r="B517" s="8" t="s">
        <v>1032</v>
      </c>
      <c r="C517" s="8" t="s">
        <v>1032</v>
      </c>
      <c r="D517" s="9" t="s">
        <v>1033</v>
      </c>
      <c r="E517" s="6">
        <f>IF(F517 = "NULL", "NULL", F517/28.35)</f>
        <v>1.1000000000000001</v>
      </c>
      <c r="F517" s="6">
        <v>31.185000000000006</v>
      </c>
      <c r="G517" s="6">
        <f>IF(H517 = "NULL", "NULL", H517/28.35)</f>
        <v>2.2000000000000002</v>
      </c>
      <c r="H517" s="6">
        <v>62.370000000000012</v>
      </c>
      <c r="I517" s="6">
        <f>IF(G517 = "NULL", "NULL", G517*1.25)</f>
        <v>2.75</v>
      </c>
      <c r="J517" s="6">
        <f>IF(G517 = "NULL", "NULL", H517*1.25)</f>
        <v>77.96250000000002</v>
      </c>
      <c r="K517" s="6">
        <f>IF(G517 = "NULL", "NULL", G517*2)</f>
        <v>4.4000000000000004</v>
      </c>
      <c r="L517" s="6">
        <f>IF(G517 = "NULL", "NULL", H517*2)</f>
        <v>124.74000000000002</v>
      </c>
      <c r="M517" s="9" t="str">
        <f>CONCATENATE(SUBSTITUTE(D517,"• Packed in a facility and/or equipment that produces products containing peanuts, tree nuts, soybean, milk, dairy, eggs, fish, shellfish, wheat, sesame. •",""), " - NET WT. ", TEXT(E517, "0.00"), " oz (", F517, " grams)")</f>
        <v>Smoky BBQ Blend Ingredients:
salt, sugar, celery, msg, onion, garlic, spices, liquid extract
 - NET WT. 1.10 oz (31.185 grams)</v>
      </c>
      <c r="N517" s="10">
        <v>10000000291</v>
      </c>
      <c r="O517" s="10">
        <v>30000000291</v>
      </c>
      <c r="P517" s="10">
        <v>50000000291</v>
      </c>
      <c r="Q517" s="10">
        <v>70000000291</v>
      </c>
      <c r="R517" s="10">
        <v>90000000291</v>
      </c>
      <c r="S517" s="10">
        <v>11000000291</v>
      </c>
      <c r="T517" s="10">
        <v>13000000291</v>
      </c>
      <c r="U517" s="8"/>
      <c r="V517" s="9"/>
      <c r="W517" s="6">
        <f>IF(G517 = "NULL", "NULL", G517/4)</f>
        <v>0.55000000000000004</v>
      </c>
      <c r="X517" s="6">
        <f>IF(W517 = "NULL", "NULL", W517*28.35)</f>
        <v>15.592500000000003</v>
      </c>
      <c r="Y517" s="6">
        <f>IF(G517 = "NULL", "NULL", G517*4)</f>
        <v>8.8000000000000007</v>
      </c>
      <c r="Z517" s="6">
        <f>IF(G517 = "NULL", "NULL", H517*4)</f>
        <v>249.48000000000005</v>
      </c>
      <c r="AA517" s="13">
        <v>15000000291</v>
      </c>
      <c r="AB517" s="6">
        <f>IF(OR(E517 = "NULL", G517 = "NULL"), "NULL", (E517+G517)/2)</f>
        <v>1.6500000000000001</v>
      </c>
      <c r="AC517" s="6">
        <f>IF(OR(F517 = "NULL", H517 = "NULL"), "NULL", (F517+H517)/2)</f>
        <v>46.777500000000011</v>
      </c>
      <c r="AD517" s="13">
        <v>17000000291</v>
      </c>
      <c r="AE517" s="6">
        <f>IF(H517 = "NULL", "NULL", AF517/28.35)</f>
        <v>5.5000000000000009</v>
      </c>
      <c r="AF517" s="6">
        <f>IF(H517 = "NULL", "NULL", J517*2)</f>
        <v>155.92500000000004</v>
      </c>
      <c r="AG517" s="13">
        <v>19000000291</v>
      </c>
      <c r="AH517" s="6">
        <f>IF(AB517 = "NULL", "NULL", AB517*2)</f>
        <v>3.3000000000000003</v>
      </c>
      <c r="AI517" s="6">
        <f>IF(AC517 = "NULL", "NULL", AC517*2)</f>
        <v>93.555000000000021</v>
      </c>
      <c r="AJ517" s="13">
        <v>21000000291</v>
      </c>
      <c r="AK517" s="11"/>
      <c r="AL517" s="10" t="str">
        <f>SUBSTITUTE(D517,CHAR(10)&amp;"• Packed in a facility and/or equipment that produces products containing peanuts, tree nuts, soybean, milk, dairy, eggs, fish, shellfish, wheat, sesame. •","")</f>
        <v>Smoky BBQ Blend Ingredients:
salt, sugar, celery, msg, onion, garlic, spices, liquid extract</v>
      </c>
      <c r="AM517" s="9" t="s">
        <v>44</v>
      </c>
      <c r="AN517" s="42"/>
    </row>
    <row r="518" spans="1:40" ht="180" x14ac:dyDescent="0.3">
      <c r="A518" s="8" t="s">
        <v>1278</v>
      </c>
      <c r="B518" s="8" t="s">
        <v>1279</v>
      </c>
      <c r="C518" s="8" t="s">
        <v>1280</v>
      </c>
      <c r="D518" s="9" t="s">
        <v>1281</v>
      </c>
      <c r="E518" s="6">
        <f>IF(F518 = "NULL", "NULL", F518/28.35)</f>
        <v>1.693121693121693</v>
      </c>
      <c r="F518" s="6">
        <v>48</v>
      </c>
      <c r="G518" s="6">
        <f>IF(H518 = "NULL", "NULL", H518/28.35)</f>
        <v>3.8095238095238093</v>
      </c>
      <c r="H518" s="6">
        <v>108</v>
      </c>
      <c r="I518" s="6">
        <f>IF(G518 = "NULL", "NULL", G518*1.25)</f>
        <v>4.7619047619047619</v>
      </c>
      <c r="J518" s="6">
        <f>IF(G518 = "NULL", "NULL", H518*1.25)</f>
        <v>135</v>
      </c>
      <c r="K518" s="6">
        <f>IF(G518 = "NULL", "NULL", G518*2)</f>
        <v>7.6190476190476186</v>
      </c>
      <c r="L518" s="6">
        <f>IF(G518 = "NULL", "NULL", H518*2)</f>
        <v>216</v>
      </c>
      <c r="M518" s="9" t="str">
        <f>CONCATENATE(SUBSTITUTE(D518,"• Packed in a facility and/or equipment that produces products containing peanuts, tree nuts, soybean, milk, dairy, eggs, fish, shellfish, wheat, sesame. •",""), " - NET WT. ", TEXT(E518, "0.00"), " oz (", F518, " grams)")</f>
        <v>Smoky Campfire Grill Seasoning Ingredients:
brown sugar, sugar, salt, smoked paprika, onion, peppercorn, garlic
 - NET WT. 1.69 oz (48 grams)</v>
      </c>
      <c r="N518" s="10">
        <v>10000000569</v>
      </c>
      <c r="O518" s="10">
        <v>30000000569</v>
      </c>
      <c r="P518" s="10">
        <v>50000000569</v>
      </c>
      <c r="Q518" s="10">
        <v>70000000569</v>
      </c>
      <c r="R518" s="10">
        <v>90000000569</v>
      </c>
      <c r="S518" s="10">
        <v>11000000569</v>
      </c>
      <c r="T518" s="10">
        <v>13000000569</v>
      </c>
      <c r="U518" s="22"/>
      <c r="W518" s="6">
        <f>IF(G518 = "NULL", "NULL", G518/4)</f>
        <v>0.95238095238095233</v>
      </c>
      <c r="X518" s="6">
        <f>IF(W518 = "NULL", "NULL", W518*28.35)</f>
        <v>27</v>
      </c>
      <c r="Y518" s="6">
        <f>IF(G518 = "NULL", "NULL", G518*4)</f>
        <v>15.238095238095237</v>
      </c>
      <c r="Z518" s="6">
        <f>IF(G518 = "NULL", "NULL", H518*4)</f>
        <v>432</v>
      </c>
      <c r="AA518" s="13">
        <v>15000000569</v>
      </c>
      <c r="AB518" s="6">
        <f>IF(OR(E518 = "NULL", G518 = "NULL"), "NULL", (E518+G518)/2)</f>
        <v>2.7513227513227512</v>
      </c>
      <c r="AC518" s="6">
        <f>IF(OR(F518 = "NULL", H518 = "NULL"), "NULL", (F518+H518)/2)</f>
        <v>78</v>
      </c>
      <c r="AD518" s="13">
        <v>17000000569</v>
      </c>
      <c r="AE518" s="6">
        <f>IF(H518 = "NULL", "NULL", AF518/28.35)</f>
        <v>9.5238095238095237</v>
      </c>
      <c r="AF518" s="6">
        <f>IF(H518 = "NULL", "NULL", J518*2)</f>
        <v>270</v>
      </c>
      <c r="AG518" s="13">
        <v>19000000569</v>
      </c>
      <c r="AH518" s="6">
        <f>IF(AB518 = "NULL", "NULL", AB518*2)</f>
        <v>5.5026455026455023</v>
      </c>
      <c r="AI518" s="6">
        <f>IF(AC518 = "NULL", "NULL", AC518*2)</f>
        <v>156</v>
      </c>
      <c r="AJ518" s="13">
        <v>21000000569</v>
      </c>
      <c r="AK518" s="11" t="s">
        <v>1282</v>
      </c>
      <c r="AL518" s="10" t="str">
        <f>SUBSTITUTE(D518,CHAR(10)&amp;"• Packed in a facility and/or equipment that produces products containing peanuts, tree nuts, soybean, milk, dairy, eggs, fish, shellfish, wheat, sesame. •","")</f>
        <v>Smoky Campfire Grill Seasoning Ingredients:
brown sugar, sugar, salt, smoked paprika, onion, peppercorn, garlic</v>
      </c>
      <c r="AM518" s="9" t="s">
        <v>44</v>
      </c>
      <c r="AN518" s="42"/>
    </row>
    <row r="519" spans="1:40" ht="180" x14ac:dyDescent="0.3">
      <c r="A519" s="8" t="s">
        <v>2096</v>
      </c>
      <c r="B519" s="8" t="s">
        <v>2097</v>
      </c>
      <c r="C519" s="8" t="s">
        <v>2098</v>
      </c>
      <c r="D519" s="9" t="s">
        <v>2099</v>
      </c>
      <c r="E519" s="6">
        <f>IF(F519 = "NULL", "NULL", F519/28.35)</f>
        <v>1.8500881834215168</v>
      </c>
      <c r="F519" s="6">
        <v>52.45</v>
      </c>
      <c r="G519" s="6">
        <f>IF(H519 = "NULL", "NULL", H519/28.35)</f>
        <v>3.7001763668430336</v>
      </c>
      <c r="H519" s="6">
        <v>104.9</v>
      </c>
      <c r="I519" s="6">
        <f>IF(G519 = "NULL", "NULL", G519*1.25)</f>
        <v>4.6252204585537919</v>
      </c>
      <c r="J519" s="6">
        <f>IF(G519 = "NULL", "NULL", H519*1.25)</f>
        <v>131.125</v>
      </c>
      <c r="K519" s="6">
        <f>IF(G519 = "NULL", "NULL", G519*2)</f>
        <v>7.4003527336860673</v>
      </c>
      <c r="L519" s="6">
        <f>IF(G519 = "NULL", "NULL", H519*2)</f>
        <v>209.8</v>
      </c>
      <c r="M519" s="9" t="str">
        <f>CONCATENATE(SUBSTITUTE(D519,"• Packed in a facility and/or equipment that produces products containing peanuts, tree nuts, soybean, milk, dairy, eggs, fish, shellfish, wheat, sesame. •",""), " - NET WT. ", TEXT(E519, "0.00"), " oz (", F519, " grams)")</f>
        <v>Smoky Chocolate Chipotle Seasoning Ingredients:
cocoa, sugar, chipotle, red wine vinegar, salt, cassia cinnamon, arrow root
 - NET WT. 1.85 oz (52.45 grams)</v>
      </c>
      <c r="N519" s="10">
        <v>10000000570</v>
      </c>
      <c r="O519" s="10">
        <v>30000000570</v>
      </c>
      <c r="P519" s="10">
        <v>50000000570</v>
      </c>
      <c r="Q519" s="10">
        <v>70000000570</v>
      </c>
      <c r="R519" s="10">
        <v>90000000570</v>
      </c>
      <c r="S519" s="10">
        <v>11000000570</v>
      </c>
      <c r="T519" s="10">
        <v>13000000570</v>
      </c>
      <c r="U519" s="22"/>
      <c r="W519" s="6">
        <f>IF(G519 = "NULL", "NULL", G519/4)</f>
        <v>0.92504409171075841</v>
      </c>
      <c r="X519" s="6">
        <f>IF(W519 = "NULL", "NULL", W519*28.35)</f>
        <v>26.225000000000001</v>
      </c>
      <c r="Y519" s="6">
        <f>IF(G519 = "NULL", "NULL", G519*4)</f>
        <v>14.800705467372135</v>
      </c>
      <c r="Z519" s="6">
        <f>IF(G519 = "NULL", "NULL", H519*4)</f>
        <v>419.6</v>
      </c>
      <c r="AA519" s="13">
        <v>15000000570</v>
      </c>
      <c r="AB519" s="6">
        <f>IF(OR(E519 = "NULL", G519 = "NULL"), "NULL", (E519+G519)/2)</f>
        <v>2.7751322751322753</v>
      </c>
      <c r="AC519" s="6">
        <f>IF(OR(F519 = "NULL", H519 = "NULL"), "NULL", (F519+H519)/2)</f>
        <v>78.675000000000011</v>
      </c>
      <c r="AD519" s="13">
        <v>17000000570</v>
      </c>
      <c r="AE519" s="6">
        <f>IF(H519 = "NULL", "NULL", AF519/28.35)</f>
        <v>9.2504409171075839</v>
      </c>
      <c r="AF519" s="6">
        <f>IF(H519 = "NULL", "NULL", J519*2)</f>
        <v>262.25</v>
      </c>
      <c r="AG519" s="13">
        <v>19000000570</v>
      </c>
      <c r="AH519" s="6">
        <f>IF(AB519 = "NULL", "NULL", AB519*2)</f>
        <v>5.5502645502645507</v>
      </c>
      <c r="AI519" s="6">
        <f>IF(AC519 = "NULL", "NULL", AC519*2)</f>
        <v>157.35000000000002</v>
      </c>
      <c r="AJ519" s="13">
        <v>21000000570</v>
      </c>
      <c r="AK519" s="11" t="s">
        <v>2100</v>
      </c>
      <c r="AL519" s="10" t="str">
        <f>SUBSTITUTE(D519,CHAR(10)&amp;"• Packed in a facility and/or equipment that produces products containing peanuts, tree nuts, soybean, milk, dairy, eggs, fish, shellfish, wheat, sesame. •","")</f>
        <v>Smoky Chocolate Chipotle Seasoning Ingredients:
cocoa, sugar, chipotle, red wine vinegar, salt, cassia cinnamon, arrow root</v>
      </c>
      <c r="AM519" s="9" t="s">
        <v>44</v>
      </c>
      <c r="AN519" s="42"/>
    </row>
    <row r="520" spans="1:40" ht="255" x14ac:dyDescent="0.3">
      <c r="A520" s="8" t="s">
        <v>2086</v>
      </c>
      <c r="B520" s="8" t="s">
        <v>2087</v>
      </c>
      <c r="C520" s="8" t="s">
        <v>2088</v>
      </c>
      <c r="D520" s="9" t="s">
        <v>2089</v>
      </c>
      <c r="E520" s="6">
        <f>IF(F520 = "NULL", "NULL", F520/28.35)</f>
        <v>1.9047619047619047</v>
      </c>
      <c r="F520" s="6">
        <v>54</v>
      </c>
      <c r="G520" s="6">
        <f>IF(H520 = "NULL", "NULL", H520/28.35)</f>
        <v>4.3033509700176369</v>
      </c>
      <c r="H520" s="6">
        <v>122</v>
      </c>
      <c r="I520" s="6">
        <f>IF(G520 = "NULL", "NULL", G520*1.25)</f>
        <v>5.3791887125220459</v>
      </c>
      <c r="J520" s="6">
        <f>IF(G520 = "NULL", "NULL", H520*1.25)</f>
        <v>152.5</v>
      </c>
      <c r="K520" s="6">
        <f>IF(G520 = "NULL", "NULL", G520*2)</f>
        <v>8.6067019400352738</v>
      </c>
      <c r="L520" s="6">
        <f>IF(G520 = "NULL", "NULL", H520*2)</f>
        <v>244</v>
      </c>
      <c r="M520" s="9" t="str">
        <f>CONCATENATE(SUBSTITUTE(D520,"• Packed in a facility and/or equipment that produces products containing peanuts, tree nuts, soybean, milk, dairy, eggs, fish, shellfish, wheat, sesame. •",""), " - NET WT. ", TEXT(E520, "0.00"), " oz (", F520, " grams)")</f>
        <v>Smoky Hickory Chipotle Seasoning Ingredients:
sugar, salt, chili pepper, spices, citric acid, natural and artificial flavor, lemon juice powder (corn syrup solids, lemon juice solids, natural flavor), green chile, spice extractive, 2% silicon dioxide, natural hickory smoke
 - NET WT. 1.90 oz (54 grams)</v>
      </c>
      <c r="N520" s="10">
        <v>10000000571</v>
      </c>
      <c r="O520" s="10">
        <v>30000000571</v>
      </c>
      <c r="P520" s="10">
        <v>50000000571</v>
      </c>
      <c r="Q520" s="10">
        <v>70000000571</v>
      </c>
      <c r="R520" s="10">
        <v>90000000571</v>
      </c>
      <c r="S520" s="10">
        <v>11000000571</v>
      </c>
      <c r="T520" s="10">
        <v>13000000571</v>
      </c>
      <c r="U520" s="22"/>
      <c r="W520" s="6">
        <f>IF(G520 = "NULL", "NULL", G520/4)</f>
        <v>1.0758377425044092</v>
      </c>
      <c r="X520" s="6">
        <f>IF(W520 = "NULL", "NULL", W520*28.35)</f>
        <v>30.500000000000004</v>
      </c>
      <c r="Y520" s="6">
        <f>IF(G520 = "NULL", "NULL", G520*4)</f>
        <v>17.213403880070548</v>
      </c>
      <c r="Z520" s="6">
        <f>IF(G520 = "NULL", "NULL", H520*4)</f>
        <v>488</v>
      </c>
      <c r="AA520" s="13">
        <v>15000000571</v>
      </c>
      <c r="AB520" s="6">
        <f>IF(OR(E520 = "NULL", G520 = "NULL"), "NULL", (E520+G520)/2)</f>
        <v>3.1040564373897706</v>
      </c>
      <c r="AC520" s="6">
        <f>IF(OR(F520 = "NULL", H520 = "NULL"), "NULL", (F520+H520)/2)</f>
        <v>88</v>
      </c>
      <c r="AD520" s="13">
        <v>17000000571</v>
      </c>
      <c r="AE520" s="6">
        <f>IF(H520 = "NULL", "NULL", AF520/28.35)</f>
        <v>10.758377425044092</v>
      </c>
      <c r="AF520" s="6">
        <f>IF(H520 = "NULL", "NULL", J520*2)</f>
        <v>305</v>
      </c>
      <c r="AG520" s="13">
        <v>19000000571</v>
      </c>
      <c r="AH520" s="6">
        <f>IF(AB520 = "NULL", "NULL", AB520*2)</f>
        <v>6.2081128747795411</v>
      </c>
      <c r="AI520" s="6">
        <f>IF(AC520 = "NULL", "NULL", AC520*2)</f>
        <v>176</v>
      </c>
      <c r="AJ520" s="13">
        <v>21000000571</v>
      </c>
      <c r="AK520" s="11" t="s">
        <v>2090</v>
      </c>
      <c r="AL520" s="10" t="str">
        <f>SUBSTITUTE(D520,CHAR(10)&amp;"•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c r="AM520" s="9" t="s">
        <v>44</v>
      </c>
      <c r="AN520" s="42"/>
    </row>
    <row r="521" spans="1:40" ht="180" x14ac:dyDescent="0.3">
      <c r="A521" s="8" t="s">
        <v>1249</v>
      </c>
      <c r="B521" s="8" t="s">
        <v>1250</v>
      </c>
      <c r="C521" s="8" t="s">
        <v>1250</v>
      </c>
      <c r="D521" s="9" t="s">
        <v>1251</v>
      </c>
      <c r="E521" s="6">
        <f>IF(F521 = "NULL", "NULL", F521/28.35)</f>
        <v>1.2698412698412698</v>
      </c>
      <c r="F521" s="6">
        <v>36</v>
      </c>
      <c r="G521" s="6">
        <f>IF(H521 = "NULL", "NULL", H521/28.35)</f>
        <v>2.998236331569665</v>
      </c>
      <c r="H521" s="6">
        <v>85</v>
      </c>
      <c r="I521" s="6">
        <f>IF(G521 = "NULL", "NULL", G521*1.25)</f>
        <v>3.7477954144620811</v>
      </c>
      <c r="J521" s="6">
        <f>IF(G521 = "NULL", "NULL", H521*1.25)</f>
        <v>106.25</v>
      </c>
      <c r="K521" s="6">
        <f>IF(G521 = "NULL", "NULL", G521*2)</f>
        <v>5.9964726631393299</v>
      </c>
      <c r="L521" s="6">
        <f>IF(G521 = "NULL", "NULL", H521*2)</f>
        <v>170</v>
      </c>
      <c r="M521" s="9" t="str">
        <f>CONCATENATE(SUBSTITUTE(D521,"• Packed in a facility and/or equipment that produces products containing peanuts, tree nuts, soybean, milk, dairy, eggs, fish, shellfish, wheat, sesame. •",""), " - NET WT. ", TEXT(E521, "0.00"), " oz (", F521, " grams)")</f>
        <v>Smoky Maple Seasoning Ingredients:
salt, sugar, paprika, garlic, onion, bell pepper and spices 
 - NET WT. 1.27 oz (36 grams)</v>
      </c>
      <c r="N521" s="10">
        <v>10000000493</v>
      </c>
      <c r="O521" s="10">
        <v>30000000493</v>
      </c>
      <c r="P521" s="10">
        <v>50000000493</v>
      </c>
      <c r="Q521" s="10">
        <v>70000000493</v>
      </c>
      <c r="R521" s="10">
        <v>90000000493</v>
      </c>
      <c r="S521" s="10">
        <v>11000000493</v>
      </c>
      <c r="T521" s="10">
        <v>13000000493</v>
      </c>
      <c r="U521" s="8" t="s">
        <v>49</v>
      </c>
      <c r="V521" s="9" t="s">
        <v>107</v>
      </c>
      <c r="W521" s="6">
        <f>IF(G521 = "NULL", "NULL", G521/4)</f>
        <v>0.74955908289241624</v>
      </c>
      <c r="X521" s="6">
        <f>IF(W521 = "NULL", "NULL", W521*28.35)</f>
        <v>21.25</v>
      </c>
      <c r="Y521" s="6">
        <f>IF(G521 = "NULL", "NULL", G521*4)</f>
        <v>11.99294532627866</v>
      </c>
      <c r="Z521" s="6">
        <f>IF(G521 = "NULL", "NULL", H521*4)</f>
        <v>340</v>
      </c>
      <c r="AA521" s="13">
        <v>15000000493</v>
      </c>
      <c r="AB521" s="6">
        <f>IF(OR(E521 = "NULL", G521 = "NULL"), "NULL", (E521+G521)/2)</f>
        <v>2.1340388007054676</v>
      </c>
      <c r="AC521" s="6">
        <f>IF(OR(F521 = "NULL", H521 = "NULL"), "NULL", (F521+H521)/2)</f>
        <v>60.5</v>
      </c>
      <c r="AD521" s="13">
        <v>17000000493</v>
      </c>
      <c r="AE521" s="6">
        <f>IF(H521 = "NULL", "NULL", AF521/28.35)</f>
        <v>7.4955908289241622</v>
      </c>
      <c r="AF521" s="6">
        <f>IF(H521 = "NULL", "NULL", J521*2)</f>
        <v>212.5</v>
      </c>
      <c r="AG521" s="13">
        <v>19000000493</v>
      </c>
      <c r="AH521" s="6">
        <f>IF(AB521 = "NULL", "NULL", AB521*2)</f>
        <v>4.2680776014109352</v>
      </c>
      <c r="AI521" s="6">
        <f>IF(AC521 = "NULL", "NULL", AC521*2)</f>
        <v>121</v>
      </c>
      <c r="AJ521" s="13">
        <v>21000000493</v>
      </c>
      <c r="AK521" s="11" t="s">
        <v>1252</v>
      </c>
      <c r="AL521" s="10" t="str">
        <f>SUBSTITUTE(D521,CHAR(10)&amp;"• Packed in a facility and/or equipment that produces products containing peanuts, tree nuts, soybean, milk, dairy, eggs, fish, shellfish, wheat, sesame. •","")</f>
        <v xml:space="preserve">Smoky Maple Seasoning Ingredients:
salt, sugar, paprika, garlic, onion, bell pepper and spices </v>
      </c>
      <c r="AM521" s="9" t="s">
        <v>44</v>
      </c>
      <c r="AN521" s="42"/>
    </row>
    <row r="522" spans="1:40" ht="180" x14ac:dyDescent="0.3">
      <c r="A522" s="8" t="s">
        <v>1162</v>
      </c>
      <c r="B522" s="8" t="s">
        <v>1163</v>
      </c>
      <c r="C522" s="8" t="s">
        <v>1163</v>
      </c>
      <c r="D522" s="9" t="s">
        <v>1164</v>
      </c>
      <c r="E522" s="6">
        <f>IF(F522 = "NULL", "NULL", F522/28.35)</f>
        <v>1.85</v>
      </c>
      <c r="F522" s="6">
        <v>52.447500000000005</v>
      </c>
      <c r="G522" s="6">
        <f>IF(H522 = "NULL", "NULL", H522/28.35)</f>
        <v>3.7</v>
      </c>
      <c r="H522" s="6">
        <v>104.89500000000001</v>
      </c>
      <c r="I522" s="6">
        <f>IF(G522 = "NULL", "NULL", G522*1.25)</f>
        <v>4.625</v>
      </c>
      <c r="J522" s="6">
        <f>IF(G522 = "NULL", "NULL", H522*1.25)</f>
        <v>131.11875000000001</v>
      </c>
      <c r="K522" s="6">
        <f>IF(G522 = "NULL", "NULL", G522*2)</f>
        <v>7.4</v>
      </c>
      <c r="L522" s="6">
        <f>IF(G522 = "NULL", "NULL", H522*2)</f>
        <v>209.79000000000002</v>
      </c>
      <c r="M522" s="9" t="str">
        <f>CONCATENATE(SUBSTITUTE(D522,"• Packed in a facility and/or equipment that produces products containing peanuts, tree nuts, soybean, milk, dairy, eggs, fish, shellfish, wheat, sesame. •",""), " - NET WT. ", TEXT(E522, "0.00"), " oz (", F522, " grams)")</f>
        <v>Smoky Mountain BBQ Griller Ingredients:
salt, spices (black pepper, dill seed, coriander, red pepper) dehydrated garlic, soybean oil, hickory, extractives of paprika, dill, garlic, black pepper
 - NET WT. 1.85 oz (52.4475 grams)</v>
      </c>
      <c r="N522" s="10">
        <v>10000000292</v>
      </c>
      <c r="O522" s="10">
        <v>30000000292</v>
      </c>
      <c r="P522" s="10">
        <v>50000000292</v>
      </c>
      <c r="Q522" s="10">
        <v>70000000292</v>
      </c>
      <c r="R522" s="10">
        <v>90000000292</v>
      </c>
      <c r="S522" s="10">
        <v>11000000292</v>
      </c>
      <c r="T522" s="10">
        <v>13000000292</v>
      </c>
      <c r="U522" s="8"/>
      <c r="V522" s="9"/>
      <c r="W522" s="6">
        <f>IF(G522 = "NULL", "NULL", G522/4)</f>
        <v>0.92500000000000004</v>
      </c>
      <c r="X522" s="6">
        <f>IF(W522 = "NULL", "NULL", W522*28.35)</f>
        <v>26.223750000000003</v>
      </c>
      <c r="Y522" s="6">
        <f>IF(G522 = "NULL", "NULL", G522*4)</f>
        <v>14.8</v>
      </c>
      <c r="Z522" s="6">
        <f>IF(G522 = "NULL", "NULL", H522*4)</f>
        <v>419.58000000000004</v>
      </c>
      <c r="AA522" s="13">
        <v>15000000292</v>
      </c>
      <c r="AB522" s="6">
        <f>IF(OR(E522 = "NULL", G522 = "NULL"), "NULL", (E522+G522)/2)</f>
        <v>2.7750000000000004</v>
      </c>
      <c r="AC522" s="6">
        <f>IF(OR(F522 = "NULL", H522 = "NULL"), "NULL", (F522+H522)/2)</f>
        <v>78.671250000000015</v>
      </c>
      <c r="AD522" s="13">
        <v>17000000292</v>
      </c>
      <c r="AE522" s="6">
        <f>IF(H522 = "NULL", "NULL", AF522/28.35)</f>
        <v>9.25</v>
      </c>
      <c r="AF522" s="6">
        <f>IF(H522 = "NULL", "NULL", J522*2)</f>
        <v>262.23750000000001</v>
      </c>
      <c r="AG522" s="13">
        <v>19000000292</v>
      </c>
      <c r="AH522" s="6">
        <f>IF(AB522 = "NULL", "NULL", AB522*2)</f>
        <v>5.5500000000000007</v>
      </c>
      <c r="AI522" s="6">
        <f>IF(AC522 = "NULL", "NULL", AC522*2)</f>
        <v>157.34250000000003</v>
      </c>
      <c r="AJ522" s="13">
        <v>21000000292</v>
      </c>
      <c r="AK522" s="11"/>
      <c r="AL522" s="10" t="str">
        <f>SUBSTITUTE(D522,CHAR(10)&amp;"•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c r="AM522" s="9" t="s">
        <v>44</v>
      </c>
      <c r="AN522" s="42"/>
    </row>
    <row r="523" spans="1:40" ht="360" x14ac:dyDescent="0.3">
      <c r="A523" s="8" t="s">
        <v>1752</v>
      </c>
      <c r="B523" s="8" t="s">
        <v>1753</v>
      </c>
      <c r="C523" s="8" t="s">
        <v>1754</v>
      </c>
      <c r="D523" s="9" t="s">
        <v>1755</v>
      </c>
      <c r="E523" s="6">
        <f>IF(F523 = "NULL", "NULL", F523/28.35)</f>
        <v>1.4</v>
      </c>
      <c r="F523" s="6">
        <v>39.69</v>
      </c>
      <c r="G523" s="6">
        <f>IF(H523 = "NULL", "NULL", H523/28.35)</f>
        <v>2.8</v>
      </c>
      <c r="H523" s="6">
        <v>79.38</v>
      </c>
      <c r="I523" s="6">
        <f>IF(G523 = "NULL", "NULL", G523*1.25)</f>
        <v>3.5</v>
      </c>
      <c r="J523" s="6">
        <f>IF(G523 = "NULL", "NULL", H523*1.25)</f>
        <v>99.224999999999994</v>
      </c>
      <c r="K523" s="6">
        <f>IF(G523 = "NULL", "NULL", G523*2)</f>
        <v>5.6</v>
      </c>
      <c r="L523" s="6">
        <f>IF(G523 = "NULL", "NULL", H523*2)</f>
        <v>158.76</v>
      </c>
      <c r="M523" s="9" t="str">
        <f>CONCATENATE(SUBSTITUTE(D523,"• Packed in a facility and/or equipment that produces products containing peanuts, tree nuts, soybean, milk, dairy, eggs, fish, shellfish, wheat, sesame. •",""), " - NET WT. ", TEXT(E523, "0.00"), " oz (", F523,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 oz (39.69 grams)</v>
      </c>
      <c r="N523" s="10">
        <v>10000000433</v>
      </c>
      <c r="O523" s="10">
        <v>30000000433</v>
      </c>
      <c r="P523" s="10">
        <v>50000000433</v>
      </c>
      <c r="Q523" s="10">
        <v>70000000433</v>
      </c>
      <c r="R523" s="10">
        <v>90000000433</v>
      </c>
      <c r="S523" s="10">
        <v>11000000433</v>
      </c>
      <c r="T523" s="10">
        <v>13000000433</v>
      </c>
      <c r="U523" s="8" t="s">
        <v>49</v>
      </c>
      <c r="V523" s="9"/>
      <c r="W523" s="6">
        <f>IF(G523 = "NULL", "NULL", G523/4)</f>
        <v>0.7</v>
      </c>
      <c r="X523" s="6">
        <f>IF(W523 = "NULL", "NULL", W523*28.35)</f>
        <v>19.844999999999999</v>
      </c>
      <c r="Y523" s="6">
        <f>IF(G523 = "NULL", "NULL", G523*4)</f>
        <v>11.2</v>
      </c>
      <c r="Z523" s="6">
        <f>IF(G523 = "NULL", "NULL", H523*4)</f>
        <v>317.52</v>
      </c>
      <c r="AA523" s="13">
        <v>15000000433</v>
      </c>
      <c r="AB523" s="6">
        <f>IF(OR(E523 = "NULL", G523 = "NULL"), "NULL", (E523+G523)/2)</f>
        <v>2.0999999999999996</v>
      </c>
      <c r="AC523" s="6">
        <f>IF(OR(F523 = "NULL", H523 = "NULL"), "NULL", (F523+H523)/2)</f>
        <v>59.534999999999997</v>
      </c>
      <c r="AD523" s="13">
        <v>17000000433</v>
      </c>
      <c r="AE523" s="6">
        <f>IF(H523 = "NULL", "NULL", AF523/28.35)</f>
        <v>6.9999999999999991</v>
      </c>
      <c r="AF523" s="6">
        <f>IF(H523 = "NULL", "NULL", J523*2)</f>
        <v>198.45</v>
      </c>
      <c r="AG523" s="13">
        <v>19000000433</v>
      </c>
      <c r="AH523" s="6">
        <f>IF(AB523 = "NULL", "NULL", AB523*2)</f>
        <v>4.1999999999999993</v>
      </c>
      <c r="AI523" s="6">
        <f>IF(AC523 = "NULL", "NULL", AC523*2)</f>
        <v>119.07</v>
      </c>
      <c r="AJ523" s="13">
        <v>21000000433</v>
      </c>
      <c r="AK523" s="11"/>
      <c r="AL523" s="10" t="str">
        <f>SUBSTITUTE(D523,CHAR(10)&amp;"•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c r="AM523" s="9" t="s">
        <v>44</v>
      </c>
      <c r="AN523" s="42"/>
    </row>
    <row r="524" spans="1:40" ht="240" x14ac:dyDescent="0.3">
      <c r="A524" s="8" t="s">
        <v>71</v>
      </c>
      <c r="B524" s="8" t="s">
        <v>72</v>
      </c>
      <c r="C524" s="8" t="s">
        <v>72</v>
      </c>
      <c r="D524" s="9" t="s">
        <v>73</v>
      </c>
      <c r="E524" s="6">
        <f>IF(F524 = "NULL", "NULL", F524/28.35)</f>
        <v>2</v>
      </c>
      <c r="F524" s="6">
        <v>56.7</v>
      </c>
      <c r="G524" s="6">
        <f>IF(H524 = "NULL", "NULL", H524/28.35)</f>
        <v>4</v>
      </c>
      <c r="H524" s="6">
        <v>113.4</v>
      </c>
      <c r="I524" s="6">
        <f>IF(G524 = "NULL", "NULL", G524*1.25)</f>
        <v>5</v>
      </c>
      <c r="J524" s="6">
        <f>IF(G524 = "NULL", "NULL", H524*1.25)</f>
        <v>141.75</v>
      </c>
      <c r="K524" s="6">
        <f>IF(G524 = "NULL", "NULL", G524*2)</f>
        <v>8</v>
      </c>
      <c r="L524" s="6">
        <f>IF(G524 = "NULL", "NULL", H524*2)</f>
        <v>226.8</v>
      </c>
      <c r="M524" s="9" t="str">
        <f>CONCATENATE(SUBSTITUTE(D524,"• Packed in a facility and/or equipment that produces products containing peanuts, tree nuts, soybean, milk, dairy, eggs, fish, shellfish, wheat, sesame. •",""), " - NET WT. ", TEXT(E524, "0.00"), " oz (", F524, " grams)")</f>
        <v>So Gingerly Infuser Ingredients:
sugar, crystallized ginger, green cardamom pods, natural flavor
• DIRECTIONS: Take off lid and add your favorite alcohol - return lid and place in fridge overnight. Strain spices and enjoy your infused alcohol. Drink right out of the mug jar. •
 - NET WT. 2.00 oz (56.7 grams)</v>
      </c>
      <c r="N524" s="10">
        <v>10000000293</v>
      </c>
      <c r="O524" s="10">
        <v>30000000293</v>
      </c>
      <c r="P524" s="10">
        <v>50000000293</v>
      </c>
      <c r="Q524" s="10">
        <v>70000000293</v>
      </c>
      <c r="R524" s="10">
        <v>90000000293</v>
      </c>
      <c r="S524" s="10">
        <v>11000000293</v>
      </c>
      <c r="T524" s="10">
        <v>13000000293</v>
      </c>
      <c r="U524" s="8" t="s">
        <v>49</v>
      </c>
      <c r="V524" s="9" t="s">
        <v>50</v>
      </c>
      <c r="W524" s="6">
        <f>IF(G524 = "NULL", "NULL", G524/4)</f>
        <v>1</v>
      </c>
      <c r="X524" s="6">
        <f>IF(W524 = "NULL", "NULL", W524*28.35)</f>
        <v>28.35</v>
      </c>
      <c r="Y524" s="6">
        <f>IF(G524 = "NULL", "NULL", G524*4)</f>
        <v>16</v>
      </c>
      <c r="Z524" s="6">
        <f>IF(G524 = "NULL", "NULL", H524*4)</f>
        <v>453.6</v>
      </c>
      <c r="AA524" s="13">
        <v>15000000293</v>
      </c>
      <c r="AB524" s="6">
        <f>IF(OR(E524 = "NULL", G524 = "NULL"), "NULL", (E524+G524)/2)</f>
        <v>3</v>
      </c>
      <c r="AC524" s="6">
        <f>IF(OR(F524 = "NULL", H524 = "NULL"), "NULL", (F524+H524)/2)</f>
        <v>85.050000000000011</v>
      </c>
      <c r="AD524" s="13">
        <v>17000000293</v>
      </c>
      <c r="AE524" s="6">
        <f>IF(H524 = "NULL", "NULL", AF524/28.35)</f>
        <v>10</v>
      </c>
      <c r="AF524" s="6">
        <f>IF(H524 = "NULL", "NULL", J524*2)</f>
        <v>283.5</v>
      </c>
      <c r="AG524" s="13">
        <v>19000000293</v>
      </c>
      <c r="AH524" s="6">
        <f>IF(AB524 = "NULL", "NULL", AB524*2)</f>
        <v>6</v>
      </c>
      <c r="AI524" s="6">
        <f>IF(AC524 = "NULL", "NULL", AC524*2)</f>
        <v>170.10000000000002</v>
      </c>
      <c r="AJ524" s="13">
        <v>21000000293</v>
      </c>
      <c r="AK524" s="11"/>
      <c r="AL524" s="10" t="str">
        <f>SUBSTITUTE(D524,CHAR(10)&amp;"•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v>
      </c>
      <c r="AM524" s="9" t="s">
        <v>44</v>
      </c>
      <c r="AN524" s="42"/>
    </row>
    <row r="525" spans="1:40" ht="270" x14ac:dyDescent="0.3">
      <c r="A525" s="31" t="s">
        <v>1713</v>
      </c>
      <c r="B525" s="8" t="s">
        <v>1714</v>
      </c>
      <c r="C525" s="8" t="s">
        <v>1715</v>
      </c>
      <c r="D525" s="9" t="s">
        <v>1716</v>
      </c>
      <c r="E525" s="6">
        <f>IF(F525 = "NULL", "NULL", F525/28.35)</f>
        <v>1.128747795414462</v>
      </c>
      <c r="F525" s="6">
        <v>32</v>
      </c>
      <c r="G525" s="6">
        <f>IF(H525 = "NULL", "NULL", H525/28.35)</f>
        <v>2.4691358024691357</v>
      </c>
      <c r="H525" s="6">
        <v>70</v>
      </c>
      <c r="I525" s="6">
        <f>IF(G525 = "NULL", "NULL", G525*1.25)</f>
        <v>3.0864197530864197</v>
      </c>
      <c r="J525" s="6">
        <f>IF(G525 = "NULL", "NULL", H525*1.25)</f>
        <v>87.5</v>
      </c>
      <c r="K525" s="6">
        <f>IF(G525 = "NULL", "NULL", G525*2)</f>
        <v>4.9382716049382713</v>
      </c>
      <c r="L525" s="6">
        <f>IF(G525 = "NULL", "NULL", H525*2)</f>
        <v>140</v>
      </c>
      <c r="M525" s="9" t="str">
        <f>CONCATENATE(SUBSTITUTE(D525,"• Packed in a facility and/or equipment that produces products containing peanuts, tree nuts, soybean, milk, dairy, eggs, fish, shellfish, wheat, sesame. •",""), " - NET WT. ", TEXT(E525, "0.00"), " oz (", F525, " grams)")</f>
        <v>Sour Cream and Chive Popcorn Seasoning Ingredients:
maltodextrin, salt, sour cream powder (milk), onion powder, sugar, dried cream extract (milk), silicon dioxide (flow agent), chives, lactic acid, parsley, canola oil, and natural flavor
• ALLERGY ALERT: contains milk •
 - NET WT. 1.13 oz (32 grams)</v>
      </c>
      <c r="N525" s="10">
        <v>10000000294</v>
      </c>
      <c r="O525" s="10">
        <v>30000000294</v>
      </c>
      <c r="P525" s="10">
        <v>50000000294</v>
      </c>
      <c r="Q525" s="10">
        <v>70000000294</v>
      </c>
      <c r="R525" s="10">
        <v>90000000294</v>
      </c>
      <c r="S525" s="10">
        <v>11000000294</v>
      </c>
      <c r="T525" s="10">
        <v>13000000294</v>
      </c>
      <c r="U525" s="8" t="s">
        <v>49</v>
      </c>
      <c r="V525" s="9" t="s">
        <v>812</v>
      </c>
      <c r="W525" s="6">
        <f>IF(G525 = "NULL", "NULL", G525/4)</f>
        <v>0.61728395061728392</v>
      </c>
      <c r="X525" s="6">
        <f>IF(W525 = "NULL", "NULL", W525*28.35)</f>
        <v>17.5</v>
      </c>
      <c r="Y525" s="6">
        <f>IF(G525 = "NULL", "NULL", G525*4)</f>
        <v>9.8765432098765427</v>
      </c>
      <c r="Z525" s="6">
        <f>IF(G525 = "NULL", "NULL", H525*4)</f>
        <v>280</v>
      </c>
      <c r="AA525" s="13">
        <v>15000000294</v>
      </c>
      <c r="AB525" s="6">
        <f>IF(OR(E525 = "NULL", G525 = "NULL"), "NULL", (E525+G525)/2)</f>
        <v>1.7989417989417988</v>
      </c>
      <c r="AC525" s="6">
        <f>IF(OR(F525 = "NULL", H525 = "NULL"), "NULL", (F525+H525)/2)</f>
        <v>51</v>
      </c>
      <c r="AD525" s="13">
        <v>17000000294</v>
      </c>
      <c r="AE525" s="6">
        <f>IF(H525 = "NULL", "NULL", AF525/28.35)</f>
        <v>6.1728395061728394</v>
      </c>
      <c r="AF525" s="6">
        <f>IF(H525 = "NULL", "NULL", J525*2)</f>
        <v>175</v>
      </c>
      <c r="AG525" s="13">
        <v>19000000294</v>
      </c>
      <c r="AH525" s="6">
        <f>IF(AB525 = "NULL", "NULL", AB525*2)</f>
        <v>3.5978835978835977</v>
      </c>
      <c r="AI525" s="6">
        <f>IF(AC525 = "NULL", "NULL", AC525*2)</f>
        <v>102</v>
      </c>
      <c r="AJ525" s="13">
        <v>21000000294</v>
      </c>
      <c r="AK525" s="11"/>
      <c r="AL525" s="10" t="str">
        <f>SUBSTITUTE(D525,CHAR(10)&amp;"•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c r="AM525" s="9" t="s">
        <v>44</v>
      </c>
      <c r="AN525" s="42"/>
    </row>
    <row r="526" spans="1:40" ht="255" x14ac:dyDescent="0.3">
      <c r="A526" s="33" t="s">
        <v>582</v>
      </c>
      <c r="B526" s="8" t="s">
        <v>583</v>
      </c>
      <c r="C526" s="8" t="s">
        <v>584</v>
      </c>
      <c r="D526" s="9" t="s">
        <v>585</v>
      </c>
      <c r="E526" s="6">
        <f>IF(F526 = "NULL", "NULL", F526/28.35)</f>
        <v>1.128747795414462</v>
      </c>
      <c r="F526" s="6">
        <v>32</v>
      </c>
      <c r="G526" s="6">
        <f>IF(H526 = "NULL", "NULL", H526/28.35)</f>
        <v>2.4691358024691357</v>
      </c>
      <c r="H526" s="6">
        <v>70</v>
      </c>
      <c r="I526" s="6">
        <f>IF(G526 = "NULL", "NULL", G526*1.25)</f>
        <v>3.0864197530864197</v>
      </c>
      <c r="J526" s="6">
        <f>IF(G526 = "NULL", "NULL", H526*1.25)</f>
        <v>87.5</v>
      </c>
      <c r="K526" s="6">
        <f>IF(G526 = "NULL", "NULL", G526*2)</f>
        <v>4.9382716049382713</v>
      </c>
      <c r="L526" s="6">
        <f>IF(G526 = "NULL", "NULL", H526*2)</f>
        <v>140</v>
      </c>
      <c r="M526" s="9" t="str">
        <f>CONCATENATE(SUBSTITUTE(D526,"• Packed in a facility and/or equipment that produces products containing peanuts, tree nuts, soybean, milk, dairy, eggs, fish, shellfish, wheat, sesame. •",""), " - NET WT. ", TEXT(E526, "0.00"), " oz (", F526, " grams)")</f>
        <v>Sour Cream and Chive Seasoning Ingredients:
maltodextrin, salt, sour cream powder (milk), onion powder, sugar, dried cream extract (milk), silicon dioxide (flow agent), chives, lactic acid, parsley, canola oil, and natural flavor
• ALLERGY ALERT: contains milk •
 - NET WT. 1.13 oz (32 grams)</v>
      </c>
      <c r="N526" s="10">
        <v>10000000514</v>
      </c>
      <c r="O526" s="10">
        <v>30000000514</v>
      </c>
      <c r="P526" s="10">
        <v>50000000514</v>
      </c>
      <c r="Q526" s="10">
        <v>70000000514</v>
      </c>
      <c r="R526" s="10">
        <v>90000000514</v>
      </c>
      <c r="S526" s="10">
        <v>11000000514</v>
      </c>
      <c r="T526" s="10">
        <v>13000000514</v>
      </c>
      <c r="U526" s="22"/>
      <c r="W526" s="6">
        <f>IF(G526 = "NULL", "NULL", G526/4)</f>
        <v>0.61728395061728392</v>
      </c>
      <c r="X526" s="6">
        <f>IF(W526 = "NULL", "NULL", W526*28.35)</f>
        <v>17.5</v>
      </c>
      <c r="Y526" s="6">
        <f>IF(G526 = "NULL", "NULL", G526*4)</f>
        <v>9.8765432098765427</v>
      </c>
      <c r="Z526" s="6">
        <f>IF(G526 = "NULL", "NULL", H526*4)</f>
        <v>280</v>
      </c>
      <c r="AA526" s="13">
        <v>15000000514</v>
      </c>
      <c r="AB526" s="6">
        <f>IF(OR(E526 = "NULL", G526 = "NULL"), "NULL", (E526+G526)/2)</f>
        <v>1.7989417989417988</v>
      </c>
      <c r="AC526" s="6">
        <f>IF(OR(F526 = "NULL", H526 = "NULL"), "NULL", (F526+H526)/2)</f>
        <v>51</v>
      </c>
      <c r="AD526" s="13">
        <v>17000000514</v>
      </c>
      <c r="AE526" s="6">
        <f>IF(H526 = "NULL", "NULL", AF526/28.35)</f>
        <v>6.1728395061728394</v>
      </c>
      <c r="AF526" s="6">
        <f>IF(H526 = "NULL", "NULL", J526*2)</f>
        <v>175</v>
      </c>
      <c r="AG526" s="13">
        <v>19000000514</v>
      </c>
      <c r="AH526" s="6">
        <f>IF(AB526 = "NULL", "NULL", AB526*2)</f>
        <v>3.5978835978835977</v>
      </c>
      <c r="AI526" s="6">
        <f>IF(AC526 = "NULL", "NULL", AC526*2)</f>
        <v>102</v>
      </c>
      <c r="AJ526" s="13">
        <v>21000000514</v>
      </c>
      <c r="AK526" s="11" t="s">
        <v>586</v>
      </c>
      <c r="AL526" s="10" t="str">
        <f>SUBSTITUTE(D526,CHAR(10)&amp;"•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c r="AM526" s="9" t="s">
        <v>44</v>
      </c>
      <c r="AN526" s="42"/>
    </row>
    <row r="527" spans="1:40" ht="180" x14ac:dyDescent="0.3">
      <c r="A527" s="33" t="s">
        <v>505</v>
      </c>
      <c r="B527" s="8" t="s">
        <v>506</v>
      </c>
      <c r="C527" s="8" t="s">
        <v>507</v>
      </c>
      <c r="D527" s="9" t="s">
        <v>508</v>
      </c>
      <c r="E527" s="6">
        <f>IF(F527 = "NULL", "NULL", F527/28.35)</f>
        <v>0.8</v>
      </c>
      <c r="F527" s="6">
        <v>22.680000000000003</v>
      </c>
      <c r="G527" s="6">
        <f>IF(H527 = "NULL", "NULL", H527/28.35)</f>
        <v>1.6</v>
      </c>
      <c r="H527" s="6">
        <v>45.360000000000007</v>
      </c>
      <c r="I527" s="6">
        <f>IF(G527 = "NULL", "NULL", G527*1.25)</f>
        <v>2</v>
      </c>
      <c r="J527" s="6">
        <f>IF(G527 = "NULL", "NULL", H527*1.25)</f>
        <v>56.70000000000001</v>
      </c>
      <c r="K527" s="6">
        <f>IF(G527 = "NULL", "NULL", G527*2)</f>
        <v>3.2</v>
      </c>
      <c r="L527" s="6">
        <f>IF(G527 = "NULL", "NULL", H527*2)</f>
        <v>90.720000000000013</v>
      </c>
      <c r="M527" s="9" t="str">
        <f>CONCATENATE(SUBSTITUTE(D527,"• Packed in a facility and/or equipment that produces products containing peanuts, tree nuts, soybean, milk, dairy, eggs, fish, shellfish, wheat, sesame. •",""), " - NET WT. ", TEXT(E527, "0.00"), " oz (", F527, " grams)")</f>
        <v>South African Rooibos Tea Ingredients:
rooibos
 - NET WT. 0.80 oz (22.68 grams)</v>
      </c>
      <c r="N527" s="10">
        <v>10000000454</v>
      </c>
      <c r="O527" s="10">
        <v>30000000454</v>
      </c>
      <c r="P527" s="10">
        <v>50000000454</v>
      </c>
      <c r="Q527" s="10">
        <v>70000000454</v>
      </c>
      <c r="R527" s="10">
        <v>90000000454</v>
      </c>
      <c r="S527" s="10">
        <v>11000000454</v>
      </c>
      <c r="T527" s="10">
        <v>13000000454</v>
      </c>
      <c r="U527" s="9"/>
      <c r="V527" s="9"/>
      <c r="W527" s="6">
        <f>IF(G527 = "NULL", "NULL", G527/4)</f>
        <v>0.4</v>
      </c>
      <c r="X527" s="6">
        <f>IF(W527 = "NULL", "NULL", W527*28.35)</f>
        <v>11.340000000000002</v>
      </c>
      <c r="Y527" s="6">
        <f>IF(G527 = "NULL", "NULL", G527*4)</f>
        <v>6.4</v>
      </c>
      <c r="Z527" s="6">
        <f>IF(G527 = "NULL", "NULL", H527*4)</f>
        <v>181.44000000000003</v>
      </c>
      <c r="AA527" s="13">
        <v>15000000454</v>
      </c>
      <c r="AB527" s="6">
        <f>IF(OR(E527 = "NULL", G527 = "NULL"), "NULL", (E527+G527)/2)</f>
        <v>1.2000000000000002</v>
      </c>
      <c r="AC527" s="6">
        <f>IF(OR(F527 = "NULL", H527 = "NULL"), "NULL", (F527+H527)/2)</f>
        <v>34.020000000000003</v>
      </c>
      <c r="AD527" s="13">
        <v>17000000454</v>
      </c>
      <c r="AE527" s="6">
        <f>IF(H527 = "NULL", "NULL", AF527/28.35)</f>
        <v>4.0000000000000009</v>
      </c>
      <c r="AF527" s="6">
        <f>IF(H527 = "NULL", "NULL", J527*2)</f>
        <v>113.40000000000002</v>
      </c>
      <c r="AG527" s="13">
        <v>19000000454</v>
      </c>
      <c r="AH527" s="6">
        <f>IF(AB527 = "NULL", "NULL", AB527*2)</f>
        <v>2.4000000000000004</v>
      </c>
      <c r="AI527" s="6">
        <f>IF(AC527 = "NULL", "NULL", AC527*2)</f>
        <v>68.040000000000006</v>
      </c>
      <c r="AJ527" s="13">
        <v>21000000454</v>
      </c>
      <c r="AK527" s="11" t="s">
        <v>509</v>
      </c>
      <c r="AL527" s="10" t="str">
        <f>SUBSTITUTE(D527,CHAR(10)&amp;"• Packed in a facility and/or equipment that produces products containing peanuts, tree nuts, soybean, milk, dairy, eggs, fish, shellfish, wheat, sesame. •","")</f>
        <v>South African Rooibos Tea Ingredients:
rooibos</v>
      </c>
      <c r="AM527" s="9" t="s">
        <v>44</v>
      </c>
      <c r="AN527" s="42"/>
    </row>
    <row r="528" spans="1:40" ht="210" x14ac:dyDescent="0.3">
      <c r="A528" s="8" t="s">
        <v>1053</v>
      </c>
      <c r="B528" s="8" t="s">
        <v>1054</v>
      </c>
      <c r="C528" s="8" t="s">
        <v>1055</v>
      </c>
      <c r="D528" s="9" t="s">
        <v>1056</v>
      </c>
      <c r="E528" s="6">
        <f>IF(F528 = "NULL", "NULL", F528/28.35)</f>
        <v>1</v>
      </c>
      <c r="F528" s="6">
        <v>28.35</v>
      </c>
      <c r="G528" s="6">
        <f>IF(H528 = "NULL", "NULL", H528/28.35)</f>
        <v>2</v>
      </c>
      <c r="H528" s="6">
        <v>56.7</v>
      </c>
      <c r="I528" s="6">
        <f>IF(G528 = "NULL", "NULL", G528*1.25)</f>
        <v>2.5</v>
      </c>
      <c r="J528" s="6">
        <f>IF(G528 = "NULL", "NULL", H528*1.25)</f>
        <v>70.875</v>
      </c>
      <c r="K528" s="6">
        <f>IF(G528 = "NULL", "NULL", G528*2)</f>
        <v>4</v>
      </c>
      <c r="L528" s="6">
        <f>IF(G528 = "NULL", "NULL", H528*2)</f>
        <v>113.4</v>
      </c>
      <c r="M528" s="9" t="str">
        <f>CONCATENATE(SUBSTITUTE(D528,"• Packed in a facility and/or equipment that produces products containing peanuts, tree nuts, soybean, milk, dairy, eggs, fish, shellfish, wheat, sesame. •",""), " - NET WT. ", TEXT(E528, "0.00"), " oz (", F528, " grams)")</f>
        <v>Southern Farmhouse Blend Ingredients:
sugar, salt, msg, hydrolyzed soy protein (hydrolyzed soy protein, salt, carmel color, sunflower oil) spices, maltodextrin, garlic, oleoresin paprika, &lt;2% silicon dioxide for anti-caking
 - NET WT. 1.00 oz (28.35 grams)</v>
      </c>
      <c r="N528" s="10">
        <v>10000000295</v>
      </c>
      <c r="O528" s="10">
        <v>30000000295</v>
      </c>
      <c r="P528" s="10">
        <v>50000000295</v>
      </c>
      <c r="Q528" s="10">
        <v>70000000295</v>
      </c>
      <c r="R528" s="10">
        <v>90000000295</v>
      </c>
      <c r="S528" s="10">
        <v>11000000295</v>
      </c>
      <c r="T528" s="10">
        <v>13000000295</v>
      </c>
      <c r="U528" s="8"/>
      <c r="V528" s="9"/>
      <c r="W528" s="6">
        <f>IF(G528 = "NULL", "NULL", G528/4)</f>
        <v>0.5</v>
      </c>
      <c r="X528" s="6">
        <f>IF(W528 = "NULL", "NULL", W528*28.35)</f>
        <v>14.175000000000001</v>
      </c>
      <c r="Y528" s="6">
        <f>IF(G528 = "NULL", "NULL", G528*4)</f>
        <v>8</v>
      </c>
      <c r="Z528" s="6">
        <f>IF(G528 = "NULL", "NULL", H528*4)</f>
        <v>226.8</v>
      </c>
      <c r="AA528" s="13">
        <v>15000000295</v>
      </c>
      <c r="AB528" s="6">
        <f>IF(OR(E528 = "NULL", G528 = "NULL"), "NULL", (E528+G528)/2)</f>
        <v>1.5</v>
      </c>
      <c r="AC528" s="6">
        <f>IF(OR(F528 = "NULL", H528 = "NULL"), "NULL", (F528+H528)/2)</f>
        <v>42.525000000000006</v>
      </c>
      <c r="AD528" s="13">
        <v>17000000295</v>
      </c>
      <c r="AE528" s="6">
        <f>IF(H528 = "NULL", "NULL", AF528/28.35)</f>
        <v>5</v>
      </c>
      <c r="AF528" s="6">
        <f>IF(H528 = "NULL", "NULL", J528*2)</f>
        <v>141.75</v>
      </c>
      <c r="AG528" s="13">
        <v>19000000295</v>
      </c>
      <c r="AH528" s="6">
        <f>IF(AB528 = "NULL", "NULL", AB528*2)</f>
        <v>3</v>
      </c>
      <c r="AI528" s="6">
        <f>IF(AC528 = "NULL", "NULL", AC528*2)</f>
        <v>85.050000000000011</v>
      </c>
      <c r="AJ528" s="13">
        <v>21000000295</v>
      </c>
      <c r="AK528" s="11"/>
      <c r="AL528" s="10" t="str">
        <f>SUBSTITUTE(D528,CHAR(10)&amp;"•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c r="AM528" s="9" t="s">
        <v>44</v>
      </c>
      <c r="AN528" s="42"/>
    </row>
    <row r="529" spans="1:40" ht="255" x14ac:dyDescent="0.3">
      <c r="A529" s="8" t="s">
        <v>976</v>
      </c>
      <c r="B529" s="8" t="s">
        <v>977</v>
      </c>
      <c r="C529" s="8" t="s">
        <v>978</v>
      </c>
      <c r="D529" s="9" t="s">
        <v>979</v>
      </c>
      <c r="E529" s="6">
        <f>IF(F529 = "NULL", "NULL", F529/28.35)</f>
        <v>1.9</v>
      </c>
      <c r="F529" s="6">
        <v>53.865000000000002</v>
      </c>
      <c r="G529" s="6">
        <f>IF(H529 = "NULL", "NULL", H529/28.35)</f>
        <v>3.8</v>
      </c>
      <c r="H529" s="6">
        <v>107.73</v>
      </c>
      <c r="I529" s="6">
        <f>IF(G529 = "NULL", "NULL", G529*1.25)</f>
        <v>4.75</v>
      </c>
      <c r="J529" s="6">
        <f>IF(G529 = "NULL", "NULL", H529*1.25)</f>
        <v>134.66249999999999</v>
      </c>
      <c r="K529" s="6">
        <f>IF(G529 = "NULL", "NULL", G529*2)</f>
        <v>7.6</v>
      </c>
      <c r="L529" s="6">
        <f>IF(G529 = "NULL", "NULL", H529*2)</f>
        <v>215.46</v>
      </c>
      <c r="M529" s="9" t="str">
        <f>CONCATENATE(SUBSTITUTE(D529,"• Packed in a facility and/or equipment that produces products containing peanuts, tree nuts, soybean, milk, dairy, eggs, fish, shellfish, wheat, sesame. •",""), " - NET WT. ", TEXT(E529, "0.00"), " oz (", F529,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 oz (53.865 grams)</v>
      </c>
      <c r="N529" s="10">
        <v>10000000296</v>
      </c>
      <c r="O529" s="10">
        <v>30000000296</v>
      </c>
      <c r="P529" s="10">
        <v>50000000296</v>
      </c>
      <c r="Q529" s="10">
        <v>70000000296</v>
      </c>
      <c r="R529" s="10">
        <v>90000000296</v>
      </c>
      <c r="S529" s="10">
        <v>11000000296</v>
      </c>
      <c r="T529" s="10">
        <v>13000000296</v>
      </c>
      <c r="U529" s="8"/>
      <c r="V529" s="9"/>
      <c r="W529" s="6">
        <f>IF(G529 = "NULL", "NULL", G529/4)</f>
        <v>0.95</v>
      </c>
      <c r="X529" s="6">
        <f>IF(W529 = "NULL", "NULL", W529*28.35)</f>
        <v>26.932500000000001</v>
      </c>
      <c r="Y529" s="6">
        <f>IF(G529 = "NULL", "NULL", G529*4)</f>
        <v>15.2</v>
      </c>
      <c r="Z529" s="6">
        <f>IF(G529 = "NULL", "NULL", H529*4)</f>
        <v>430.92</v>
      </c>
      <c r="AA529" s="13">
        <v>15000000296</v>
      </c>
      <c r="AB529" s="6">
        <f>IF(OR(E529 = "NULL", G529 = "NULL"), "NULL", (E529+G529)/2)</f>
        <v>2.8499999999999996</v>
      </c>
      <c r="AC529" s="6">
        <f>IF(OR(F529 = "NULL", H529 = "NULL"), "NULL", (F529+H529)/2)</f>
        <v>80.797499999999999</v>
      </c>
      <c r="AD529" s="13">
        <v>17000000296</v>
      </c>
      <c r="AE529" s="6">
        <f>IF(H529 = "NULL", "NULL", AF529/28.35)</f>
        <v>9.5</v>
      </c>
      <c r="AF529" s="6">
        <f>IF(H529 = "NULL", "NULL", J529*2)</f>
        <v>269.32499999999999</v>
      </c>
      <c r="AG529" s="13">
        <v>19000000296</v>
      </c>
      <c r="AH529" s="6">
        <f>IF(AB529 = "NULL", "NULL", AB529*2)</f>
        <v>5.6999999999999993</v>
      </c>
      <c r="AI529" s="6">
        <f>IF(AC529 = "NULL", "NULL", AC529*2)</f>
        <v>161.595</v>
      </c>
      <c r="AJ529" s="13">
        <v>21000000296</v>
      </c>
      <c r="AK529" s="11"/>
      <c r="AL529" s="10" t="str">
        <f>SUBSTITUTE(D529,CHAR(10)&amp;"•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c r="AM529" s="9" t="s">
        <v>44</v>
      </c>
      <c r="AN529" s="42"/>
    </row>
    <row r="530" spans="1:40" ht="180" x14ac:dyDescent="0.3">
      <c r="A530" s="8" t="s">
        <v>2044</v>
      </c>
      <c r="B530" s="8" t="s">
        <v>2045</v>
      </c>
      <c r="C530" s="8" t="s">
        <v>2045</v>
      </c>
      <c r="D530" s="9" t="s">
        <v>2046</v>
      </c>
      <c r="E530" s="6">
        <f>IF(F530 = "NULL", "NULL", F530/28.35)</f>
        <v>0.8</v>
      </c>
      <c r="F530" s="6">
        <v>22.680000000000003</v>
      </c>
      <c r="G530" s="6">
        <f>IF(H530 = "NULL", "NULL", H530/28.35)</f>
        <v>1.6</v>
      </c>
      <c r="H530" s="6">
        <v>45.360000000000007</v>
      </c>
      <c r="I530" s="6">
        <f>IF(G530 = "NULL", "NULL", G530*1.25)</f>
        <v>2</v>
      </c>
      <c r="J530" s="6">
        <f>IF(G530 = "NULL", "NULL", H530*1.25)</f>
        <v>56.70000000000001</v>
      </c>
      <c r="K530" s="6">
        <f>IF(G530 = "NULL", "NULL", G530*2)</f>
        <v>3.2</v>
      </c>
      <c r="L530" s="6">
        <f>IF(G530 = "NULL", "NULL", H530*2)</f>
        <v>90.720000000000013</v>
      </c>
      <c r="M530" s="9" t="str">
        <f>CONCATENATE(SUBSTITUTE(D530,"• Packed in a facility and/or equipment that produces products containing peanuts, tree nuts, soybean, milk, dairy, eggs, fish, shellfish, wheat, sesame. •",""), " - NET WT. ", TEXT(E530, "0.00"), " oz (", F530, " grams)")</f>
        <v>Soy Sauce Powder Ingredients:
soy bean, wheat, salt, maltodextrin
• DIRECTIONS: Mix with water to make soy sauce. •
 - NET WT. 0.80 oz (22.68 grams)</v>
      </c>
      <c r="N530" s="10">
        <v>10000000470</v>
      </c>
      <c r="O530" s="10">
        <v>30000000470</v>
      </c>
      <c r="P530" s="10">
        <v>50000000470</v>
      </c>
      <c r="Q530" s="10">
        <v>70000000470</v>
      </c>
      <c r="R530" s="10">
        <v>90000000470</v>
      </c>
      <c r="S530" s="10">
        <v>11000000470</v>
      </c>
      <c r="T530" s="10">
        <v>13000000470</v>
      </c>
      <c r="U530" s="8"/>
      <c r="V530" s="9"/>
      <c r="W530" s="6">
        <f>IF(G530 = "NULL", "NULL", G530/4)</f>
        <v>0.4</v>
      </c>
      <c r="X530" s="6">
        <f>IF(W530 = "NULL", "NULL", W530*28.35)</f>
        <v>11.340000000000002</v>
      </c>
      <c r="Y530" s="6">
        <f>IF(G530 = "NULL", "NULL", G530*4)</f>
        <v>6.4</v>
      </c>
      <c r="Z530" s="6">
        <f>IF(G530 = "NULL", "NULL", H530*4)</f>
        <v>181.44000000000003</v>
      </c>
      <c r="AA530" s="13">
        <v>15000000470</v>
      </c>
      <c r="AB530" s="6">
        <f>IF(OR(E530 = "NULL", G530 = "NULL"), "NULL", (E530+G530)/2)</f>
        <v>1.2000000000000002</v>
      </c>
      <c r="AC530" s="6">
        <f>IF(OR(F530 = "NULL", H530 = "NULL"), "NULL", (F530+H530)/2)</f>
        <v>34.020000000000003</v>
      </c>
      <c r="AD530" s="13">
        <v>17000000470</v>
      </c>
      <c r="AE530" s="6">
        <f>IF(H530 = "NULL", "NULL", AF530/28.35)</f>
        <v>4.0000000000000009</v>
      </c>
      <c r="AF530" s="6">
        <f>IF(H530 = "NULL", "NULL", J530*2)</f>
        <v>113.40000000000002</v>
      </c>
      <c r="AG530" s="13">
        <v>19000000470</v>
      </c>
      <c r="AH530" s="6">
        <f>IF(AB530 = "NULL", "NULL", AB530*2)</f>
        <v>2.4000000000000004</v>
      </c>
      <c r="AI530" s="6">
        <f>IF(AC530 = "NULL", "NULL", AC530*2)</f>
        <v>68.040000000000006</v>
      </c>
      <c r="AJ530" s="13">
        <v>21000000470</v>
      </c>
      <c r="AK530" s="11"/>
      <c r="AL530" s="10" t="str">
        <f>SUBSTITUTE(D530,CHAR(10)&amp;"• Packed in a facility and/or equipment that produces products containing peanuts, tree nuts, soybean, milk, dairy, eggs, fish, shellfish, wheat, sesame. •","")</f>
        <v>Soy Sauce Powder Ingredients:
soy bean, wheat, salt, maltodextrin
• DIRECTIONS: Mix with water to make soy sauce. •</v>
      </c>
      <c r="AM530" s="9" t="s">
        <v>44</v>
      </c>
      <c r="AN530" s="42"/>
    </row>
    <row r="531" spans="1:40" ht="180" x14ac:dyDescent="0.3">
      <c r="A531" s="8" t="s">
        <v>2147</v>
      </c>
      <c r="B531" s="8" t="s">
        <v>2045</v>
      </c>
      <c r="C531" s="8" t="s">
        <v>2045</v>
      </c>
      <c r="D531" s="9" t="s">
        <v>2148</v>
      </c>
      <c r="E531" s="6">
        <f>IF(F531 = "NULL", "NULL", F531/28.35)</f>
        <v>1.3968253968253967</v>
      </c>
      <c r="F531" s="6">
        <v>39.6</v>
      </c>
      <c r="G531" s="6">
        <f>IF(H531 = "NULL", "NULL", H531/28.35)</f>
        <v>2.7936507936507935</v>
      </c>
      <c r="H531" s="6">
        <v>79.2</v>
      </c>
      <c r="I531" s="6">
        <f>IF(G531 = "NULL", "NULL", G531*1.25)</f>
        <v>3.4920634920634921</v>
      </c>
      <c r="J531" s="6">
        <f>IF(G531 = "NULL", "NULL", H531*1.25)</f>
        <v>99</v>
      </c>
      <c r="K531" s="6">
        <f>IF(G531 = "NULL", "NULL", G531*2)</f>
        <v>5.587301587301587</v>
      </c>
      <c r="L531" s="6">
        <f>IF(G531 = "NULL", "NULL", H531*2)</f>
        <v>158.4</v>
      </c>
      <c r="M531" s="9" t="str">
        <f>CONCATENATE(SUBSTITUTE(D531,"• Packed in a facility and/or equipment that produces products containing peanuts, tree nuts, soybean, milk, dairy, eggs, fish, shellfish, wheat, sesame. •",""), " - NET WT. ", TEXT(E531, "0.00"), " oz (", F531, " grams)")</f>
        <v>Soy Sauce Powder Ingredients:
sohyu soy sauce (soybeans, salt, wheat) maltodexterin, salt
 - NET WT. 1.40 oz (39.6 grams)</v>
      </c>
      <c r="N531" s="10">
        <v>10000000651</v>
      </c>
      <c r="O531" s="10">
        <v>30000000651</v>
      </c>
      <c r="P531" s="10">
        <v>50000000651</v>
      </c>
      <c r="Q531" s="10">
        <v>70000000651</v>
      </c>
      <c r="R531" s="10">
        <v>90000000651</v>
      </c>
      <c r="S531" s="10">
        <v>11000000651</v>
      </c>
      <c r="T531" s="10">
        <v>13000000651</v>
      </c>
      <c r="U531" s="22"/>
      <c r="W531" s="6">
        <f>IF(G531 = "NULL", "NULL", G531/4)</f>
        <v>0.69841269841269837</v>
      </c>
      <c r="X531" s="6">
        <f>IF(W531 = "NULL", "NULL", W531*28.35)</f>
        <v>19.8</v>
      </c>
      <c r="Y531" s="6">
        <f>IF(G531 = "NULL", "NULL", G531*4)</f>
        <v>11.174603174603174</v>
      </c>
      <c r="Z531" s="6">
        <f>IF(G531 = "NULL", "NULL", H531*4)</f>
        <v>316.8</v>
      </c>
      <c r="AA531" s="13">
        <v>15000000651</v>
      </c>
      <c r="AB531" s="6">
        <f>IF(OR(E531 = "NULL", G531 = "NULL"), "NULL", (E531+G531)/2)</f>
        <v>2.0952380952380949</v>
      </c>
      <c r="AC531" s="6">
        <f>IF(OR(F531 = "NULL", H531 = "NULL"), "NULL", (F531+H531)/2)</f>
        <v>59.400000000000006</v>
      </c>
      <c r="AD531" s="13">
        <v>17000000651</v>
      </c>
      <c r="AE531" s="6">
        <f>IF(H531 = "NULL", "NULL", AF531/28.35)</f>
        <v>6.9841269841269842</v>
      </c>
      <c r="AF531" s="6">
        <f>IF(H531 = "NULL", "NULL", J531*2)</f>
        <v>198</v>
      </c>
      <c r="AG531" s="13">
        <v>19000000651</v>
      </c>
      <c r="AH531" s="6">
        <f>IF(AB531 = "NULL", "NULL", AB531*2)</f>
        <v>4.1904761904761898</v>
      </c>
      <c r="AI531" s="6">
        <f>IF(AC531 = "NULL", "NULL", AC531*2)</f>
        <v>118.80000000000001</v>
      </c>
      <c r="AJ531" s="13">
        <v>21000000651</v>
      </c>
      <c r="AK531" s="11"/>
      <c r="AL531" s="10" t="str">
        <f>SUBSTITUTE(D531,CHAR(10)&amp;"• Packed in a facility and/or equipment that produces products containing peanuts, tree nuts, soybean, milk, dairy, eggs, fish, shellfish, wheat, sesame. •","")</f>
        <v>Soy Sauce Powder Ingredients:
sohyu soy sauce (soybeans, salt, wheat) maltodexterin, salt</v>
      </c>
      <c r="AM531" s="9" t="s">
        <v>44</v>
      </c>
      <c r="AN531" s="42"/>
    </row>
    <row r="532" spans="1:40" ht="180" x14ac:dyDescent="0.3">
      <c r="A532" s="33" t="s">
        <v>751</v>
      </c>
      <c r="B532" s="8" t="s">
        <v>752</v>
      </c>
      <c r="C532" s="8" t="s">
        <v>753</v>
      </c>
      <c r="D532" s="9" t="s">
        <v>754</v>
      </c>
      <c r="E532" s="6">
        <f>IF(F532 = "NULL", "NULL", F532/28.35)</f>
        <v>2.1869488536155202</v>
      </c>
      <c r="F532" s="6">
        <v>62</v>
      </c>
      <c r="G532" s="6">
        <f>IF(H532 = "NULL", "NULL", H532/28.35)</f>
        <v>4.3738977072310403</v>
      </c>
      <c r="H532" s="6">
        <v>124</v>
      </c>
      <c r="I532" s="6">
        <f>IF(G532 = "NULL", "NULL", G532*1.25)</f>
        <v>5.4673721340388006</v>
      </c>
      <c r="J532" s="6">
        <f>IF(G532 = "NULL", "NULL", H532*1.25)</f>
        <v>155</v>
      </c>
      <c r="K532" s="6">
        <f>IF(G532 = "NULL", "NULL", G532*2)</f>
        <v>8.7477954144620806</v>
      </c>
      <c r="L532" s="6">
        <f>IF(G532 = "NULL", "NULL", H532*2)</f>
        <v>248</v>
      </c>
      <c r="M532" s="9" t="str">
        <f>CONCATENATE(SUBSTITUTE(D532,"• Packed in a facility and/or equipment that produces products containing peanuts, tree nuts, soybean, milk, dairy, eggs, fish, shellfish, wheat, sesame. •",""), " - NET WT. ", TEXT(E532, "0.00"), " oz (", F532, " grams)")</f>
        <v>Spellbinding Vanilla Bean Sugar Ingredients:
cane sugar, vanilla powder
 - NET WT. 2.19 oz (62 grams)</v>
      </c>
      <c r="N532" s="10">
        <v>10000000586</v>
      </c>
      <c r="O532" s="10">
        <v>30000000586</v>
      </c>
      <c r="P532" s="10">
        <v>50000000586</v>
      </c>
      <c r="Q532" s="10">
        <v>70000000586</v>
      </c>
      <c r="R532" s="10">
        <v>90000000586</v>
      </c>
      <c r="S532" s="10">
        <v>11000000586</v>
      </c>
      <c r="T532" s="10">
        <v>13000000586</v>
      </c>
      <c r="U532" s="8" t="s">
        <v>49</v>
      </c>
      <c r="V532" s="9" t="s">
        <v>755</v>
      </c>
      <c r="W532" s="6">
        <f>IF(G532 = "NULL", "NULL", G532/4)</f>
        <v>1.0934744268077601</v>
      </c>
      <c r="X532" s="6">
        <f>IF(W532 = "NULL", "NULL", W532*28.35)</f>
        <v>31</v>
      </c>
      <c r="Y532" s="6">
        <f>IF(G532 = "NULL", "NULL", G532*4)</f>
        <v>17.495590828924161</v>
      </c>
      <c r="Z532" s="6">
        <f>IF(G532 = "NULL", "NULL", H532*4)</f>
        <v>496</v>
      </c>
      <c r="AA532" s="13">
        <v>15000000586</v>
      </c>
      <c r="AB532" s="6">
        <f>IF(OR(E532 = "NULL", G532 = "NULL"), "NULL", (E532+G532)/2)</f>
        <v>3.28042328042328</v>
      </c>
      <c r="AC532" s="6">
        <f>IF(OR(F532 = "NULL", H532 = "NULL"), "NULL", (F532+H532)/2)</f>
        <v>93</v>
      </c>
      <c r="AD532" s="13">
        <v>17000000586</v>
      </c>
      <c r="AE532" s="6">
        <f>IF(H532 = "NULL", "NULL", AF532/28.35)</f>
        <v>10.934744268077601</v>
      </c>
      <c r="AF532" s="6">
        <f>IF(H532 = "NULL", "NULL", J532*2)</f>
        <v>310</v>
      </c>
      <c r="AG532" s="13">
        <v>19000000586</v>
      </c>
      <c r="AH532" s="6">
        <f>IF(AB532 = "NULL", "NULL", AB532*2)</f>
        <v>6.56084656084656</v>
      </c>
      <c r="AI532" s="6">
        <f>IF(AC532 = "NULL", "NULL", AC532*2)</f>
        <v>186</v>
      </c>
      <c r="AJ532" s="13">
        <v>21000000586</v>
      </c>
      <c r="AK532" s="11" t="s">
        <v>756</v>
      </c>
      <c r="AL532" s="10" t="str">
        <f>SUBSTITUTE(D532,CHAR(10)&amp;"• Packed in a facility and/or equipment that produces products containing peanuts, tree nuts, soybean, milk, dairy, eggs, fish, shellfish, wheat, sesame. •","")</f>
        <v>Spellbinding Vanilla Bean Sugar Ingredients:
cane sugar, vanilla powder</v>
      </c>
      <c r="AM532" s="9" t="s">
        <v>44</v>
      </c>
      <c r="AN532" s="42"/>
    </row>
    <row r="533" spans="1:40" ht="180" x14ac:dyDescent="0.3">
      <c r="A533" s="8" t="s">
        <v>2471</v>
      </c>
      <c r="B533" s="8" t="s">
        <v>2472</v>
      </c>
      <c r="C533" s="8" t="s">
        <v>2472</v>
      </c>
      <c r="D533" s="9" t="s">
        <v>2473</v>
      </c>
      <c r="E533" s="6">
        <f>IF(F533 = "NULL", "NULL", F533/28.35)</f>
        <v>1.85</v>
      </c>
      <c r="F533" s="6">
        <v>52.447500000000005</v>
      </c>
      <c r="G533" s="6">
        <f>IF(H533 = "NULL", "NULL", H533/28.35)</f>
        <v>3.7</v>
      </c>
      <c r="H533" s="6">
        <v>104.89500000000001</v>
      </c>
      <c r="I533" s="6">
        <f>IF(G533 = "NULL", "NULL", G533*1.25)</f>
        <v>4.625</v>
      </c>
      <c r="J533" s="6">
        <f>IF(G533 = "NULL", "NULL", H533*1.25)</f>
        <v>131.11875000000001</v>
      </c>
      <c r="K533" s="6">
        <f>IF(G533 = "NULL", "NULL", G533*2)</f>
        <v>7.4</v>
      </c>
      <c r="L533" s="6">
        <f>IF(G533 = "NULL", "NULL", H533*2)</f>
        <v>209.79000000000002</v>
      </c>
      <c r="M533" s="9" t="str">
        <f>CONCATENATE(SUBSTITUTE(D533,"• Packed in a facility and/or equipment that produces products containing peanuts, tree nuts, soybean, milk, dairy, eggs, fish, shellfish, wheat, sesame. •",""), " - NET WT. ", TEXT(E533, "0.00"), " oz (", F533, " grams)")</f>
        <v>Spiced Chai Sugar Ingredients:
sugar, vanilla powder, cinnamon, mace, cardamom, allspice, cloves
 - NET WT. 1.85 oz (52.4475 grams)</v>
      </c>
      <c r="N533" s="10">
        <v>10000000467</v>
      </c>
      <c r="O533" s="10">
        <v>30000000467</v>
      </c>
      <c r="P533" s="10">
        <v>50000000467</v>
      </c>
      <c r="Q533" s="10">
        <v>70000000467</v>
      </c>
      <c r="R533" s="10">
        <v>90000000467</v>
      </c>
      <c r="S533" s="10">
        <v>11000000467</v>
      </c>
      <c r="T533" s="10">
        <v>13000000467</v>
      </c>
      <c r="U533" s="8"/>
      <c r="V533" s="9"/>
      <c r="W533" s="6">
        <f>IF(G533 = "NULL", "NULL", G533/4)</f>
        <v>0.92500000000000004</v>
      </c>
      <c r="X533" s="6">
        <f>IF(W533 = "NULL", "NULL", W533*28.35)</f>
        <v>26.223750000000003</v>
      </c>
      <c r="Y533" s="6">
        <f>IF(G533 = "NULL", "NULL", G533*4)</f>
        <v>14.8</v>
      </c>
      <c r="Z533" s="6">
        <f>IF(G533 = "NULL", "NULL", H533*4)</f>
        <v>419.58000000000004</v>
      </c>
      <c r="AA533" s="13">
        <v>15000000467</v>
      </c>
      <c r="AB533" s="6">
        <f>IF(OR(E533 = "NULL", G533 = "NULL"), "NULL", (E533+G533)/2)</f>
        <v>2.7750000000000004</v>
      </c>
      <c r="AC533" s="6">
        <f>IF(OR(F533 = "NULL", H533 = "NULL"), "NULL", (F533+H533)/2)</f>
        <v>78.671250000000015</v>
      </c>
      <c r="AD533" s="13">
        <v>17000000467</v>
      </c>
      <c r="AE533" s="6">
        <f>IF(H533 = "NULL", "NULL", AF533/28.35)</f>
        <v>9.25</v>
      </c>
      <c r="AF533" s="6">
        <f>IF(H533 = "NULL", "NULL", J533*2)</f>
        <v>262.23750000000001</v>
      </c>
      <c r="AG533" s="13">
        <v>19000000467</v>
      </c>
      <c r="AH533" s="6">
        <f>IF(AB533 = "NULL", "NULL", AB533*2)</f>
        <v>5.5500000000000007</v>
      </c>
      <c r="AI533" s="6">
        <f>IF(AC533 = "NULL", "NULL", AC533*2)</f>
        <v>157.34250000000003</v>
      </c>
      <c r="AJ533" s="13">
        <v>21000000467</v>
      </c>
      <c r="AK533" s="11"/>
      <c r="AL533" s="10" t="str">
        <f>SUBSTITUTE(D533,CHAR(10)&amp;"• Packed in a facility and/or equipment that produces products containing peanuts, tree nuts, soybean, milk, dairy, eggs, fish, shellfish, wheat, sesame. •","")</f>
        <v>Spiced Chai Sugar Ingredients:
sugar, vanilla powder, cinnamon, mace, cardamom, allspice, cloves</v>
      </c>
      <c r="AM533" s="9" t="s">
        <v>44</v>
      </c>
      <c r="AN533" s="42"/>
    </row>
    <row r="534" spans="1:40" ht="345" x14ac:dyDescent="0.3">
      <c r="A534" s="8" t="s">
        <v>1241</v>
      </c>
      <c r="B534" s="8" t="s">
        <v>1242</v>
      </c>
      <c r="C534" s="8" t="s">
        <v>1242</v>
      </c>
      <c r="D534" s="9" t="s">
        <v>1243</v>
      </c>
      <c r="E534" s="6">
        <f>IF(F534 = "NULL", "NULL", F534/28.35)</f>
        <v>1.4</v>
      </c>
      <c r="F534" s="6">
        <v>39.69</v>
      </c>
      <c r="G534" s="6">
        <f>IF(H534 = "NULL", "NULL", H534/28.35)</f>
        <v>2.8</v>
      </c>
      <c r="H534" s="6">
        <v>79.38</v>
      </c>
      <c r="I534" s="6">
        <f>IF(G534 = "NULL", "NULL", G534*1.25)</f>
        <v>3.5</v>
      </c>
      <c r="J534" s="6">
        <f>IF(G534 = "NULL", "NULL", H534*1.25)</f>
        <v>99.224999999999994</v>
      </c>
      <c r="K534" s="6">
        <f>IF(G534 = "NULL", "NULL", G534*2)</f>
        <v>5.6</v>
      </c>
      <c r="L534" s="6">
        <f>IF(G534 = "NULL", "NULL", H534*2)</f>
        <v>158.76</v>
      </c>
      <c r="M534" s="9" t="str">
        <f>CONCATENATE(SUBSTITUTE(D534,"• Packed in a facility and/or equipment that produces products containing peanuts, tree nuts, soybean, milk, dairy, eggs, fish, shellfish, wheat, sesame. •",""), " - NET WT. ", TEXT(E534, "0.00"), " oz (", F534, " grams)")</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NET WT. 1.40 oz (39.69 grams)</v>
      </c>
      <c r="N534" s="10">
        <v>10000000406</v>
      </c>
      <c r="O534" s="10">
        <v>30000000406</v>
      </c>
      <c r="P534" s="10">
        <v>50000000406</v>
      </c>
      <c r="Q534" s="10">
        <v>70000000406</v>
      </c>
      <c r="R534" s="10">
        <v>90000000406</v>
      </c>
      <c r="S534" s="10">
        <v>11000000406</v>
      </c>
      <c r="T534" s="10">
        <v>13000000406</v>
      </c>
      <c r="U534" s="8"/>
      <c r="V534" s="9"/>
      <c r="W534" s="6">
        <f>IF(G534 = "NULL", "NULL", G534/4)</f>
        <v>0.7</v>
      </c>
      <c r="X534" s="6">
        <f>IF(W534 = "NULL", "NULL", W534*28.35)</f>
        <v>19.844999999999999</v>
      </c>
      <c r="Y534" s="6">
        <f>IF(G534 = "NULL", "NULL", G534*4)</f>
        <v>11.2</v>
      </c>
      <c r="Z534" s="6">
        <f>IF(G534 = "NULL", "NULL", H534*4)</f>
        <v>317.52</v>
      </c>
      <c r="AA534" s="13">
        <v>15000000406</v>
      </c>
      <c r="AB534" s="6">
        <f>IF(OR(E534 = "NULL", G534 = "NULL"), "NULL", (E534+G534)/2)</f>
        <v>2.0999999999999996</v>
      </c>
      <c r="AC534" s="6">
        <f>IF(OR(F534 = "NULL", H534 = "NULL"), "NULL", (F534+H534)/2)</f>
        <v>59.534999999999997</v>
      </c>
      <c r="AD534" s="13">
        <v>17000000406</v>
      </c>
      <c r="AE534" s="6">
        <f>IF(H534 = "NULL", "NULL", AF534/28.35)</f>
        <v>6.9999999999999991</v>
      </c>
      <c r="AF534" s="6">
        <f>IF(H534 = "NULL", "NULL", J534*2)</f>
        <v>198.45</v>
      </c>
      <c r="AG534" s="13">
        <v>19000000406</v>
      </c>
      <c r="AH534" s="6">
        <f>IF(AB534 = "NULL", "NULL", AB534*2)</f>
        <v>4.1999999999999993</v>
      </c>
      <c r="AI534" s="6">
        <f>IF(AC534 = "NULL", "NULL", AC534*2)</f>
        <v>119.07</v>
      </c>
      <c r="AJ534" s="13">
        <v>21000000406</v>
      </c>
      <c r="AK534" s="11"/>
      <c r="AL534" s="10" t="str">
        <f>SUBSTITUTE(D534,CHAR(10)&amp;"• Packed in a facility and/or equipment that produces products containing peanuts, tree nuts, soybean, milk, dairy, eggs, fish, shellfish, wheat, sesame. •","")</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c r="AM534" s="9" t="s">
        <v>44</v>
      </c>
      <c r="AN534" s="42"/>
    </row>
    <row r="535" spans="1:40" ht="180" x14ac:dyDescent="0.3">
      <c r="A535" s="8" t="s">
        <v>1118</v>
      </c>
      <c r="B535" s="8" t="s">
        <v>1119</v>
      </c>
      <c r="C535" s="8" t="s">
        <v>1119</v>
      </c>
      <c r="D535" s="9" t="s">
        <v>1120</v>
      </c>
      <c r="E535" s="6">
        <f>IF(F535 = "NULL", "NULL", F535/28.35)</f>
        <v>1.3051146384479717</v>
      </c>
      <c r="F535" s="6">
        <v>37</v>
      </c>
      <c r="G535" s="6">
        <f>IF(H535 = "NULL", "NULL", H535/28.35)</f>
        <v>2.6807760141093473</v>
      </c>
      <c r="H535" s="6">
        <v>76</v>
      </c>
      <c r="I535" s="6">
        <f>IF(G535 = "NULL", "NULL", G535*1.25)</f>
        <v>3.3509700176366843</v>
      </c>
      <c r="J535" s="6">
        <f>IF(G535 = "NULL", "NULL", H535*1.25)</f>
        <v>95</v>
      </c>
      <c r="K535" s="6">
        <f>IF(G535 = "NULL", "NULL", G535*2)</f>
        <v>5.3615520282186946</v>
      </c>
      <c r="L535" s="6">
        <f>IF(G535 = "NULL", "NULL", H535*2)</f>
        <v>152</v>
      </c>
      <c r="M535" s="9" t="str">
        <f>CONCATENATE(SUBSTITUTE(D535,"• Packed in a facility and/or equipment that produces products containing peanuts, tree nuts, soybean, milk, dairy, eggs, fish, shellfish, wheat, sesame. •",""), " - NET WT. ", TEXT(E535, "0.00"), " oz (", F535, " grams)")</f>
        <v>Spicy Apple Seasoning Ingredients:
brown sugar, spices including paprika, salt, dehydrated apple powder, garlic powder, soybean oil, tricalcium phosphate
 - NET WT. 1.31 oz (37 grams)</v>
      </c>
      <c r="N535" s="10">
        <v>10000000299</v>
      </c>
      <c r="O535" s="10">
        <v>30000000299</v>
      </c>
      <c r="P535" s="10">
        <v>50000000299</v>
      </c>
      <c r="Q535" s="10">
        <v>70000000299</v>
      </c>
      <c r="R535" s="10">
        <v>90000000299</v>
      </c>
      <c r="S535" s="10">
        <v>11000000299</v>
      </c>
      <c r="T535" s="10">
        <v>13000000299</v>
      </c>
      <c r="U535" s="8" t="s">
        <v>49</v>
      </c>
      <c r="V535" s="9" t="s">
        <v>1007</v>
      </c>
      <c r="W535" s="6">
        <f>IF(G535 = "NULL", "NULL", G535/4)</f>
        <v>0.67019400352733682</v>
      </c>
      <c r="X535" s="6">
        <f>IF(W535 = "NULL", "NULL", W535*28.35)</f>
        <v>19</v>
      </c>
      <c r="Y535" s="6">
        <f>IF(G535 = "NULL", "NULL", G535*4)</f>
        <v>10.723104056437389</v>
      </c>
      <c r="Z535" s="6">
        <f>IF(G535 = "NULL", "NULL", H535*4)</f>
        <v>304</v>
      </c>
      <c r="AA535" s="13">
        <v>15000000299</v>
      </c>
      <c r="AB535" s="6">
        <f>IF(OR(E535 = "NULL", G535 = "NULL"), "NULL", (E535+G535)/2)</f>
        <v>1.9929453262786594</v>
      </c>
      <c r="AC535" s="6">
        <f>IF(OR(F535 = "NULL", H535 = "NULL"), "NULL", (F535+H535)/2)</f>
        <v>56.5</v>
      </c>
      <c r="AD535" s="13">
        <v>17000000299</v>
      </c>
      <c r="AE535" s="6">
        <f>IF(H535 = "NULL", "NULL", AF535/28.35)</f>
        <v>6.7019400352733687</v>
      </c>
      <c r="AF535" s="6">
        <f>IF(H535 = "NULL", "NULL", J535*2)</f>
        <v>190</v>
      </c>
      <c r="AG535" s="13">
        <v>19000000299</v>
      </c>
      <c r="AH535" s="6">
        <f>IF(AB535 = "NULL", "NULL", AB535*2)</f>
        <v>3.9858906525573188</v>
      </c>
      <c r="AI535" s="6">
        <f>IF(AC535 = "NULL", "NULL", AC535*2)</f>
        <v>113</v>
      </c>
      <c r="AJ535" s="13">
        <v>21000000299</v>
      </c>
      <c r="AK535" s="11" t="s">
        <v>1121</v>
      </c>
      <c r="AL535" s="10" t="str">
        <f>SUBSTITUTE(D535,CHAR(10)&amp;"•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c r="AM535" s="9" t="s">
        <v>44</v>
      </c>
      <c r="AN535" s="42"/>
    </row>
    <row r="536" spans="1:40" ht="180" x14ac:dyDescent="0.3">
      <c r="A536" s="31" t="s">
        <v>256</v>
      </c>
      <c r="B536" s="8" t="s">
        <v>257</v>
      </c>
      <c r="C536" s="8" t="s">
        <v>258</v>
      </c>
      <c r="D536" s="9" t="s">
        <v>2988</v>
      </c>
      <c r="E536" s="6">
        <f>IF(F536 = "NULL", "NULL", F536/28.35)</f>
        <v>0.81128747795414458</v>
      </c>
      <c r="F536" s="6">
        <v>23</v>
      </c>
      <c r="G536" s="6">
        <f>IF(H536 = "NULL", "NULL", H536/28.35)</f>
        <v>1.6578483245149911</v>
      </c>
      <c r="H536" s="6">
        <v>47</v>
      </c>
      <c r="I536" s="6">
        <f>IF(G536 = "NULL", "NULL", G536*1.25)</f>
        <v>2.0723104056437389</v>
      </c>
      <c r="J536" s="6">
        <f>IF(G536 = "NULL", "NULL", H536*1.25)</f>
        <v>58.75</v>
      </c>
      <c r="K536" s="6">
        <f>IF(G536 = "NULL", "NULL", G536*2)</f>
        <v>3.3156966490299822</v>
      </c>
      <c r="L536" s="6">
        <f>IF(G536 = "NULL", "NULL", H536*2)</f>
        <v>94</v>
      </c>
      <c r="M536" s="9" t="str">
        <f>CONCATENATE(SUBSTITUTE(D536,"• Packed in a facility and/or equipment that produces products containing peanuts, tree nuts, soybean, milk, dairy, eggs, fish, shellfish, wheat, sesame. •",""), " - NET WT. ", TEXT(E536, "0.00"), " oz (", F536, " grams)")</f>
        <v>Spicy Italian Bread Dip Ingredients:
onion, garlic, paprika, spices, sea salt
 - NET WT. 0.81 oz (23 grams)</v>
      </c>
      <c r="N536" s="10">
        <v>10000000300</v>
      </c>
      <c r="O536" s="10">
        <v>30000000300</v>
      </c>
      <c r="P536" s="10">
        <v>50000000300</v>
      </c>
      <c r="Q536" s="10">
        <v>70000000300</v>
      </c>
      <c r="R536" s="10">
        <v>90000000300</v>
      </c>
      <c r="S536" s="10">
        <v>11000000300</v>
      </c>
      <c r="T536" s="10">
        <v>13000000300</v>
      </c>
      <c r="U536" s="8"/>
      <c r="V536" s="9" t="s">
        <v>127</v>
      </c>
      <c r="W536" s="6">
        <f>IF(G536 = "NULL", "NULL", G536/4)</f>
        <v>0.41446208112874777</v>
      </c>
      <c r="X536" s="6">
        <f>IF(W536 = "NULL", "NULL", W536*28.35)</f>
        <v>11.75</v>
      </c>
      <c r="Y536" s="6">
        <f>IF(G536 = "NULL", "NULL", G536*4)</f>
        <v>6.6313932980599644</v>
      </c>
      <c r="Z536" s="6">
        <f>IF(G536 = "NULL", "NULL", H536*4)</f>
        <v>188</v>
      </c>
      <c r="AA536" s="13">
        <v>15000000300</v>
      </c>
      <c r="AB536" s="6">
        <f>IF(OR(E536 = "NULL", G536 = "NULL"), "NULL", (E536+G536)/2)</f>
        <v>1.2345679012345678</v>
      </c>
      <c r="AC536" s="6">
        <f>IF(OR(F536 = "NULL", H536 = "NULL"), "NULL", (F536+H536)/2)</f>
        <v>35</v>
      </c>
      <c r="AD536" s="13">
        <v>17000000300</v>
      </c>
      <c r="AE536" s="6">
        <f>IF(H536 = "NULL", "NULL", AF536/28.35)</f>
        <v>4.1446208112874778</v>
      </c>
      <c r="AF536" s="6">
        <f>IF(H536 = "NULL", "NULL", J536*2)</f>
        <v>117.5</v>
      </c>
      <c r="AG536" s="13">
        <v>19000000300</v>
      </c>
      <c r="AH536" s="6">
        <f>IF(AB536 = "NULL", "NULL", AB536*2)</f>
        <v>2.4691358024691357</v>
      </c>
      <c r="AI536" s="6">
        <f>IF(AC536 = "NULL", "NULL", AC536*2)</f>
        <v>70</v>
      </c>
      <c r="AJ536" s="13">
        <v>21000000300</v>
      </c>
      <c r="AK536" s="11"/>
      <c r="AL536" s="10" t="str">
        <f>SUBSTITUTE(D536,CHAR(10)&amp;"• Packed in a facility and/or equipment that produces products containing peanuts, tree nuts, soybean, milk, dairy, eggs, fish, shellfish, wheat, sesame. •","")</f>
        <v>Spicy Italian Bread Dip Ingredients:
onion, garlic, paprika, spices, sea salt</v>
      </c>
      <c r="AM536" s="9" t="s">
        <v>44</v>
      </c>
      <c r="AN536" s="42"/>
    </row>
    <row r="537" spans="1:40" ht="180" x14ac:dyDescent="0.3">
      <c r="A537" s="33" t="s">
        <v>666</v>
      </c>
      <c r="B537" s="8" t="s">
        <v>667</v>
      </c>
      <c r="C537" s="8" t="s">
        <v>668</v>
      </c>
      <c r="D537" s="9" t="s">
        <v>2989</v>
      </c>
      <c r="E537" s="6">
        <f>IF(F537 = "NULL", "NULL", F537/28.35)</f>
        <v>0.81128747795414458</v>
      </c>
      <c r="F537" s="6">
        <v>23</v>
      </c>
      <c r="G537" s="6">
        <f>IF(H537 = "NULL", "NULL", H537/28.35)</f>
        <v>1.6578483245149911</v>
      </c>
      <c r="H537" s="6">
        <v>47</v>
      </c>
      <c r="I537" s="6">
        <f>IF(G537 = "NULL", "NULL", G537*1.25)</f>
        <v>2.0723104056437389</v>
      </c>
      <c r="J537" s="6">
        <f>IF(G537 = "NULL", "NULL", H537*1.25)</f>
        <v>58.75</v>
      </c>
      <c r="K537" s="6">
        <f>IF(G537 = "NULL", "NULL", G537*2)</f>
        <v>3.3156966490299822</v>
      </c>
      <c r="L537" s="6">
        <f>IF(G537 = "NULL", "NULL", H537*2)</f>
        <v>94</v>
      </c>
      <c r="M537" s="9" t="str">
        <f>CONCATENATE(SUBSTITUTE(D537,"• Packed in a facility and/or equipment that produces products containing peanuts, tree nuts, soybean, milk, dairy, eggs, fish, shellfish, wheat, sesame. •",""), " - NET WT. ", TEXT(E537, "0.00"), " oz (", F537, " grams)")</f>
        <v>Spicy Italian Dipping Herbs Ingredients:
onion, garlic, paprika, spices, sea salt
 - NET WT. 0.81 oz (23 grams)</v>
      </c>
      <c r="N537" s="10">
        <v>10000000541</v>
      </c>
      <c r="O537" s="10">
        <v>30000000541</v>
      </c>
      <c r="P537" s="10">
        <v>50000000541</v>
      </c>
      <c r="Q537" s="10">
        <v>70000000541</v>
      </c>
      <c r="R537" s="10">
        <v>90000000541</v>
      </c>
      <c r="S537" s="10">
        <v>11000000541</v>
      </c>
      <c r="T537" s="10">
        <v>13000000541</v>
      </c>
      <c r="U537" s="8"/>
      <c r="V537" s="9" t="s">
        <v>127</v>
      </c>
      <c r="W537" s="6">
        <f>IF(G537 = "NULL", "NULL", G537/4)</f>
        <v>0.41446208112874777</v>
      </c>
      <c r="X537" s="6">
        <f>IF(W537 = "NULL", "NULL", W537*28.35)</f>
        <v>11.75</v>
      </c>
      <c r="Y537" s="6">
        <f>IF(G537 = "NULL", "NULL", G537*4)</f>
        <v>6.6313932980599644</v>
      </c>
      <c r="Z537" s="6">
        <f>IF(G537 = "NULL", "NULL", H537*4)</f>
        <v>188</v>
      </c>
      <c r="AA537" s="13">
        <v>15000000541</v>
      </c>
      <c r="AB537" s="6">
        <f>IF(OR(E537 = "NULL", G537 = "NULL"), "NULL", (E537+G537)/2)</f>
        <v>1.2345679012345678</v>
      </c>
      <c r="AC537" s="6">
        <f>IF(OR(F537 = "NULL", H537 = "NULL"), "NULL", (F537+H537)/2)</f>
        <v>35</v>
      </c>
      <c r="AD537" s="13">
        <v>17000000541</v>
      </c>
      <c r="AE537" s="6">
        <f>IF(H537 = "NULL", "NULL", AF537/28.35)</f>
        <v>4.1446208112874778</v>
      </c>
      <c r="AF537" s="6">
        <f>IF(H537 = "NULL", "NULL", J537*2)</f>
        <v>117.5</v>
      </c>
      <c r="AG537" s="13">
        <v>19000000541</v>
      </c>
      <c r="AH537" s="6">
        <f>IF(AB537 = "NULL", "NULL", AB537*2)</f>
        <v>2.4691358024691357</v>
      </c>
      <c r="AI537" s="6">
        <f>IF(AC537 = "NULL", "NULL", AC537*2)</f>
        <v>70</v>
      </c>
      <c r="AJ537" s="13">
        <v>21000000541</v>
      </c>
      <c r="AK537" s="11" t="s">
        <v>669</v>
      </c>
      <c r="AL537" s="10" t="str">
        <f>SUBSTITUTE(D537,CHAR(10)&amp;"• Packed in a facility and/or equipment that produces products containing peanuts, tree nuts, soybean, milk, dairy, eggs, fish, shellfish, wheat, sesame. •","")</f>
        <v>Spicy Italian Dipping Herbs Ingredients:
onion, garlic, paprika, spices, sea salt</v>
      </c>
      <c r="AM537" s="9" t="s">
        <v>44</v>
      </c>
      <c r="AN537" s="42"/>
    </row>
    <row r="538" spans="1:40" ht="180" x14ac:dyDescent="0.3">
      <c r="A538" s="33" t="s">
        <v>608</v>
      </c>
      <c r="B538" s="8" t="s">
        <v>609</v>
      </c>
      <c r="C538" s="8" t="s">
        <v>609</v>
      </c>
      <c r="D538" s="9" t="s">
        <v>2990</v>
      </c>
      <c r="E538" s="6">
        <f>IF(F538 = "NULL", "NULL", F538/28.35)</f>
        <v>0.81128747795414458</v>
      </c>
      <c r="F538" s="6">
        <v>23</v>
      </c>
      <c r="G538" s="6">
        <f>IF(H538 = "NULL", "NULL", H538/28.35)</f>
        <v>1.6578483245149911</v>
      </c>
      <c r="H538" s="6">
        <v>47</v>
      </c>
      <c r="I538" s="6">
        <f>IF(G538 = "NULL", "NULL", G538*1.25)</f>
        <v>2.0723104056437389</v>
      </c>
      <c r="J538" s="6">
        <f>IF(G538 = "NULL", "NULL", H538*1.25)</f>
        <v>58.75</v>
      </c>
      <c r="K538" s="6">
        <f>IF(G538 = "NULL", "NULL", G538*2)</f>
        <v>3.3156966490299822</v>
      </c>
      <c r="L538" s="6">
        <f>IF(G538 = "NULL", "NULL", H538*2)</f>
        <v>94</v>
      </c>
      <c r="M538" s="9" t="str">
        <f>CONCATENATE(SUBSTITUTE(D538,"• Packed in a facility and/or equipment that produces products containing peanuts, tree nuts, soybean, milk, dairy, eggs, fish, shellfish, wheat, sesame. •",""), " - NET WT. ", TEXT(E538, "0.00"), " oz (", F538, " grams)")</f>
        <v>Spicy Italian Seasoning Ingredients:
onion, garlic, paprika, spices, sea salt
 - NET WT. 0.81 oz (23 grams)</v>
      </c>
      <c r="N538" s="10">
        <v>10000000519</v>
      </c>
      <c r="O538" s="10">
        <v>30000000519</v>
      </c>
      <c r="P538" s="10">
        <v>50000000519</v>
      </c>
      <c r="Q538" s="10">
        <v>70000000519</v>
      </c>
      <c r="R538" s="10">
        <v>90000000519</v>
      </c>
      <c r="S538" s="10">
        <v>11000000519</v>
      </c>
      <c r="T538" s="10">
        <v>13000000519</v>
      </c>
      <c r="U538" s="22"/>
      <c r="W538" s="6">
        <f>IF(G538 = "NULL", "NULL", G538/4)</f>
        <v>0.41446208112874777</v>
      </c>
      <c r="X538" s="6">
        <f>IF(W538 = "NULL", "NULL", W538*28.35)</f>
        <v>11.75</v>
      </c>
      <c r="Y538" s="6">
        <f>IF(G538 = "NULL", "NULL", G538*4)</f>
        <v>6.6313932980599644</v>
      </c>
      <c r="Z538" s="6">
        <f>IF(G538 = "NULL", "NULL", H538*4)</f>
        <v>188</v>
      </c>
      <c r="AA538" s="13">
        <v>15000000519</v>
      </c>
      <c r="AB538" s="6">
        <f>IF(OR(E538 = "NULL", G538 = "NULL"), "NULL", (E538+G538)/2)</f>
        <v>1.2345679012345678</v>
      </c>
      <c r="AC538" s="6">
        <f>IF(OR(F538 = "NULL", H538 = "NULL"), "NULL", (F538+H538)/2)</f>
        <v>35</v>
      </c>
      <c r="AD538" s="13">
        <v>17000000519</v>
      </c>
      <c r="AE538" s="6">
        <f>IF(H538 = "NULL", "NULL", AF538/28.35)</f>
        <v>4.1446208112874778</v>
      </c>
      <c r="AF538" s="6">
        <f>IF(H538 = "NULL", "NULL", J538*2)</f>
        <v>117.5</v>
      </c>
      <c r="AG538" s="13">
        <v>19000000519</v>
      </c>
      <c r="AH538" s="6">
        <f>IF(AB538 = "NULL", "NULL", AB538*2)</f>
        <v>2.4691358024691357</v>
      </c>
      <c r="AI538" s="6">
        <f>IF(AC538 = "NULL", "NULL", AC538*2)</f>
        <v>70</v>
      </c>
      <c r="AJ538" s="13">
        <v>21000000519</v>
      </c>
      <c r="AK538" s="11" t="s">
        <v>610</v>
      </c>
      <c r="AL538" s="10" t="str">
        <f>SUBSTITUTE(D538,CHAR(10)&amp;"• Packed in a facility and/or equipment that produces products containing peanuts, tree nuts, soybean, milk, dairy, eggs, fish, shellfish, wheat, sesame. •","")</f>
        <v>Spicy Italian Seasoning Ingredients:
onion, garlic, paprika, spices, sea salt</v>
      </c>
      <c r="AM538" s="9" t="s">
        <v>44</v>
      </c>
      <c r="AN538" s="42"/>
    </row>
    <row r="539" spans="1:40" ht="225" x14ac:dyDescent="0.3">
      <c r="A539" s="8" t="s">
        <v>288</v>
      </c>
      <c r="B539" s="8" t="s">
        <v>289</v>
      </c>
      <c r="C539" s="8" t="s">
        <v>290</v>
      </c>
      <c r="D539" s="9" t="s">
        <v>291</v>
      </c>
      <c r="E539" s="6">
        <f>IF(F539 = "NULL", "NULL", F539/28.35)</f>
        <v>1.1992945326278659</v>
      </c>
      <c r="F539" s="6">
        <v>34</v>
      </c>
      <c r="G539" s="6">
        <f>IF(H539 = "NULL", "NULL", H539/28.35)</f>
        <v>2.3985890652557318</v>
      </c>
      <c r="H539" s="6">
        <v>68</v>
      </c>
      <c r="I539" s="6">
        <f>IF(G539 = "NULL", "NULL", G539*1.25)</f>
        <v>2.9982363315696645</v>
      </c>
      <c r="J539" s="6">
        <f>IF(G539 = "NULL", "NULL", H539*1.25)</f>
        <v>85</v>
      </c>
      <c r="K539" s="6">
        <f>IF(G539 = "NULL", "NULL", G539*2)</f>
        <v>4.7971781305114636</v>
      </c>
      <c r="L539" s="6">
        <f>IF(G539 = "NULL", "NULL", H539*2)</f>
        <v>136</v>
      </c>
      <c r="M539" s="9" t="str">
        <f>CONCATENATE(SUBSTITUTE(D539,"• Packed in a facility and/or equipment that produces products containing peanuts, tree nuts, soybean, milk, dairy, eggs, fish, shellfish, wheat, sesame. •",""), " - NET WT. ", TEXT(E539, "0.00"), " oz (", F539, " grams)")</f>
        <v>Spicy Pale Ale Beer Seasoning Ingredients:
beer extract powder (grain, yeast, hops), salt, timut pepper, turmeric, sugar, lemon peel, coriander, garlic, onion, hops, marash chile
• ALLERGY ALERT: contains wheat •
 - NET WT. 1.20 oz (34 grams)</v>
      </c>
      <c r="N539" s="10">
        <v>10000000550</v>
      </c>
      <c r="O539" s="10">
        <v>30000000550</v>
      </c>
      <c r="P539" s="10">
        <v>50000000550</v>
      </c>
      <c r="Q539" s="10">
        <v>70000000550</v>
      </c>
      <c r="R539" s="10">
        <v>90000000550</v>
      </c>
      <c r="S539" s="10">
        <v>11000000550</v>
      </c>
      <c r="T539" s="10">
        <v>13000000550</v>
      </c>
      <c r="U539" s="22"/>
      <c r="V539" s="6" t="s">
        <v>207</v>
      </c>
      <c r="W539" s="6">
        <f>IF(G539 = "NULL", "NULL", G539/4)</f>
        <v>0.59964726631393295</v>
      </c>
      <c r="X539" s="6">
        <f>IF(W539 = "NULL", "NULL", W539*28.35)</f>
        <v>17</v>
      </c>
      <c r="Y539" s="6">
        <f>IF(G539 = "NULL", "NULL", G539*4)</f>
        <v>9.5943562610229272</v>
      </c>
      <c r="Z539" s="6">
        <f>IF(G539 = "NULL", "NULL", H539*4)</f>
        <v>272</v>
      </c>
      <c r="AA539" s="13">
        <v>15000000550</v>
      </c>
      <c r="AB539" s="6">
        <f>IF(OR(E539 = "NULL", G539 = "NULL"), "NULL", (E539+G539)/2)</f>
        <v>1.7989417989417988</v>
      </c>
      <c r="AC539" s="6">
        <f>IF(OR(F539 = "NULL", H539 = "NULL"), "NULL", (F539+H539)/2)</f>
        <v>51</v>
      </c>
      <c r="AD539" s="13">
        <v>17000000550</v>
      </c>
      <c r="AE539" s="6">
        <f>IF(H539 = "NULL", "NULL", AF539/28.35)</f>
        <v>5.9964726631393299</v>
      </c>
      <c r="AF539" s="6">
        <f>IF(H539 = "NULL", "NULL", J539*2)</f>
        <v>170</v>
      </c>
      <c r="AG539" s="13">
        <v>19000000550</v>
      </c>
      <c r="AH539" s="6">
        <f>IF(AB539 = "NULL", "NULL", AB539*2)</f>
        <v>3.5978835978835977</v>
      </c>
      <c r="AI539" s="6">
        <f>IF(AC539 = "NULL", "NULL", AC539*2)</f>
        <v>102</v>
      </c>
      <c r="AJ539" s="13">
        <v>21000000550</v>
      </c>
      <c r="AK539" s="11" t="s">
        <v>292</v>
      </c>
      <c r="AL539" s="10" t="str">
        <f>SUBSTITUTE(D539,CHAR(10)&amp;"• Packed in a facility and/or equipment that produces products containing peanuts, tree nuts, soybean, milk, dairy, eggs, fish, shellfish, wheat, sesame. •","")</f>
        <v>Spicy Pale Ale Beer Seasoning Ingredients:
beer extract powder (grain, yeast, hops), salt, timut pepper, turmeric, sugar, lemon peel, coriander, garlic, onion, hops, marash chile
• ALLERGY ALERT: contains wheat •</v>
      </c>
      <c r="AM539" s="9" t="s">
        <v>44</v>
      </c>
      <c r="AN539" s="42"/>
    </row>
    <row r="540" spans="1:40" ht="180" x14ac:dyDescent="0.3">
      <c r="A540" s="8" t="s">
        <v>1461</v>
      </c>
      <c r="B540" s="8" t="s">
        <v>1462</v>
      </c>
      <c r="C540" s="8" t="s">
        <v>1463</v>
      </c>
      <c r="D540" s="9" t="s">
        <v>1464</v>
      </c>
      <c r="E540" s="6">
        <f>IF(F540 = "NULL", "NULL", F540/28.35)</f>
        <v>0.8</v>
      </c>
      <c r="F540" s="6">
        <v>22.680000000000003</v>
      </c>
      <c r="G540" s="6">
        <f>IF(H540 = "NULL", "NULL", H540/28.35)</f>
        <v>1.6</v>
      </c>
      <c r="H540" s="6">
        <v>45.360000000000007</v>
      </c>
      <c r="I540" s="6">
        <f>IF(G540 = "NULL", "NULL", G540*1.25)</f>
        <v>2</v>
      </c>
      <c r="J540" s="6">
        <f>IF(G540 = "NULL", "NULL", H540*1.25)</f>
        <v>56.70000000000001</v>
      </c>
      <c r="K540" s="6">
        <f>IF(G540 = "NULL", "NULL", G540*2)</f>
        <v>3.2</v>
      </c>
      <c r="L540" s="6">
        <f>IF(G540 = "NULL", "NULL", H540*2)</f>
        <v>90.720000000000013</v>
      </c>
      <c r="M540" s="9" t="str">
        <f>CONCATENATE(SUBSTITUTE(D540,"• Packed in a facility and/or equipment that produces products containing peanuts, tree nuts, soybean, milk, dairy, eggs, fish, shellfish, wheat, sesame. •",""), " - NET WT. ", TEXT(E540, "0.00"), " oz (", F540, " grams)")</f>
        <v>Spicy Rooibos Tea Ingredients:
rooibos, cardamom seeds, cardamom hull, cinnamon, brazil pepper, clove buds, flavoring
 - NET WT. 0.80 oz (22.68 grams)</v>
      </c>
      <c r="N540" s="10">
        <v>10000000301</v>
      </c>
      <c r="O540" s="10">
        <v>30000000301</v>
      </c>
      <c r="P540" s="10">
        <v>50000000301</v>
      </c>
      <c r="Q540" s="10">
        <v>70000000301</v>
      </c>
      <c r="R540" s="10">
        <v>90000000301</v>
      </c>
      <c r="S540" s="10">
        <v>11000000301</v>
      </c>
      <c r="T540" s="10">
        <v>13000000301</v>
      </c>
      <c r="U540" s="8" t="s">
        <v>49</v>
      </c>
      <c r="V540" s="9" t="s">
        <v>153</v>
      </c>
      <c r="W540" s="6">
        <f>IF(G540 = "NULL", "NULL", G540/4)</f>
        <v>0.4</v>
      </c>
      <c r="X540" s="6">
        <f>IF(W540 = "NULL", "NULL", W540*28.35)</f>
        <v>11.340000000000002</v>
      </c>
      <c r="Y540" s="6">
        <f>IF(G540 = "NULL", "NULL", G540*4)</f>
        <v>6.4</v>
      </c>
      <c r="Z540" s="6">
        <f>IF(G540 = "NULL", "NULL", H540*4)</f>
        <v>181.44000000000003</v>
      </c>
      <c r="AA540" s="13">
        <v>15000000301</v>
      </c>
      <c r="AB540" s="6">
        <f>IF(OR(E540 = "NULL", G540 = "NULL"), "NULL", (E540+G540)/2)</f>
        <v>1.2000000000000002</v>
      </c>
      <c r="AC540" s="6">
        <f>IF(OR(F540 = "NULL", H540 = "NULL"), "NULL", (F540+H540)/2)</f>
        <v>34.020000000000003</v>
      </c>
      <c r="AD540" s="13">
        <v>17000000301</v>
      </c>
      <c r="AE540" s="6">
        <f>IF(H540 = "NULL", "NULL", AF540/28.35)</f>
        <v>4.0000000000000009</v>
      </c>
      <c r="AF540" s="6">
        <f>IF(H540 = "NULL", "NULL", J540*2)</f>
        <v>113.40000000000002</v>
      </c>
      <c r="AG540" s="13">
        <v>19000000301</v>
      </c>
      <c r="AH540" s="6">
        <f>IF(AB540 = "NULL", "NULL", AB540*2)</f>
        <v>2.4000000000000004</v>
      </c>
      <c r="AI540" s="6">
        <f>IF(AC540 = "NULL", "NULL", AC540*2)</f>
        <v>68.040000000000006</v>
      </c>
      <c r="AJ540" s="13">
        <v>21000000301</v>
      </c>
      <c r="AK540" s="11"/>
      <c r="AL540" s="10" t="str">
        <f>SUBSTITUTE(D540,CHAR(10)&amp;"• Packed in a facility and/or equipment that produces products containing peanuts, tree nuts, soybean, milk, dairy, eggs, fish, shellfish, wheat, sesame. •","")</f>
        <v>Spicy Rooibos Tea Ingredients:
rooibos, cardamom seeds, cardamom hull, cinnamon, brazil pepper, clove buds, flavoring</v>
      </c>
      <c r="AM540" s="9" t="s">
        <v>44</v>
      </c>
      <c r="AN540" s="42"/>
    </row>
    <row r="541" spans="1:40" ht="180" x14ac:dyDescent="0.3">
      <c r="A541" s="33" t="s">
        <v>710</v>
      </c>
      <c r="B541" s="8" t="s">
        <v>711</v>
      </c>
      <c r="C541" s="8" t="s">
        <v>712</v>
      </c>
      <c r="D541" s="9" t="s">
        <v>713</v>
      </c>
      <c r="E541" s="6">
        <f>IF(F541 = "NULL", "NULL", F541/28.35)</f>
        <v>0.8</v>
      </c>
      <c r="F541" s="6">
        <v>22.680000000000003</v>
      </c>
      <c r="G541" s="6">
        <f>IF(H541 = "NULL", "NULL", H541/28.35)</f>
        <v>1.6</v>
      </c>
      <c r="H541" s="6">
        <v>45.360000000000007</v>
      </c>
      <c r="I541" s="6">
        <f>IF(G541 = "NULL", "NULL", G541*1.25)</f>
        <v>2</v>
      </c>
      <c r="J541" s="6">
        <f>IF(G541 = "NULL", "NULL", H541*1.25)</f>
        <v>56.70000000000001</v>
      </c>
      <c r="K541" s="6">
        <f>IF(G541 = "NULL", "NULL", G541*2)</f>
        <v>3.2</v>
      </c>
      <c r="L541" s="6">
        <f>IF(G541 = "NULL", "NULL", H541*2)</f>
        <v>90.720000000000013</v>
      </c>
      <c r="M541" s="9" t="str">
        <f>CONCATENATE(SUBSTITUTE(D541,"• Packed in a facility and/or equipment that produces products containing peanuts, tree nuts, soybean, milk, dairy, eggs, fish, shellfish, wheat, sesame. •",""), " - NET WT. ", TEXT(E541, "0.00"), " oz (", F541, " grams)")</f>
        <v>Spilling The Tea In Salem Orange Spice Tea Ingredients:
black op tea, orange peel, orange oil, clove bud oil
 - NET WT. 0.80 oz (22.68 grams)</v>
      </c>
      <c r="N541" s="10">
        <v>10000000577</v>
      </c>
      <c r="O541" s="10">
        <v>30000000577</v>
      </c>
      <c r="P541" s="10">
        <v>50000000577</v>
      </c>
      <c r="Q541" s="10">
        <v>70000000577</v>
      </c>
      <c r="R541" s="10">
        <v>90000000577</v>
      </c>
      <c r="S541" s="10">
        <v>11000000577</v>
      </c>
      <c r="T541" s="10">
        <v>13000000577</v>
      </c>
      <c r="U541" s="8" t="s">
        <v>49</v>
      </c>
      <c r="V541" s="9" t="s">
        <v>153</v>
      </c>
      <c r="W541" s="6">
        <f>IF(G541 = "NULL", "NULL", G541/4)</f>
        <v>0.4</v>
      </c>
      <c r="X541" s="6">
        <f>IF(W541 = "NULL", "NULL", W541*28.35)</f>
        <v>11.340000000000002</v>
      </c>
      <c r="Y541" s="6">
        <f>IF(G541 = "NULL", "NULL", G541*4)</f>
        <v>6.4</v>
      </c>
      <c r="Z541" s="6">
        <f>IF(G541 = "NULL", "NULL", H541*4)</f>
        <v>181.44000000000003</v>
      </c>
      <c r="AA541" s="13">
        <v>15000000577</v>
      </c>
      <c r="AB541" s="6">
        <f>IF(OR(E541 = "NULL", G541 = "NULL"), "NULL", (E541+G541)/2)</f>
        <v>1.2000000000000002</v>
      </c>
      <c r="AC541" s="6">
        <f>IF(OR(F541 = "NULL", H541 = "NULL"), "NULL", (F541+H541)/2)</f>
        <v>34.020000000000003</v>
      </c>
      <c r="AD541" s="13">
        <v>17000000577</v>
      </c>
      <c r="AE541" s="6">
        <f>IF(H541 = "NULL", "NULL", AF541/28.35)</f>
        <v>4.0000000000000009</v>
      </c>
      <c r="AF541" s="6">
        <f>IF(H541 = "NULL", "NULL", J541*2)</f>
        <v>113.40000000000002</v>
      </c>
      <c r="AG541" s="13">
        <v>19000000577</v>
      </c>
      <c r="AH541" s="6">
        <f>IF(AB541 = "NULL", "NULL", AB541*2)</f>
        <v>2.4000000000000004</v>
      </c>
      <c r="AI541" s="6">
        <f>IF(AC541 = "NULL", "NULL", AC541*2)</f>
        <v>68.040000000000006</v>
      </c>
      <c r="AJ541" s="13">
        <v>21000000577</v>
      </c>
      <c r="AK541" s="11" t="s">
        <v>714</v>
      </c>
      <c r="AL541" s="10" t="str">
        <f>SUBSTITUTE(D541,CHAR(10)&amp;"• Packed in a facility and/or equipment that produces products containing peanuts, tree nuts, soybean, milk, dairy, eggs, fish, shellfish, wheat, sesame. •","")</f>
        <v>Spilling The Tea In Salem Orange Spice Tea Ingredients:
black op tea, orange peel, orange oil, clove bud oil</v>
      </c>
      <c r="AM541" s="9" t="s">
        <v>44</v>
      </c>
      <c r="AN541" s="42"/>
    </row>
    <row r="542" spans="1:40" ht="409.6" x14ac:dyDescent="0.3">
      <c r="A542" s="8" t="s">
        <v>1549</v>
      </c>
      <c r="B542" s="8" t="s">
        <v>1550</v>
      </c>
      <c r="C542" s="8" t="s">
        <v>1551</v>
      </c>
      <c r="D542" s="9" t="s">
        <v>1552</v>
      </c>
      <c r="E542" s="6">
        <f>IF(F542 = "NULL", "NULL", F542/28.35)</f>
        <v>0.20458553791887124</v>
      </c>
      <c r="F542" s="6">
        <v>5.8</v>
      </c>
      <c r="G542" s="6">
        <f>IF(H542 = "NULL", "NULL", H542/28.35)</f>
        <v>0.35978835978835977</v>
      </c>
      <c r="H542" s="6">
        <v>10.199999999999999</v>
      </c>
      <c r="I542" s="6">
        <f>IF(G542 = "NULL", "NULL", G542*1.25)</f>
        <v>0.44973544973544971</v>
      </c>
      <c r="J542" s="6">
        <f>IF(G542 = "NULL", "NULL", H542*1.25)</f>
        <v>12.75</v>
      </c>
      <c r="K542" s="6">
        <f>IF(G542 = "NULL", "NULL", G542*2)</f>
        <v>0.71957671957671954</v>
      </c>
      <c r="L542" s="6">
        <f>IF(G542 = "NULL", "NULL", H542*2)</f>
        <v>20.399999999999999</v>
      </c>
      <c r="M542" s="9" t="str">
        <f>CONCATENATE(SUBSTITUTE(D542,"• Packed in a facility and/or equipment that produces products containing peanuts, tree nuts, soybean, milk, dairy, eggs, fish, shellfish, wheat, sesame. •",""), " - NET WT. ", TEXT(E542, "0.00"), " oz (", F542, " grams)")</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NET WT. 0.20 oz (5.8 grams)</v>
      </c>
      <c r="N542" s="10">
        <v>10000000558</v>
      </c>
      <c r="O542" s="10">
        <v>30000000558</v>
      </c>
      <c r="P542" s="10">
        <v>50000000558</v>
      </c>
      <c r="Q542" s="10">
        <v>70000000558</v>
      </c>
      <c r="R542" s="10">
        <v>90000000558</v>
      </c>
      <c r="S542" s="10">
        <v>11000000558</v>
      </c>
      <c r="T542" s="10">
        <v>13000000558</v>
      </c>
      <c r="U542" s="22"/>
      <c r="V542" s="6" t="s">
        <v>133</v>
      </c>
      <c r="W542" s="6">
        <f>IF(G542 = "NULL", "NULL", G542/4)</f>
        <v>8.9947089947089942E-2</v>
      </c>
      <c r="X542" s="6">
        <f>IF(W542 = "NULL", "NULL", W542*28.35)</f>
        <v>2.5499999999999998</v>
      </c>
      <c r="Y542" s="6">
        <f>IF(G542 = "NULL", "NULL", G542*4)</f>
        <v>1.4391534391534391</v>
      </c>
      <c r="Z542" s="6">
        <f>IF(G542 = "NULL", "NULL", H542*4)</f>
        <v>40.799999999999997</v>
      </c>
      <c r="AA542" s="13">
        <v>15000000558</v>
      </c>
      <c r="AB542" s="6">
        <f>IF(OR(E542 = "NULL", G542 = "NULL"), "NULL", (E542+G542)/2)</f>
        <v>0.2821869488536155</v>
      </c>
      <c r="AC542" s="6">
        <f>IF(OR(F542 = "NULL", H542 = "NULL"), "NULL", (F542+H542)/2)</f>
        <v>8</v>
      </c>
      <c r="AD542" s="13">
        <v>17000000558</v>
      </c>
      <c r="AE542" s="6">
        <f>IF(H542 = "NULL", "NULL", AF542/28.35)</f>
        <v>0.89947089947089942</v>
      </c>
      <c r="AF542" s="6">
        <f>IF(H542 = "NULL", "NULL", J542*2)</f>
        <v>25.5</v>
      </c>
      <c r="AG542" s="13">
        <v>19000000558</v>
      </c>
      <c r="AH542" s="6">
        <f>IF(AB542 = "NULL", "NULL", AB542*2)</f>
        <v>0.56437389770723101</v>
      </c>
      <c r="AI542" s="6">
        <f>IF(AC542 = "NULL", "NULL", AC542*2)</f>
        <v>16</v>
      </c>
      <c r="AJ542" s="13">
        <v>21000000558</v>
      </c>
      <c r="AK542" s="11"/>
      <c r="AL542" s="10" t="str">
        <f>SUBSTITUTE(D542,CHAR(10)&amp;"• Packed in a facility and/or equipment that produces products containing peanuts, tree nuts, soybean, milk, dairy, eggs, fish, shellfish, wheat, sesame. •","")</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c r="AM542" s="9" t="s">
        <v>44</v>
      </c>
      <c r="AN542" s="42"/>
    </row>
    <row r="543" spans="1:40" ht="180" x14ac:dyDescent="0.3">
      <c r="A543" s="33" t="s">
        <v>772</v>
      </c>
      <c r="B543" s="8" t="s">
        <v>773</v>
      </c>
      <c r="C543" s="8" t="s">
        <v>774</v>
      </c>
      <c r="D543" s="9" t="s">
        <v>775</v>
      </c>
      <c r="E543" s="6">
        <f>IF(F543 = "NULL", "NULL", F543/28.35)</f>
        <v>1.95</v>
      </c>
      <c r="F543" s="6">
        <v>55.282499999999999</v>
      </c>
      <c r="G543" s="6">
        <f>IF(H543 = "NULL", "NULL", H543/28.35)</f>
        <v>3.9</v>
      </c>
      <c r="H543" s="6">
        <v>110.565</v>
      </c>
      <c r="I543" s="6">
        <f>IF(G543 = "NULL", "NULL", G543*1.25)</f>
        <v>4.875</v>
      </c>
      <c r="J543" s="6">
        <f>IF(G543 = "NULL", "NULL", H543*1.25)</f>
        <v>138.20625000000001</v>
      </c>
      <c r="K543" s="6">
        <f>IF(G543 = "NULL", "NULL", G543*2)</f>
        <v>7.8</v>
      </c>
      <c r="L543" s="6">
        <f>IF(G543 = "NULL", "NULL", H543*2)</f>
        <v>221.13</v>
      </c>
      <c r="M543" s="9" t="str">
        <f>CONCATENATE(SUBSTITUTE(D543,"• Packed in a facility and/or equipment that produces products containing peanuts, tree nuts, soybean, milk, dairy, eggs, fish, shellfish, wheat, sesame. •",""), " - NET WT. ", TEXT(E543, "0.00"), " oz (", F543, " grams)")</f>
        <v>Spine Chilling Zesty Italian Bread Dip Ingredients:
dehydrated garlic, spices, orange peel, citric acid, corn oil
 - NET WT. 1.95 oz (55.2825 grams)</v>
      </c>
      <c r="N543" s="10">
        <v>10000000589</v>
      </c>
      <c r="O543" s="10">
        <v>30000000589</v>
      </c>
      <c r="P543" s="10">
        <v>50000000589</v>
      </c>
      <c r="Q543" s="10">
        <v>70000000589</v>
      </c>
      <c r="R543" s="10">
        <v>90000000589</v>
      </c>
      <c r="S543" s="10">
        <v>11000000589</v>
      </c>
      <c r="T543" s="10">
        <v>13000000589</v>
      </c>
      <c r="U543" s="8" t="s">
        <v>49</v>
      </c>
      <c r="V543" s="9" t="s">
        <v>163</v>
      </c>
      <c r="W543" s="6">
        <f>IF(G543 = "NULL", "NULL", G543/4)</f>
        <v>0.97499999999999998</v>
      </c>
      <c r="X543" s="6">
        <f>IF(W543 = "NULL", "NULL", W543*28.35)</f>
        <v>27.641249999999999</v>
      </c>
      <c r="Y543" s="6">
        <f>IF(G543 = "NULL", "NULL", G543*4)</f>
        <v>15.6</v>
      </c>
      <c r="Z543" s="6">
        <f>IF(G543 = "NULL", "NULL", H543*4)</f>
        <v>442.26</v>
      </c>
      <c r="AA543" s="13">
        <v>15000000589</v>
      </c>
      <c r="AB543" s="6">
        <f>IF(OR(E543 = "NULL", G543 = "NULL"), "NULL", (E543+G543)/2)</f>
        <v>2.9249999999999998</v>
      </c>
      <c r="AC543" s="6">
        <f>IF(OR(F543 = "NULL", H543 = "NULL"), "NULL", (F543+H543)/2)</f>
        <v>82.923749999999998</v>
      </c>
      <c r="AD543" s="13">
        <v>17000000589</v>
      </c>
      <c r="AE543" s="6">
        <f>IF(H543 = "NULL", "NULL", AF543/28.35)</f>
        <v>9.75</v>
      </c>
      <c r="AF543" s="6">
        <f>IF(H543 = "NULL", "NULL", J543*2)</f>
        <v>276.41250000000002</v>
      </c>
      <c r="AG543" s="13">
        <v>19000000589</v>
      </c>
      <c r="AH543" s="6">
        <f>IF(AB543 = "NULL", "NULL", AB543*2)</f>
        <v>5.85</v>
      </c>
      <c r="AI543" s="6">
        <f>IF(AC543 = "NULL", "NULL", AC543*2)</f>
        <v>165.8475</v>
      </c>
      <c r="AJ543" s="13">
        <v>21000000589</v>
      </c>
      <c r="AK543" s="11" t="s">
        <v>776</v>
      </c>
      <c r="AL543" s="10" t="str">
        <f>SUBSTITUTE(D543,CHAR(10)&amp;"• Packed in a facility and/or equipment that produces products containing peanuts, tree nuts, soybean, milk, dairy, eggs, fish, shellfish, wheat, sesame. •","")</f>
        <v>Spine Chilling Zesty Italian Bread Dip Ingredients:
dehydrated garlic, spices, orange peel, citric acid, corn oil</v>
      </c>
      <c r="AM543" s="9" t="s">
        <v>44</v>
      </c>
      <c r="AN543" s="42"/>
    </row>
    <row r="544" spans="1:40" ht="180" x14ac:dyDescent="0.3">
      <c r="A544" s="8" t="s">
        <v>2351</v>
      </c>
      <c r="B544" s="8" t="s">
        <v>2352</v>
      </c>
      <c r="C544" s="8" t="s">
        <v>2353</v>
      </c>
      <c r="D544" s="9" t="s">
        <v>2354</v>
      </c>
      <c r="E544" s="6">
        <f>IF(F544 = "NULL", "NULL", F544/28.35)</f>
        <v>1.9</v>
      </c>
      <c r="F544" s="6">
        <v>53.865000000000002</v>
      </c>
      <c r="G544" s="6">
        <f>IF(H544 = "NULL", "NULL", H544/28.35)</f>
        <v>3.8</v>
      </c>
      <c r="H544" s="6">
        <v>107.73</v>
      </c>
      <c r="I544" s="6">
        <f>IF(G544 = "NULL", "NULL", G544*1.25)</f>
        <v>4.75</v>
      </c>
      <c r="J544" s="6">
        <f>IF(G544 = "NULL", "NULL", H544*1.25)</f>
        <v>134.66249999999999</v>
      </c>
      <c r="K544" s="6">
        <f>IF(G544 = "NULL", "NULL", G544*2)</f>
        <v>7.6</v>
      </c>
      <c r="L544" s="6">
        <f>IF(G544 = "NULL", "NULL", H544*2)</f>
        <v>215.46</v>
      </c>
      <c r="M544" s="9" t="str">
        <f>CONCATENATE(SUBSTITUTE(D544,"• Packed in a facility and/or equipment that produces products containing peanuts, tree nuts, soybean, milk, dairy, eggs, fish, shellfish, wheat, sesame. •",""), " - NET WT. ", TEXT(E544, "0.00"), " oz (", F544, " grams)")</f>
        <v>Sriracha Lime Sea Salt Ingredients:
sea salt, organic paprika, organic habanero chili powder, organic garlic powder, citric acid
 - NET WT. 1.90 oz (53.865 grams)</v>
      </c>
      <c r="N544" s="10">
        <v>10000000302</v>
      </c>
      <c r="O544" s="10">
        <v>30000000302</v>
      </c>
      <c r="P544" s="10">
        <v>50000000302</v>
      </c>
      <c r="Q544" s="10">
        <v>70000000302</v>
      </c>
      <c r="R544" s="10">
        <v>90000000302</v>
      </c>
      <c r="S544" s="10">
        <v>11000000302</v>
      </c>
      <c r="T544" s="10">
        <v>13000000302</v>
      </c>
      <c r="U544" s="8"/>
      <c r="V544" s="9"/>
      <c r="W544" s="6">
        <f>IF(G544 = "NULL", "NULL", G544/4)</f>
        <v>0.95</v>
      </c>
      <c r="X544" s="6">
        <f>IF(W544 = "NULL", "NULL", W544*28.35)</f>
        <v>26.932500000000001</v>
      </c>
      <c r="Y544" s="6">
        <f>IF(G544 = "NULL", "NULL", G544*4)</f>
        <v>15.2</v>
      </c>
      <c r="Z544" s="6">
        <f>IF(G544 = "NULL", "NULL", H544*4)</f>
        <v>430.92</v>
      </c>
      <c r="AA544" s="13">
        <v>15000000302</v>
      </c>
      <c r="AB544" s="6">
        <f>IF(OR(E544 = "NULL", G544 = "NULL"), "NULL", (E544+G544)/2)</f>
        <v>2.8499999999999996</v>
      </c>
      <c r="AC544" s="6">
        <f>IF(OR(F544 = "NULL", H544 = "NULL"), "NULL", (F544+H544)/2)</f>
        <v>80.797499999999999</v>
      </c>
      <c r="AD544" s="13">
        <v>17000000302</v>
      </c>
      <c r="AE544" s="6">
        <f>IF(H544 = "NULL", "NULL", AF544/28.35)</f>
        <v>9.5</v>
      </c>
      <c r="AF544" s="6">
        <f>IF(H544 = "NULL", "NULL", J544*2)</f>
        <v>269.32499999999999</v>
      </c>
      <c r="AG544" s="13">
        <v>19000000302</v>
      </c>
      <c r="AH544" s="6">
        <f>IF(AB544 = "NULL", "NULL", AB544*2)</f>
        <v>5.6999999999999993</v>
      </c>
      <c r="AI544" s="6">
        <f>IF(AC544 = "NULL", "NULL", AC544*2)</f>
        <v>161.595</v>
      </c>
      <c r="AJ544" s="13">
        <v>21000000302</v>
      </c>
      <c r="AK544" s="11"/>
      <c r="AL544" s="10" t="str">
        <f>SUBSTITUTE(D544,CHAR(10)&amp;"•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c r="AM544" s="9" t="s">
        <v>44</v>
      </c>
      <c r="AN544" s="42"/>
    </row>
    <row r="545" spans="1:40" ht="180" x14ac:dyDescent="0.3">
      <c r="A545" s="8" t="s">
        <v>2160</v>
      </c>
      <c r="B545" s="8" t="s">
        <v>2161</v>
      </c>
      <c r="C545" s="8" t="s">
        <v>2162</v>
      </c>
      <c r="D545" s="9" t="s">
        <v>2163</v>
      </c>
      <c r="E545" s="6">
        <f>IF(F545 = "NULL", "NULL", F545/28.35)</f>
        <v>2.0105820105820107</v>
      </c>
      <c r="F545" s="6">
        <v>57</v>
      </c>
      <c r="G545" s="6">
        <f>IF(H545 = "NULL", "NULL", H545/28.35)</f>
        <v>4.2328042328042326</v>
      </c>
      <c r="H545" s="6">
        <v>120</v>
      </c>
      <c r="I545" s="6">
        <f>IF(G545 = "NULL", "NULL", G545*1.25)</f>
        <v>5.2910052910052912</v>
      </c>
      <c r="J545" s="6">
        <f>IF(G545 = "NULL", "NULL", H545*1.25)</f>
        <v>150</v>
      </c>
      <c r="K545" s="6">
        <f>IF(G545 = "NULL", "NULL", G545*2)</f>
        <v>8.4656084656084651</v>
      </c>
      <c r="L545" s="6">
        <f>IF(G545 = "NULL", "NULL", H545*2)</f>
        <v>240</v>
      </c>
      <c r="M545" s="9" t="str">
        <f>CONCATENATE(SUBSTITUTE(D545,"• Packed in a facility and/or equipment that produces products containing peanuts, tree nuts, soybean, milk, dairy, eggs, fish, shellfish, wheat, sesame. •",""), " - NET WT. ", TEXT(E545, "0.00"), " oz (", F545, " grams)")</f>
        <v>Sriracha Sea Salt Ingredients:
sea salt, organic paprika, organic habanero chili powder, organic garlic powder, citric acid
• This product does not supply iodide -- a necessary nutrient •
 - NET WT. 2.01 oz (57 grams)</v>
      </c>
      <c r="N545" s="10">
        <v>10000000303</v>
      </c>
      <c r="O545" s="10">
        <v>30000000303</v>
      </c>
      <c r="P545" s="10">
        <v>50000000303</v>
      </c>
      <c r="Q545" s="10">
        <v>70000000303</v>
      </c>
      <c r="R545" s="10">
        <v>90000000303</v>
      </c>
      <c r="S545" s="10">
        <v>11000000303</v>
      </c>
      <c r="T545" s="10">
        <v>13000000303</v>
      </c>
      <c r="U545" s="8" t="s">
        <v>49</v>
      </c>
      <c r="V545" s="9" t="s">
        <v>729</v>
      </c>
      <c r="W545" s="6">
        <f>IF(G545 = "NULL", "NULL", G545/4)</f>
        <v>1.0582010582010581</v>
      </c>
      <c r="X545" s="6">
        <f>IF(W545 = "NULL", "NULL", W545*28.35)</f>
        <v>30</v>
      </c>
      <c r="Y545" s="6">
        <f>IF(G545 = "NULL", "NULL", G545*4)</f>
        <v>16.93121693121693</v>
      </c>
      <c r="Z545" s="6">
        <f>IF(G545 = "NULL", "NULL", H545*4)</f>
        <v>480</v>
      </c>
      <c r="AA545" s="13">
        <v>15000000303</v>
      </c>
      <c r="AB545" s="6">
        <f>IF(OR(E545 = "NULL", G545 = "NULL"), "NULL", (E545+G545)/2)</f>
        <v>3.1216931216931219</v>
      </c>
      <c r="AC545" s="6">
        <f>IF(OR(F545 = "NULL", H545 = "NULL"), "NULL", (F545+H545)/2)</f>
        <v>88.5</v>
      </c>
      <c r="AD545" s="13">
        <v>17000000303</v>
      </c>
      <c r="AE545" s="6">
        <f>IF(H545 = "NULL", "NULL", AF545/28.35)</f>
        <v>10.582010582010582</v>
      </c>
      <c r="AF545" s="6">
        <f>IF(H545 = "NULL", "NULL", J545*2)</f>
        <v>300</v>
      </c>
      <c r="AG545" s="13">
        <v>19000000303</v>
      </c>
      <c r="AH545" s="6">
        <f>IF(AB545 = "NULL", "NULL", AB545*2)</f>
        <v>6.2433862433862437</v>
      </c>
      <c r="AI545" s="6">
        <f>IF(AC545 = "NULL", "NULL", AC545*2)</f>
        <v>177</v>
      </c>
      <c r="AJ545" s="13">
        <v>21000000303</v>
      </c>
      <c r="AK545" s="11"/>
      <c r="AL545" s="10" t="str">
        <f>SUBSTITUTE(D545,CHAR(10)&amp;"•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c r="AM545" s="9" t="s">
        <v>44</v>
      </c>
      <c r="AN545" s="42"/>
    </row>
    <row r="546" spans="1:40" ht="180" x14ac:dyDescent="0.3">
      <c r="A546" s="8" t="s">
        <v>2156</v>
      </c>
      <c r="B546" s="8" t="s">
        <v>2157</v>
      </c>
      <c r="C546" s="8" t="s">
        <v>2158</v>
      </c>
      <c r="D546" s="9" t="s">
        <v>2159</v>
      </c>
      <c r="E546" s="6">
        <f>IF(F546 = "NULL", "NULL", F546/28.35)</f>
        <v>2.0458553791887124</v>
      </c>
      <c r="F546" s="6">
        <v>58</v>
      </c>
      <c r="G546" s="6">
        <f>IF(H546 = "NULL", "NULL", H546/28.35)</f>
        <v>4.3738977072310403</v>
      </c>
      <c r="H546" s="6">
        <v>124</v>
      </c>
      <c r="I546" s="6">
        <f>IF(G546 = "NULL", "NULL", G546*1.25)</f>
        <v>5.4673721340388006</v>
      </c>
      <c r="J546" s="6">
        <f>IF(G546 = "NULL", "NULL", H546*1.25)</f>
        <v>155</v>
      </c>
      <c r="K546" s="6">
        <f>IF(G546 = "NULL", "NULL", G546*2)</f>
        <v>8.7477954144620806</v>
      </c>
      <c r="L546" s="6">
        <f>IF(G546 = "NULL", "NULL", H546*2)</f>
        <v>248</v>
      </c>
      <c r="M546" s="9" t="str">
        <f>CONCATENATE(SUBSTITUTE(D546,"• Packed in a facility and/or equipment that produces products containing peanuts, tree nuts, soybean, milk, dairy, eggs, fish, shellfish, wheat, sesame. •",""), " - NET WT. ", TEXT(E546, "0.00"), " oz (", F546, " grams)")</f>
        <v>St. Simons Sea Salt Blend Ingredients:
coarse sea salt, pink peppercorns, cut &amp; sifted rosemary
 - NET WT. 2.05 oz (58 grams)</v>
      </c>
      <c r="N546" s="10">
        <v>10000000304</v>
      </c>
      <c r="O546" s="10">
        <v>30000000304</v>
      </c>
      <c r="P546" s="10">
        <v>50000000304</v>
      </c>
      <c r="Q546" s="10">
        <v>70000000304</v>
      </c>
      <c r="R546" s="10">
        <v>90000000304</v>
      </c>
      <c r="S546" s="10">
        <v>11000000304</v>
      </c>
      <c r="T546" s="10">
        <v>13000000304</v>
      </c>
      <c r="U546" s="8" t="s">
        <v>49</v>
      </c>
      <c r="V546" s="9" t="s">
        <v>641</v>
      </c>
      <c r="W546" s="6">
        <f>IF(G546 = "NULL", "NULL", G546/4)</f>
        <v>1.0934744268077601</v>
      </c>
      <c r="X546" s="6">
        <f>IF(W546 = "NULL", "NULL", W546*28.35)</f>
        <v>31</v>
      </c>
      <c r="Y546" s="6">
        <f>IF(G546 = "NULL", "NULL", G546*4)</f>
        <v>17.495590828924161</v>
      </c>
      <c r="Z546" s="6">
        <f>IF(G546 = "NULL", "NULL", H546*4)</f>
        <v>496</v>
      </c>
      <c r="AA546" s="13">
        <v>15000000304</v>
      </c>
      <c r="AB546" s="6">
        <f>IF(OR(E546 = "NULL", G546 = "NULL"), "NULL", (E546+G546)/2)</f>
        <v>3.2098765432098766</v>
      </c>
      <c r="AC546" s="6">
        <f>IF(OR(F546 = "NULL", H546 = "NULL"), "NULL", (F546+H546)/2)</f>
        <v>91</v>
      </c>
      <c r="AD546" s="13">
        <v>17000000304</v>
      </c>
      <c r="AE546" s="6">
        <f>IF(H546 = "NULL", "NULL", AF546/28.35)</f>
        <v>10.934744268077601</v>
      </c>
      <c r="AF546" s="6">
        <f>IF(H546 = "NULL", "NULL", J546*2)</f>
        <v>310</v>
      </c>
      <c r="AG546" s="13">
        <v>19000000304</v>
      </c>
      <c r="AH546" s="6">
        <f>IF(AB546 = "NULL", "NULL", AB546*2)</f>
        <v>6.4197530864197532</v>
      </c>
      <c r="AI546" s="6">
        <f>IF(AC546 = "NULL", "NULL", AC546*2)</f>
        <v>182</v>
      </c>
      <c r="AJ546" s="13">
        <v>21000000304</v>
      </c>
      <c r="AK546" s="11" t="s">
        <v>1002</v>
      </c>
      <c r="AL546" s="10" t="str">
        <f>SUBSTITUTE(D546,CHAR(10)&amp;"• Packed in a facility and/or equipment that produces products containing peanuts, tree nuts, soybean, milk, dairy, eggs, fish, shellfish, wheat, sesame. •","")</f>
        <v>St. Simons Sea Salt Blend Ingredients:
coarse sea salt, pink peppercorns, cut &amp; sifted rosemary</v>
      </c>
      <c r="AM546" s="9" t="s">
        <v>44</v>
      </c>
      <c r="AN546" s="42"/>
    </row>
    <row r="547" spans="1:40" ht="180" x14ac:dyDescent="0.3">
      <c r="A547" s="8" t="s">
        <v>938</v>
      </c>
      <c r="B547" s="8" t="s">
        <v>939</v>
      </c>
      <c r="C547" s="8" t="s">
        <v>939</v>
      </c>
      <c r="D547" s="9" t="s">
        <v>940</v>
      </c>
      <c r="E547" s="6">
        <f>IF(F547 = "NULL", "NULL", F547/28.35)</f>
        <v>0.47619047619047616</v>
      </c>
      <c r="F547" s="6">
        <v>13.5</v>
      </c>
      <c r="G547" s="6">
        <f>IF(H547 = "NULL", "NULL", H547/28.35)</f>
        <v>0.95238095238095233</v>
      </c>
      <c r="H547" s="6">
        <v>27</v>
      </c>
      <c r="I547" s="6">
        <f>IF(G547 = "NULL", "NULL", G547*1.25)</f>
        <v>1.1904761904761905</v>
      </c>
      <c r="J547" s="6">
        <f>IF(G547 = "NULL", "NULL", H547*1.25)</f>
        <v>33.75</v>
      </c>
      <c r="K547" s="6">
        <f>IF(G547 = "NULL", "NULL", G547*2)</f>
        <v>1.9047619047619047</v>
      </c>
      <c r="L547" s="6">
        <f>IF(G547 = "NULL", "NULL", H547*2)</f>
        <v>54</v>
      </c>
      <c r="M547" s="9" t="str">
        <f>CONCATENATE(SUBSTITUTE(D547,"• Packed in a facility and/or equipment that produces products containing peanuts, tree nuts, soybean, milk, dairy, eggs, fish, shellfish, wheat, sesame. •",""), " - NET WT. ", TEXT(E547, "0.00"), " oz (", F547, " grams)")</f>
        <v>Star Anise Ingredients:
star anise
 - NET WT. 0.48 oz (13.5 grams)</v>
      </c>
      <c r="N547" s="10">
        <v>10000000635</v>
      </c>
      <c r="O547" s="10">
        <v>30000000635</v>
      </c>
      <c r="P547" s="10">
        <v>50000000635</v>
      </c>
      <c r="Q547" s="10">
        <v>70000000635</v>
      </c>
      <c r="R547" s="10">
        <v>90000000635</v>
      </c>
      <c r="S547" s="10">
        <v>11000000635</v>
      </c>
      <c r="T547" s="10">
        <v>13000000635</v>
      </c>
      <c r="U547" s="22"/>
      <c r="W547" s="6">
        <f>IF(G547 = "NULL", "NULL", G547/4)</f>
        <v>0.23809523809523808</v>
      </c>
      <c r="X547" s="6">
        <f>IF(W547 = "NULL", "NULL", W547*28.35)</f>
        <v>6.75</v>
      </c>
      <c r="Y547" s="6">
        <f>IF(G547 = "NULL", "NULL", G547*4)</f>
        <v>3.8095238095238093</v>
      </c>
      <c r="Z547" s="6">
        <f>IF(G547 = "NULL", "NULL", H547*4)</f>
        <v>108</v>
      </c>
      <c r="AA547" s="13">
        <v>15000000635</v>
      </c>
      <c r="AB547" s="6">
        <f>IF(OR(E547 = "NULL", G547 = "NULL"), "NULL", (E547+G547)/2)</f>
        <v>0.71428571428571419</v>
      </c>
      <c r="AC547" s="6">
        <f>IF(OR(F547 = "NULL", H547 = "NULL"), "NULL", (F547+H547)/2)</f>
        <v>20.25</v>
      </c>
      <c r="AD547" s="13">
        <v>17000000635</v>
      </c>
      <c r="AE547" s="6">
        <f>IF(H547 = "NULL", "NULL", AF547/28.35)</f>
        <v>2.3809523809523809</v>
      </c>
      <c r="AF547" s="6">
        <f>IF(H547 = "NULL", "NULL", J547*2)</f>
        <v>67.5</v>
      </c>
      <c r="AG547" s="13">
        <v>19000000635</v>
      </c>
      <c r="AH547" s="6">
        <f>IF(AB547 = "NULL", "NULL", AB547*2)</f>
        <v>1.4285714285714284</v>
      </c>
      <c r="AI547" s="6">
        <f>IF(AC547 = "NULL", "NULL", AC547*2)</f>
        <v>40.5</v>
      </c>
      <c r="AJ547" s="13">
        <v>21000000635</v>
      </c>
      <c r="AK547" s="11"/>
      <c r="AL547" s="10" t="str">
        <f>SUBSTITUTE(D547,CHAR(10)&amp;"• Packed in a facility and/or equipment that produces products containing peanuts, tree nuts, soybean, milk, dairy, eggs, fish, shellfish, wheat, sesame. •","")</f>
        <v>Star Anise Ingredients:
star anise</v>
      </c>
      <c r="AM547" s="9" t="s">
        <v>44</v>
      </c>
      <c r="AN547" s="42"/>
    </row>
    <row r="548" spans="1:40" ht="255" x14ac:dyDescent="0.3">
      <c r="A548" s="8" t="s">
        <v>2370</v>
      </c>
      <c r="B548" s="8" t="s">
        <v>2371</v>
      </c>
      <c r="C548" s="8" t="s">
        <v>2372</v>
      </c>
      <c r="D548" s="9" t="s">
        <v>2373</v>
      </c>
      <c r="E548" s="6">
        <f>IF(F548 = "NULL", "NULL", F548/28.35)</f>
        <v>2.9</v>
      </c>
      <c r="F548" s="6">
        <v>82.215000000000003</v>
      </c>
      <c r="G548" s="6">
        <f>IF(H548 = "NULL", "NULL", H548/28.35)</f>
        <v>5.8</v>
      </c>
      <c r="H548" s="6">
        <v>164.43</v>
      </c>
      <c r="I548" s="6">
        <f>IF(G548 = "NULL", "NULL", G548*1.25)</f>
        <v>7.25</v>
      </c>
      <c r="J548" s="6">
        <f>IF(G548 = "NULL", "NULL", H548*1.25)</f>
        <v>205.53750000000002</v>
      </c>
      <c r="K548" s="6">
        <f>IF(G548 = "NULL", "NULL", G548*2)</f>
        <v>11.6</v>
      </c>
      <c r="L548" s="6">
        <f>IF(G548 = "NULL", "NULL", H548*2)</f>
        <v>328.86</v>
      </c>
      <c r="M548" s="9" t="str">
        <f>CONCATENATE(SUBSTITUTE(D548,"• Packed in a facility and/or equipment that produces products containing peanuts, tree nuts, soybean, milk, dairy, eggs, fish, shellfish, wheat, sesame. •",""), " - NET WT. ", TEXT(E548, "0.00"), " oz (", F548,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 oz (82.215 grams)</v>
      </c>
      <c r="N548" s="10">
        <v>10000000305</v>
      </c>
      <c r="O548" s="10">
        <v>30000000305</v>
      </c>
      <c r="P548" s="10">
        <v>50000000305</v>
      </c>
      <c r="Q548" s="10">
        <v>70000000305</v>
      </c>
      <c r="R548" s="10">
        <v>90000000305</v>
      </c>
      <c r="S548" s="10">
        <v>11000000305</v>
      </c>
      <c r="T548" s="10">
        <v>13000000305</v>
      </c>
      <c r="U548" s="8" t="s">
        <v>49</v>
      </c>
      <c r="V548" s="9"/>
      <c r="W548" s="6">
        <f>IF(G548 = "NULL", "NULL", G548/4)</f>
        <v>1.45</v>
      </c>
      <c r="X548" s="6">
        <f>IF(W548 = "NULL", "NULL", W548*28.35)</f>
        <v>41.107500000000002</v>
      </c>
      <c r="Y548" s="6">
        <f>IF(G548 = "NULL", "NULL", G548*4)</f>
        <v>23.2</v>
      </c>
      <c r="Z548" s="6">
        <f>IF(G548 = "NULL", "NULL", H548*4)</f>
        <v>657.72</v>
      </c>
      <c r="AA548" s="13">
        <v>15000000305</v>
      </c>
      <c r="AB548" s="6">
        <f>IF(OR(E548 = "NULL", G548 = "NULL"), "NULL", (E548+G548)/2)</f>
        <v>4.3499999999999996</v>
      </c>
      <c r="AC548" s="6">
        <f>IF(OR(F548 = "NULL", H548 = "NULL"), "NULL", (F548+H548)/2)</f>
        <v>123.32250000000001</v>
      </c>
      <c r="AD548" s="13">
        <v>17000000305</v>
      </c>
      <c r="AE548" s="6">
        <f>IF(H548 = "NULL", "NULL", AF548/28.35)</f>
        <v>14.5</v>
      </c>
      <c r="AF548" s="6">
        <f>IF(H548 = "NULL", "NULL", J548*2)</f>
        <v>411.07500000000005</v>
      </c>
      <c r="AG548" s="13">
        <v>19000000305</v>
      </c>
      <c r="AH548" s="6">
        <f>IF(AB548 = "NULL", "NULL", AB548*2)</f>
        <v>8.6999999999999993</v>
      </c>
      <c r="AI548" s="6">
        <f>IF(AC548 = "NULL", "NULL", AC548*2)</f>
        <v>246.64500000000001</v>
      </c>
      <c r="AJ548" s="13">
        <v>21000000305</v>
      </c>
      <c r="AK548" s="11"/>
      <c r="AL548" s="10" t="str">
        <f>SUBSTITUTE(D548,CHAR(10)&amp;"•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c r="AM548" s="9" t="s">
        <v>44</v>
      </c>
      <c r="AN548" s="42"/>
    </row>
    <row r="549" spans="1:40" ht="180" x14ac:dyDescent="0.3">
      <c r="A549" s="8" t="s">
        <v>1998</v>
      </c>
      <c r="B549" s="8" t="s">
        <v>1999</v>
      </c>
      <c r="C549" s="8" t="s">
        <v>1999</v>
      </c>
      <c r="D549" s="9" t="s">
        <v>2000</v>
      </c>
      <c r="E549" s="6">
        <f>IF(F549 = "NULL", "NULL", F549/28.35)</f>
        <v>0.91710758377425039</v>
      </c>
      <c r="F549" s="6">
        <v>26</v>
      </c>
      <c r="G549" s="6">
        <f>IF(H549 = "NULL", "NULL", H549/28.35)</f>
        <v>1.8342151675485008</v>
      </c>
      <c r="H549" s="6">
        <v>52</v>
      </c>
      <c r="I549" s="6">
        <f>IF(G549 = "NULL", "NULL", G549*1.25)</f>
        <v>2.2927689594356258</v>
      </c>
      <c r="J549" s="6">
        <f>IF(G549 = "NULL", "NULL", H549*1.25)</f>
        <v>65</v>
      </c>
      <c r="K549" s="6">
        <f>IF(G549 = "NULL", "NULL", G549*2)</f>
        <v>3.6684303350970016</v>
      </c>
      <c r="L549" s="6">
        <f>IF(G549 = "NULL", "NULL", H549*2)</f>
        <v>104</v>
      </c>
      <c r="M549" s="9" t="str">
        <f>CONCATENATE(SUBSTITUTE(D549,"• Packed in a facility and/or equipment that produces products containing peanuts, tree nuts, soybean, milk, dairy, eggs, fish, shellfish, wheat, sesame. •",""), " - NET WT. ", TEXT(E549, "0.00"), " oz (", F549, " grams)")</f>
        <v>Stir Fry Seasoning Ingredients:
garlic, onion, ginger, red pepper, sesame, bell peppers, sea salt, orange peel, sugar
 - NET WT. 0.92 oz (26 grams)</v>
      </c>
      <c r="N549" s="10">
        <v>10000000306</v>
      </c>
      <c r="O549" s="10">
        <v>30000000306</v>
      </c>
      <c r="P549" s="10">
        <v>50000000306</v>
      </c>
      <c r="Q549" s="10">
        <v>70000000306</v>
      </c>
      <c r="R549" s="10">
        <v>90000000306</v>
      </c>
      <c r="S549" s="10">
        <v>11000000306</v>
      </c>
      <c r="T549" s="10">
        <v>13000000306</v>
      </c>
      <c r="U549" s="8" t="s">
        <v>49</v>
      </c>
      <c r="V549" s="9" t="s">
        <v>2001</v>
      </c>
      <c r="W549" s="6">
        <f>IF(G549 = "NULL", "NULL", G549/4)</f>
        <v>0.4585537918871252</v>
      </c>
      <c r="X549" s="6">
        <f>IF(W549 = "NULL", "NULL", W549*28.35)</f>
        <v>13</v>
      </c>
      <c r="Y549" s="6">
        <f>IF(G549 = "NULL", "NULL", G549*4)</f>
        <v>7.3368606701940031</v>
      </c>
      <c r="Z549" s="6">
        <f>IF(G549 = "NULL", "NULL", H549*4)</f>
        <v>208</v>
      </c>
      <c r="AA549" s="13">
        <v>15000000306</v>
      </c>
      <c r="AB549" s="6">
        <f>IF(OR(E549 = "NULL", G549 = "NULL"), "NULL", (E549+G549)/2)</f>
        <v>1.3756613756613756</v>
      </c>
      <c r="AC549" s="6">
        <f>IF(OR(F549 = "NULL", H549 = "NULL"), "NULL", (F549+H549)/2)</f>
        <v>39</v>
      </c>
      <c r="AD549" s="13">
        <v>17000000306</v>
      </c>
      <c r="AE549" s="6">
        <f>IF(H549 = "NULL", "NULL", AF549/28.35)</f>
        <v>4.5855379188712524</v>
      </c>
      <c r="AF549" s="6">
        <f>IF(H549 = "NULL", "NULL", J549*2)</f>
        <v>130</v>
      </c>
      <c r="AG549" s="13">
        <v>19000000306</v>
      </c>
      <c r="AH549" s="6">
        <f>IF(AB549 = "NULL", "NULL", AB549*2)</f>
        <v>2.7513227513227512</v>
      </c>
      <c r="AI549" s="6">
        <f>IF(AC549 = "NULL", "NULL", AC549*2)</f>
        <v>78</v>
      </c>
      <c r="AJ549" s="13">
        <v>21000000306</v>
      </c>
      <c r="AK549" s="11" t="s">
        <v>2002</v>
      </c>
      <c r="AL549" s="10" t="str">
        <f>SUBSTITUTE(D549,CHAR(10)&amp;"• Packed in a facility and/or equipment that produces products containing peanuts, tree nuts, soybean, milk, dairy, eggs, fish, shellfish, wheat, sesame. •","")</f>
        <v>Stir Fry Seasoning Ingredients:
garlic, onion, ginger, red pepper, sesame, bell peppers, sea salt, orange peel, sugar</v>
      </c>
      <c r="AM549" s="9" t="s">
        <v>44</v>
      </c>
      <c r="AN549" s="42"/>
    </row>
    <row r="550" spans="1:40" ht="180" x14ac:dyDescent="0.3">
      <c r="A550" s="33" t="s">
        <v>819</v>
      </c>
      <c r="B550" s="8" t="s">
        <v>820</v>
      </c>
      <c r="C550" s="8" t="s">
        <v>821</v>
      </c>
      <c r="D550" s="9" t="s">
        <v>822</v>
      </c>
      <c r="E550" s="6">
        <f>IF(F550 = "NULL", "NULL", F550/28.35)</f>
        <v>2</v>
      </c>
      <c r="F550" s="6">
        <v>56.7</v>
      </c>
      <c r="G550" s="6">
        <f>IF(H550 = "NULL", "NULL", H550/28.35)</f>
        <v>4</v>
      </c>
      <c r="H550" s="6">
        <v>113.4</v>
      </c>
      <c r="I550" s="6">
        <f>IF(G550 = "NULL", "NULL", G550*1.25)</f>
        <v>5</v>
      </c>
      <c r="J550" s="6">
        <f>IF(G550 = "NULL", "NULL", H550*1.25)</f>
        <v>141.75</v>
      </c>
      <c r="K550" s="6">
        <f>IF(G550 = "NULL", "NULL", G550*2)</f>
        <v>8</v>
      </c>
      <c r="L550" s="6">
        <f>IF(G550 = "NULL", "NULL", H550*2)</f>
        <v>226.8</v>
      </c>
      <c r="M550" s="9" t="str">
        <f>CONCATENATE(SUBSTITUTE(D550,"• Packed in a facility and/or equipment that produces products containing peanuts, tree nuts, soybean, milk, dairy, eggs, fish, shellfish, wheat, sesame. •",""), " - NET WT. ", TEXT(E550, "0.00"), " oz (", F550, " grams)")</f>
        <v>Stir The Cauldron Kettle Corn Popcorn Seasoning Ingredients:
sugar, salt, natural butter flavor, less than 2% tricalcium phosphate (anticaking)
• ALLERGY ALERT: contains milk •
 - NET WT. 2.00 oz (56.7 grams)</v>
      </c>
      <c r="N550" s="10">
        <v>10000000599</v>
      </c>
      <c r="O550" s="10">
        <v>30000000599</v>
      </c>
      <c r="P550" s="10">
        <v>50000000599</v>
      </c>
      <c r="Q550" s="10">
        <v>70000000599</v>
      </c>
      <c r="R550" s="10">
        <v>90000000599</v>
      </c>
      <c r="S550" s="10">
        <v>11000000599</v>
      </c>
      <c r="T550" s="10">
        <v>13000000599</v>
      </c>
      <c r="U550" s="8" t="s">
        <v>49</v>
      </c>
      <c r="V550" s="9" t="s">
        <v>801</v>
      </c>
      <c r="W550" s="6">
        <f>IF(G550 = "NULL", "NULL", G550/4)</f>
        <v>1</v>
      </c>
      <c r="X550" s="6">
        <f>IF(W550 = "NULL", "NULL", W550*28.35)</f>
        <v>28.35</v>
      </c>
      <c r="Y550" s="6">
        <f>IF(G550 = "NULL", "NULL", G550*4)</f>
        <v>16</v>
      </c>
      <c r="Z550" s="6">
        <f>IF(G550 = "NULL", "NULL", H550*4)</f>
        <v>453.6</v>
      </c>
      <c r="AA550" s="13">
        <v>15000000599</v>
      </c>
      <c r="AB550" s="6">
        <f>IF(OR(E550 = "NULL", G550 = "NULL"), "NULL", (E550+G550)/2)</f>
        <v>3</v>
      </c>
      <c r="AC550" s="6">
        <f>IF(OR(F550 = "NULL", H550 = "NULL"), "NULL", (F550+H550)/2)</f>
        <v>85.050000000000011</v>
      </c>
      <c r="AD550" s="13">
        <v>17000000599</v>
      </c>
      <c r="AE550" s="6">
        <f>IF(H550 = "NULL", "NULL", AF550/28.35)</f>
        <v>10</v>
      </c>
      <c r="AF550" s="6">
        <f>IF(H550 = "NULL", "NULL", J550*2)</f>
        <v>283.5</v>
      </c>
      <c r="AG550" s="13">
        <v>19000000599</v>
      </c>
      <c r="AH550" s="6">
        <f>IF(AB550 = "NULL", "NULL", AB550*2)</f>
        <v>6</v>
      </c>
      <c r="AI550" s="6">
        <f>IF(AC550 = "NULL", "NULL", AC550*2)</f>
        <v>170.10000000000002</v>
      </c>
      <c r="AJ550" s="13">
        <v>21000000599</v>
      </c>
      <c r="AK550" s="11" t="s">
        <v>823</v>
      </c>
      <c r="AL550" s="10" t="str">
        <f>SUBSTITUTE(D550,CHAR(10)&amp;"• Packed in a facility and/or equipment that produces products containing peanuts, tree nuts, soybean, milk, dairy, eggs, fish, shellfish, wheat, sesame. •","")</f>
        <v>Stir The Cauldron Kettle Corn Popcorn Seasoning Ingredients:
sugar, salt, natural butter flavor, less than 2% tricalcium phosphate (anticaking)
• ALLERGY ALERT: contains milk •</v>
      </c>
      <c r="AM550" s="9" t="s">
        <v>44</v>
      </c>
      <c r="AN550" s="42"/>
    </row>
    <row r="551" spans="1:40" ht="409.6" x14ac:dyDescent="0.3">
      <c r="A551" s="8" t="s">
        <v>2535</v>
      </c>
      <c r="B551" s="8" t="s">
        <v>2536</v>
      </c>
      <c r="C551" s="8" t="s">
        <v>2537</v>
      </c>
      <c r="D551" s="9" t="s">
        <v>2538</v>
      </c>
      <c r="E551" s="6">
        <f>IF(F551 = "NULL", "NULL", F551/28.35)</f>
        <v>1.6875</v>
      </c>
      <c r="F551" s="6">
        <v>47.840625000000003</v>
      </c>
      <c r="G551" s="6">
        <f>IF(H551 = "NULL", "NULL", H551/28.35)</f>
        <v>3.375</v>
      </c>
      <c r="H551" s="6">
        <v>95.681250000000006</v>
      </c>
      <c r="I551" s="6">
        <f>IF(G551 = "NULL", "NULL", G551*1.25)</f>
        <v>4.21875</v>
      </c>
      <c r="J551" s="6">
        <f>IF(G551 = "NULL", "NULL", H551*1.25)</f>
        <v>119.6015625</v>
      </c>
      <c r="K551" s="6">
        <f>IF(G551 = "NULL", "NULL", G551*2)</f>
        <v>6.75</v>
      </c>
      <c r="L551" s="6">
        <f>IF(G551 = "NULL", "NULL", H551*2)</f>
        <v>191.36250000000001</v>
      </c>
      <c r="M551" s="9" t="str">
        <f>CONCATENATE(SUBSTITUTE(D551,"• Packed in a facility and/or equipment that produces products containing peanuts, tree nuts, soybean, milk, dairy, eggs, fish, shellfish, wheat, sesame. •",""), " - NET WT. ", TEXT(E551, "0.00"), " oz (", F551,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551" s="10">
        <v>10000000307</v>
      </c>
      <c r="O551" s="10">
        <v>30000000307</v>
      </c>
      <c r="P551" s="10">
        <v>50000000307</v>
      </c>
      <c r="Q551" s="10">
        <v>70000000307</v>
      </c>
      <c r="R551" s="10">
        <v>90000000307</v>
      </c>
      <c r="S551" s="10">
        <v>11000000307</v>
      </c>
      <c r="T551" s="10">
        <v>13000000307</v>
      </c>
      <c r="U551" s="8"/>
      <c r="V551" s="9" t="s">
        <v>133</v>
      </c>
      <c r="W551" s="6">
        <f>IF(G551 = "NULL", "NULL", G551/4)</f>
        <v>0.84375</v>
      </c>
      <c r="X551" s="6">
        <f>IF(W551 = "NULL", "NULL", W551*28.35)</f>
        <v>23.920312500000001</v>
      </c>
      <c r="Y551" s="6">
        <f>IF(G551 = "NULL", "NULL", G551*4)</f>
        <v>13.5</v>
      </c>
      <c r="Z551" s="6">
        <f>IF(G551 = "NULL", "NULL", H551*4)</f>
        <v>382.72500000000002</v>
      </c>
      <c r="AA551" s="13">
        <v>15000000307</v>
      </c>
      <c r="AB551" s="6">
        <f>IF(OR(E551 = "NULL", G551 = "NULL"), "NULL", (E551+G551)/2)</f>
        <v>2.53125</v>
      </c>
      <c r="AC551" s="6">
        <f>IF(OR(F551 = "NULL", H551 = "NULL"), "NULL", (F551+H551)/2)</f>
        <v>71.760937500000011</v>
      </c>
      <c r="AD551" s="13">
        <v>17000000307</v>
      </c>
      <c r="AE551" s="6">
        <f>IF(H551 = "NULL", "NULL", AF551/28.35)</f>
        <v>8.4375</v>
      </c>
      <c r="AF551" s="6">
        <f>IF(H551 = "NULL", "NULL", J551*2)</f>
        <v>239.203125</v>
      </c>
      <c r="AG551" s="13">
        <v>19000000307</v>
      </c>
      <c r="AH551" s="6">
        <f>IF(AB551 = "NULL", "NULL", AB551*2)</f>
        <v>5.0625</v>
      </c>
      <c r="AI551" s="6">
        <f>IF(AC551 = "NULL", "NULL", AC551*2)</f>
        <v>143.52187500000002</v>
      </c>
      <c r="AJ551" s="13">
        <v>21000000307</v>
      </c>
      <c r="AK551" s="11"/>
      <c r="AL551" s="10" t="str">
        <f>SUBSTITUTE(D551,CHAR(10)&amp;"•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551" s="9" t="s">
        <v>44</v>
      </c>
      <c r="AN551" s="42"/>
    </row>
    <row r="552" spans="1:40" ht="180" x14ac:dyDescent="0.3">
      <c r="A552" s="8" t="s">
        <v>2468</v>
      </c>
      <c r="B552" s="8" t="s">
        <v>2469</v>
      </c>
      <c r="C552" s="8" t="s">
        <v>2469</v>
      </c>
      <c r="D552" s="9" t="s">
        <v>2470</v>
      </c>
      <c r="E552" s="6">
        <f>IF(F552 = "NULL", "NULL", F552/28.35)</f>
        <v>1.4109347442680775</v>
      </c>
      <c r="F552" s="6">
        <v>40</v>
      </c>
      <c r="G552" s="6">
        <f>IF(H552 = "NULL", "NULL", H552/28.35)</f>
        <v>3.3156966490299822</v>
      </c>
      <c r="H552" s="6">
        <v>94</v>
      </c>
      <c r="I552" s="6">
        <f>IF(G552 = "NULL", "NULL", G552*1.25)</f>
        <v>4.1446208112874778</v>
      </c>
      <c r="J552" s="6">
        <f>IF(G552 = "NULL", "NULL", H552*1.25)</f>
        <v>117.5</v>
      </c>
      <c r="K552" s="6">
        <f>IF(G552 = "NULL", "NULL", G552*2)</f>
        <v>6.6313932980599644</v>
      </c>
      <c r="L552" s="6">
        <f>IF(G552 = "NULL", "NULL", H552*2)</f>
        <v>188</v>
      </c>
      <c r="M552" s="9" t="str">
        <f>CONCATENATE(SUBSTITUTE(D552,"• Packed in a facility and/or equipment that produces products containing peanuts, tree nuts, soybean, milk, dairy, eggs, fish, shellfish, wheat, sesame. •",""), " - NET WT. ", TEXT(E552, "0.00"), " oz (", F552, " grams)")</f>
        <v>Strawberry Sugar Ingredients:
sugar, strawberry
 - NET WT. 1.41 oz (40 grams)</v>
      </c>
      <c r="N552" s="10">
        <v>10000000639</v>
      </c>
      <c r="O552" s="10">
        <v>30000000639</v>
      </c>
      <c r="P552" s="10">
        <v>50000000639</v>
      </c>
      <c r="Q552" s="10">
        <v>70000000639</v>
      </c>
      <c r="R552" s="10">
        <v>90000000639</v>
      </c>
      <c r="S552" s="10">
        <v>11000000639</v>
      </c>
      <c r="T552" s="10">
        <v>13000000639</v>
      </c>
      <c r="U552" s="22"/>
      <c r="W552" s="6">
        <f>IF(G552 = "NULL", "NULL", G552/4)</f>
        <v>0.82892416225749554</v>
      </c>
      <c r="X552" s="6">
        <f>IF(W552 = "NULL", "NULL", W552*28.35)</f>
        <v>23.5</v>
      </c>
      <c r="Y552" s="6">
        <f>IF(G552 = "NULL", "NULL", G552*4)</f>
        <v>13.262786596119929</v>
      </c>
      <c r="Z552" s="6">
        <f>IF(G552 = "NULL", "NULL", H552*4)</f>
        <v>376</v>
      </c>
      <c r="AA552" s="13">
        <v>15000000639</v>
      </c>
      <c r="AB552" s="6">
        <f>IF(OR(E552 = "NULL", G552 = "NULL"), "NULL", (E552+G552)/2)</f>
        <v>2.3633156966490301</v>
      </c>
      <c r="AC552" s="6">
        <f>IF(OR(F552 = "NULL", H552 = "NULL"), "NULL", (F552+H552)/2)</f>
        <v>67</v>
      </c>
      <c r="AD552" s="13">
        <v>17000000639</v>
      </c>
      <c r="AE552" s="6">
        <f>IF(H552 = "NULL", "NULL", AF552/28.35)</f>
        <v>8.2892416225749557</v>
      </c>
      <c r="AF552" s="6">
        <f>IF(H552 = "NULL", "NULL", J552*2)</f>
        <v>235</v>
      </c>
      <c r="AG552" s="13">
        <v>19000000639</v>
      </c>
      <c r="AH552" s="6">
        <f>IF(AB552 = "NULL", "NULL", AB552*2)</f>
        <v>4.7266313932980601</v>
      </c>
      <c r="AI552" s="6">
        <f>IF(AC552 = "NULL", "NULL", AC552*2)</f>
        <v>134</v>
      </c>
      <c r="AJ552" s="13">
        <v>21000000639</v>
      </c>
      <c r="AK552" s="11"/>
      <c r="AL552" s="10" t="str">
        <f>SUBSTITUTE(D552,CHAR(10)&amp;"• Packed in a facility and/or equipment that produces products containing peanuts, tree nuts, soybean, milk, dairy, eggs, fish, shellfish, wheat, sesame. •","")</f>
        <v>Strawberry Sugar Ingredients:
sugar, strawberry</v>
      </c>
      <c r="AM552" s="9" t="s">
        <v>44</v>
      </c>
      <c r="AN552" s="42"/>
    </row>
    <row r="553" spans="1:40" ht="180" x14ac:dyDescent="0.3">
      <c r="A553" s="8" t="s">
        <v>1684</v>
      </c>
      <c r="B553" s="8" t="s">
        <v>1685</v>
      </c>
      <c r="C553" s="8" t="s">
        <v>1686</v>
      </c>
      <c r="D553" s="9" t="s">
        <v>1687</v>
      </c>
      <c r="E553" s="6">
        <f>IF(F553 = "NULL", "NULL", F553/28.35)</f>
        <v>1.1000000000000001</v>
      </c>
      <c r="F553" s="6">
        <v>31.185000000000006</v>
      </c>
      <c r="G553" s="6">
        <f>IF(H553 = "NULL", "NULL", H553/28.35)</f>
        <v>2.2000000000000002</v>
      </c>
      <c r="H553" s="6">
        <v>62.370000000000012</v>
      </c>
      <c r="I553" s="6">
        <f>IF(G553 = "NULL", "NULL", G553*1.25)</f>
        <v>2.75</v>
      </c>
      <c r="J553" s="6">
        <f>IF(G553 = "NULL", "NULL", H553*1.25)</f>
        <v>77.96250000000002</v>
      </c>
      <c r="K553" s="6">
        <f>IF(G553 = "NULL", "NULL", G553*2)</f>
        <v>4.4000000000000004</v>
      </c>
      <c r="L553" s="6">
        <f>IF(G553 = "NULL", "NULL", H553*2)</f>
        <v>124.74000000000002</v>
      </c>
      <c r="M553" s="9" t="str">
        <f>CONCATENATE(SUBSTITUTE(D553,"• Packed in a facility and/or equipment that produces products containing peanuts, tree nuts, soybean, milk, dairy, eggs, fish, shellfish, wheat, sesame. •",""), " - NET WT. ", TEXT(E553, "0.00"), " oz (", F553, " grams)")</f>
        <v>Sugar Cookie Popcorn Seasoning Ingredients:
sugar, natural flavors (contains milk), salt, less than 2% silicon dioxide added to prevent caking
• ALLERGY ALERT: contains milk •
 - NET WT. 1.10 oz (31.185 grams)</v>
      </c>
      <c r="N553" s="10">
        <v>10000000308</v>
      </c>
      <c r="O553" s="10">
        <v>30000000308</v>
      </c>
      <c r="P553" s="10">
        <v>50000000308</v>
      </c>
      <c r="Q553" s="10">
        <v>70000000308</v>
      </c>
      <c r="R553" s="10">
        <v>90000000308</v>
      </c>
      <c r="S553" s="10">
        <v>11000000308</v>
      </c>
      <c r="T553" s="10">
        <v>13000000308</v>
      </c>
      <c r="U553" s="8" t="s">
        <v>49</v>
      </c>
      <c r="V553" s="9" t="s">
        <v>801</v>
      </c>
      <c r="W553" s="6">
        <f>IF(G553 = "NULL", "NULL", G553/4)</f>
        <v>0.55000000000000004</v>
      </c>
      <c r="X553" s="6">
        <f>IF(W553 = "NULL", "NULL", W553*28.35)</f>
        <v>15.592500000000003</v>
      </c>
      <c r="Y553" s="6">
        <f>IF(G553 = "NULL", "NULL", G553*4)</f>
        <v>8.8000000000000007</v>
      </c>
      <c r="Z553" s="6">
        <f>IF(G553 = "NULL", "NULL", H553*4)</f>
        <v>249.48000000000005</v>
      </c>
      <c r="AA553" s="13">
        <v>15000000308</v>
      </c>
      <c r="AB553" s="6">
        <f>IF(OR(E553 = "NULL", G553 = "NULL"), "NULL", (E553+G553)/2)</f>
        <v>1.6500000000000001</v>
      </c>
      <c r="AC553" s="6">
        <f>IF(OR(F553 = "NULL", H553 = "NULL"), "NULL", (F553+H553)/2)</f>
        <v>46.777500000000011</v>
      </c>
      <c r="AD553" s="13">
        <v>17000000308</v>
      </c>
      <c r="AE553" s="6">
        <f>IF(H553 = "NULL", "NULL", AF553/28.35)</f>
        <v>5.5000000000000009</v>
      </c>
      <c r="AF553" s="6">
        <f>IF(H553 = "NULL", "NULL", J553*2)</f>
        <v>155.92500000000004</v>
      </c>
      <c r="AG553" s="13">
        <v>19000000308</v>
      </c>
      <c r="AH553" s="6">
        <f>IF(AB553 = "NULL", "NULL", AB553*2)</f>
        <v>3.3000000000000003</v>
      </c>
      <c r="AI553" s="6">
        <f>IF(AC553 = "NULL", "NULL", AC553*2)</f>
        <v>93.555000000000021</v>
      </c>
      <c r="AJ553" s="13">
        <v>21000000308</v>
      </c>
      <c r="AK553" s="11"/>
      <c r="AL553" s="10" t="str">
        <f>SUBSTITUTE(D553,CHAR(10)&amp;"•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c r="AM553" s="9" t="s">
        <v>44</v>
      </c>
      <c r="AN553" s="42"/>
    </row>
    <row r="554" spans="1:40" ht="180" x14ac:dyDescent="0.3">
      <c r="A554" s="8" t="s">
        <v>165</v>
      </c>
      <c r="B554" s="8" t="s">
        <v>166</v>
      </c>
      <c r="C554" s="8" t="s">
        <v>167</v>
      </c>
      <c r="D554" s="9" t="s">
        <v>168</v>
      </c>
      <c r="E554" s="6">
        <f>IF(F554 = "NULL", "NULL", F554/28.35)</f>
        <v>0.8</v>
      </c>
      <c r="F554" s="6">
        <v>22.680000000000003</v>
      </c>
      <c r="G554" s="6">
        <f>IF(H554 = "NULL", "NULL", H554/28.35)</f>
        <v>1.6</v>
      </c>
      <c r="H554" s="6">
        <v>45.360000000000007</v>
      </c>
      <c r="I554" s="6">
        <f>IF(G554 = "NULL", "NULL", G554*1.25)</f>
        <v>2</v>
      </c>
      <c r="J554" s="6">
        <f>IF(G554 = "NULL", "NULL", H554*1.25)</f>
        <v>56.70000000000001</v>
      </c>
      <c r="K554" s="6">
        <f>IF(G554 = "NULL", "NULL", G554*2)</f>
        <v>3.2</v>
      </c>
      <c r="L554" s="6">
        <f>IF(G554 = "NULL", "NULL", H554*2)</f>
        <v>90.720000000000013</v>
      </c>
      <c r="M554" s="9" t="str">
        <f>CONCATENATE(SUBSTITUTE(D554,"• Packed in a facility and/or equipment that produces products containing peanuts, tree nuts, soybean, milk, dairy, eggs, fish, shellfish, wheat, sesame. •",""), " - NET WT. ", TEXT(E554, "0.00"), " oz (", F554, " grams)")</f>
        <v>Summer Garden Bread Dip Ingredients:
dehydrated vegetables (garlic, onion, red bell pepper) sea salt, spices, sesame seeds, honey granules (cane sugar, honey) citric acid
 - NET WT. 0.80 oz (22.68 grams)</v>
      </c>
      <c r="N554" s="10">
        <v>10000000309</v>
      </c>
      <c r="O554" s="10">
        <v>30000000309</v>
      </c>
      <c r="P554" s="10">
        <v>50000000309</v>
      </c>
      <c r="Q554" s="10">
        <v>70000000309</v>
      </c>
      <c r="R554" s="10">
        <v>90000000309</v>
      </c>
      <c r="S554" s="10">
        <v>11000000309</v>
      </c>
      <c r="T554" s="10">
        <v>13000000309</v>
      </c>
      <c r="U554" s="8"/>
      <c r="V554" s="9"/>
      <c r="W554" s="6">
        <f>IF(G554 = "NULL", "NULL", G554/4)</f>
        <v>0.4</v>
      </c>
      <c r="X554" s="6">
        <f>IF(W554 = "NULL", "NULL", W554*28.35)</f>
        <v>11.340000000000002</v>
      </c>
      <c r="Y554" s="6">
        <f>IF(G554 = "NULL", "NULL", G554*4)</f>
        <v>6.4</v>
      </c>
      <c r="Z554" s="6">
        <f>IF(G554 = "NULL", "NULL", H554*4)</f>
        <v>181.44000000000003</v>
      </c>
      <c r="AA554" s="13">
        <v>15000000309</v>
      </c>
      <c r="AB554" s="6">
        <f>IF(OR(E554 = "NULL", G554 = "NULL"), "NULL", (E554+G554)/2)</f>
        <v>1.2000000000000002</v>
      </c>
      <c r="AC554" s="6">
        <f>IF(OR(F554 = "NULL", H554 = "NULL"), "NULL", (F554+H554)/2)</f>
        <v>34.020000000000003</v>
      </c>
      <c r="AD554" s="13">
        <v>17000000309</v>
      </c>
      <c r="AE554" s="6">
        <f>IF(H554 = "NULL", "NULL", AF554/28.35)</f>
        <v>4.0000000000000009</v>
      </c>
      <c r="AF554" s="6">
        <f>IF(H554 = "NULL", "NULL", J554*2)</f>
        <v>113.40000000000002</v>
      </c>
      <c r="AG554" s="13">
        <v>19000000309</v>
      </c>
      <c r="AH554" s="6">
        <f>IF(AB554 = "NULL", "NULL", AB554*2)</f>
        <v>2.4000000000000004</v>
      </c>
      <c r="AI554" s="6">
        <f>IF(AC554 = "NULL", "NULL", AC554*2)</f>
        <v>68.040000000000006</v>
      </c>
      <c r="AJ554" s="13">
        <v>21000000309</v>
      </c>
      <c r="AK554" s="11"/>
      <c r="AL554" s="10" t="str">
        <f>SUBSTITUTE(D554,CHAR(10)&amp;"•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c r="AM554" s="9" t="s">
        <v>44</v>
      </c>
      <c r="AN554" s="42"/>
    </row>
    <row r="555" spans="1:40" ht="180" x14ac:dyDescent="0.3">
      <c r="A555" s="8" t="s">
        <v>1114</v>
      </c>
      <c r="B555" s="8" t="s">
        <v>1115</v>
      </c>
      <c r="C555" s="8" t="s">
        <v>1116</v>
      </c>
      <c r="D555" s="9" t="s">
        <v>1117</v>
      </c>
      <c r="E555" s="6">
        <f>IF(F555 = "NULL", "NULL", F555/28.35)</f>
        <v>1.4</v>
      </c>
      <c r="F555" s="6">
        <v>39.69</v>
      </c>
      <c r="G555" s="6">
        <f>IF(H555 = "NULL", "NULL", H555/28.35)</f>
        <v>2.8</v>
      </c>
      <c r="H555" s="6">
        <v>79.38</v>
      </c>
      <c r="I555" s="6">
        <f>IF(G555 = "NULL", "NULL", G555*1.25)</f>
        <v>3.5</v>
      </c>
      <c r="J555" s="6">
        <f>IF(G555 = "NULL", "NULL", H555*1.25)</f>
        <v>99.224999999999994</v>
      </c>
      <c r="K555" s="6">
        <f>IF(G555 = "NULL", "NULL", G555*2)</f>
        <v>5.6</v>
      </c>
      <c r="L555" s="6">
        <f>IF(G555 = "NULL", "NULL", H555*2)</f>
        <v>158.76</v>
      </c>
      <c r="M555" s="9" t="str">
        <f>CONCATENATE(SUBSTITUTE(D555,"• Packed in a facility and/or equipment that produces products containing peanuts, tree nuts, soybean, milk, dairy, eggs, fish, shellfish, wheat, sesame. •",""), " - NET WT. ", TEXT(E555, "0.00"), " oz (", F555, " grams)")</f>
        <v>Summer Sizzle Grill Seasoning Ingredients:
salt, sugar, spices, paprika, natural flavors, &lt;2% silicon dioxide to prevent caking
 - NET WT. 1.40 oz (39.69 grams)</v>
      </c>
      <c r="N555" s="10">
        <v>10000000310</v>
      </c>
      <c r="O555" s="10">
        <v>30000000310</v>
      </c>
      <c r="P555" s="10">
        <v>50000000310</v>
      </c>
      <c r="Q555" s="10">
        <v>70000000310</v>
      </c>
      <c r="R555" s="10">
        <v>90000000310</v>
      </c>
      <c r="S555" s="10">
        <v>11000000310</v>
      </c>
      <c r="T555" s="10">
        <v>13000000310</v>
      </c>
      <c r="U555" s="8"/>
      <c r="V555" s="9"/>
      <c r="W555" s="6">
        <f>IF(G555 = "NULL", "NULL", G555/4)</f>
        <v>0.7</v>
      </c>
      <c r="X555" s="6">
        <f>IF(W555 = "NULL", "NULL", W555*28.35)</f>
        <v>19.844999999999999</v>
      </c>
      <c r="Y555" s="6">
        <f>IF(G555 = "NULL", "NULL", G555*4)</f>
        <v>11.2</v>
      </c>
      <c r="Z555" s="6">
        <f>IF(G555 = "NULL", "NULL", H555*4)</f>
        <v>317.52</v>
      </c>
      <c r="AA555" s="13">
        <v>15000000310</v>
      </c>
      <c r="AB555" s="6">
        <f>IF(OR(E555 = "NULL", G555 = "NULL"), "NULL", (E555+G555)/2)</f>
        <v>2.0999999999999996</v>
      </c>
      <c r="AC555" s="6">
        <f>IF(OR(F555 = "NULL", H555 = "NULL"), "NULL", (F555+H555)/2)</f>
        <v>59.534999999999997</v>
      </c>
      <c r="AD555" s="13">
        <v>17000000310</v>
      </c>
      <c r="AE555" s="6">
        <f>IF(H555 = "NULL", "NULL", AF555/28.35)</f>
        <v>6.9999999999999991</v>
      </c>
      <c r="AF555" s="6">
        <f>IF(H555 = "NULL", "NULL", J555*2)</f>
        <v>198.45</v>
      </c>
      <c r="AG555" s="13">
        <v>19000000310</v>
      </c>
      <c r="AH555" s="6">
        <f>IF(AB555 = "NULL", "NULL", AB555*2)</f>
        <v>4.1999999999999993</v>
      </c>
      <c r="AI555" s="6">
        <f>IF(AC555 = "NULL", "NULL", AC555*2)</f>
        <v>119.07</v>
      </c>
      <c r="AJ555" s="13">
        <v>21000000310</v>
      </c>
      <c r="AK555" s="11"/>
      <c r="AL555" s="10" t="str">
        <f>SUBSTITUTE(D555,CHAR(10)&amp;"• Packed in a facility and/or equipment that produces products containing peanuts, tree nuts, soybean, milk, dairy, eggs, fish, shellfish, wheat, sesame. •","")</f>
        <v>Summer Sizzle Grill Seasoning Ingredients:
salt, sugar, spices, paprika, natural flavors, &lt;2% silicon dioxide to prevent caking</v>
      </c>
      <c r="AM555" s="9" t="s">
        <v>44</v>
      </c>
      <c r="AN555" s="42"/>
    </row>
    <row r="556" spans="1:40" ht="195" x14ac:dyDescent="0.3">
      <c r="A556" s="31" t="s">
        <v>114</v>
      </c>
      <c r="B556" s="8" t="s">
        <v>115</v>
      </c>
      <c r="C556" s="8" t="s">
        <v>116</v>
      </c>
      <c r="D556" s="9" t="s">
        <v>117</v>
      </c>
      <c r="E556" s="6">
        <f>IF(F556 = "NULL", "NULL", F556/28.35)</f>
        <v>1.128747795414462</v>
      </c>
      <c r="F556" s="6">
        <v>32</v>
      </c>
      <c r="G556" s="6">
        <f>IF(H556 = "NULL", "NULL", H556/28.35)</f>
        <v>2.3280423280423279</v>
      </c>
      <c r="H556" s="6">
        <v>66</v>
      </c>
      <c r="I556" s="6">
        <f>IF(G556 = "NULL", "NULL", G556*1.25)</f>
        <v>2.9100529100529098</v>
      </c>
      <c r="J556" s="6">
        <f>IF(G556 = "NULL", "NULL", H556*1.25)</f>
        <v>82.5</v>
      </c>
      <c r="K556" s="6">
        <f>IF(G556 = "NULL", "NULL", G556*2)</f>
        <v>4.6560846560846558</v>
      </c>
      <c r="L556" s="6">
        <f>IF(G556 = "NULL", "NULL", H556*2)</f>
        <v>132</v>
      </c>
      <c r="M556" s="9" t="str">
        <f>CONCATENATE(SUBSTITUTE(D556,"• Packed in a facility and/or equipment that produces products containing peanuts, tree nuts, soybean, milk, dairy, eggs, fish, shellfish, wheat, sesame. •",""), " - NET WT. ", TEXT(E556, "0.00"), " oz (", F556, " grams)")</f>
        <v>Sundried Tomato &amp; Basil Bread Dip Ingredients:
salt, spices, dehydrated garlic, onion powder, red bell pepper, tomato, canola, silicone dioxide (anti-caking)
• ALLERGY ALERT: contains soybean oil •
 - NET WT. 1.13 oz (32 grams)</v>
      </c>
      <c r="N556" s="10">
        <v>10000000311</v>
      </c>
      <c r="O556" s="10">
        <v>30000000311</v>
      </c>
      <c r="P556" s="10">
        <v>50000000311</v>
      </c>
      <c r="Q556" s="10">
        <v>70000000311</v>
      </c>
      <c r="R556" s="10">
        <v>90000000311</v>
      </c>
      <c r="S556" s="10">
        <v>11000000311</v>
      </c>
      <c r="T556" s="10">
        <v>13000000311</v>
      </c>
      <c r="U556" s="8" t="s">
        <v>49</v>
      </c>
      <c r="V556" s="9" t="s">
        <v>97</v>
      </c>
      <c r="W556" s="6">
        <f>IF(G556 = "NULL", "NULL", G556/4)</f>
        <v>0.58201058201058198</v>
      </c>
      <c r="X556" s="6">
        <f>IF(W556 = "NULL", "NULL", W556*28.35)</f>
        <v>16.5</v>
      </c>
      <c r="Y556" s="6">
        <f>IF(G556 = "NULL", "NULL", G556*4)</f>
        <v>9.3121693121693117</v>
      </c>
      <c r="Z556" s="6">
        <f>IF(G556 = "NULL", "NULL", H556*4)</f>
        <v>264</v>
      </c>
      <c r="AA556" s="13">
        <v>15000000311</v>
      </c>
      <c r="AB556" s="6">
        <f>IF(OR(E556 = "NULL", G556 = "NULL"), "NULL", (E556+G556)/2)</f>
        <v>1.728395061728395</v>
      </c>
      <c r="AC556" s="6">
        <f>IF(OR(F556 = "NULL", H556 = "NULL"), "NULL", (F556+H556)/2)</f>
        <v>49</v>
      </c>
      <c r="AD556" s="13">
        <v>17000000311</v>
      </c>
      <c r="AE556" s="6">
        <f>IF(H556 = "NULL", "NULL", AF556/28.35)</f>
        <v>5.8201058201058196</v>
      </c>
      <c r="AF556" s="6">
        <f>IF(H556 = "NULL", "NULL", J556*2)</f>
        <v>165</v>
      </c>
      <c r="AG556" s="13">
        <v>19000000311</v>
      </c>
      <c r="AH556" s="6">
        <f>IF(AB556 = "NULL", "NULL", AB556*2)</f>
        <v>3.4567901234567899</v>
      </c>
      <c r="AI556" s="6">
        <f>IF(AC556 = "NULL", "NULL", AC556*2)</f>
        <v>98</v>
      </c>
      <c r="AJ556" s="13">
        <v>21000000311</v>
      </c>
      <c r="AK556" s="11"/>
      <c r="AL556" s="10" t="str">
        <f>SUBSTITUTE(D556,CHAR(10)&amp;"•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c r="AM556" s="9" t="s">
        <v>44</v>
      </c>
      <c r="AN556" s="42"/>
    </row>
    <row r="557" spans="1:40" ht="195" x14ac:dyDescent="0.3">
      <c r="A557" s="33" t="s">
        <v>481</v>
      </c>
      <c r="B557" s="8" t="s">
        <v>482</v>
      </c>
      <c r="C557" s="8" t="s">
        <v>483</v>
      </c>
      <c r="D557" s="9" t="s">
        <v>484</v>
      </c>
      <c r="E557" s="6">
        <f>IF(F557 = "NULL", "NULL", F557/28.35)</f>
        <v>1.128747795414462</v>
      </c>
      <c r="F557" s="6">
        <v>32</v>
      </c>
      <c r="G557" s="6">
        <f>IF(H557 = "NULL", "NULL", H557/28.35)</f>
        <v>2.3280423280423279</v>
      </c>
      <c r="H557" s="6">
        <v>66</v>
      </c>
      <c r="I557" s="6">
        <f>IF(G557 = "NULL", "NULL", G557*1.25)</f>
        <v>2.9100529100529098</v>
      </c>
      <c r="J557" s="6">
        <f>IF(G557 = "NULL", "NULL", H557*1.25)</f>
        <v>82.5</v>
      </c>
      <c r="K557" s="6">
        <f>IF(G557 = "NULL", "NULL", G557*2)</f>
        <v>4.6560846560846558</v>
      </c>
      <c r="L557" s="6">
        <f>IF(G557 = "NULL", "NULL", H557*2)</f>
        <v>132</v>
      </c>
      <c r="M557" s="9" t="str">
        <f>CONCATENATE(SUBSTITUTE(D557,"• Packed in a facility and/or equipment that produces products containing peanuts, tree nuts, soybean, milk, dairy, eggs, fish, shellfish, wheat, sesame. •",""), " - NET WT. ", TEXT(E557, "0.00"), " oz (", F557, " grams)")</f>
        <v>Sundried Tomato &amp; Basil Seasoning Ingredients:
salt, spices, dehydrated garlic, onion powder, red bell pepper, tomato, canola, silicone dioxide (anti-caking)
• ALLERGY ALERT: contains soybean oil •
 - NET WT. 1.13 oz (32 grams)</v>
      </c>
      <c r="N557" s="10">
        <v>10000000449</v>
      </c>
      <c r="O557" s="10">
        <v>30000000449</v>
      </c>
      <c r="P557" s="10">
        <v>50000000449</v>
      </c>
      <c r="Q557" s="10">
        <v>70000000449</v>
      </c>
      <c r="R557" s="10">
        <v>90000000449</v>
      </c>
      <c r="S557" s="10">
        <v>11000000449</v>
      </c>
      <c r="T557" s="10">
        <v>13000000449</v>
      </c>
      <c r="U557" s="9" t="s">
        <v>49</v>
      </c>
      <c r="V557" s="9"/>
      <c r="W557" s="6">
        <f>IF(G557 = "NULL", "NULL", G557/4)</f>
        <v>0.58201058201058198</v>
      </c>
      <c r="X557" s="6">
        <f>IF(W557 = "NULL", "NULL", W557*28.35)</f>
        <v>16.5</v>
      </c>
      <c r="Y557" s="6">
        <f>IF(G557 = "NULL", "NULL", G557*4)</f>
        <v>9.3121693121693117</v>
      </c>
      <c r="Z557" s="6">
        <f>IF(G557 = "NULL", "NULL", H557*4)</f>
        <v>264</v>
      </c>
      <c r="AA557" s="13">
        <v>15000000449</v>
      </c>
      <c r="AB557" s="6">
        <f>IF(OR(E557 = "NULL", G557 = "NULL"), "NULL", (E557+G557)/2)</f>
        <v>1.728395061728395</v>
      </c>
      <c r="AC557" s="6">
        <f>IF(OR(F557 = "NULL", H557 = "NULL"), "NULL", (F557+H557)/2)</f>
        <v>49</v>
      </c>
      <c r="AD557" s="13">
        <v>17000000449</v>
      </c>
      <c r="AE557" s="6">
        <f>IF(H557 = "NULL", "NULL", AF557/28.35)</f>
        <v>5.8201058201058196</v>
      </c>
      <c r="AF557" s="6">
        <f>IF(H557 = "NULL", "NULL", J557*2)</f>
        <v>165</v>
      </c>
      <c r="AG557" s="13">
        <v>19000000449</v>
      </c>
      <c r="AH557" s="6">
        <f>IF(AB557 = "NULL", "NULL", AB557*2)</f>
        <v>3.4567901234567899</v>
      </c>
      <c r="AI557" s="6">
        <f>IF(AC557 = "NULL", "NULL", AC557*2)</f>
        <v>98</v>
      </c>
      <c r="AJ557" s="13">
        <v>21000000449</v>
      </c>
      <c r="AK557" s="11" t="s">
        <v>485</v>
      </c>
      <c r="AL557" s="10" t="str">
        <f>SUBSTITUTE(D557,CHAR(10)&amp;"•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c r="AM557" s="9" t="s">
        <v>44</v>
      </c>
      <c r="AN557" s="42"/>
    </row>
    <row r="558" spans="1:40" ht="195" x14ac:dyDescent="0.3">
      <c r="A558" s="33" t="s">
        <v>611</v>
      </c>
      <c r="B558" s="8" t="s">
        <v>482</v>
      </c>
      <c r="C558" s="8" t="s">
        <v>483</v>
      </c>
      <c r="D558" s="9" t="s">
        <v>484</v>
      </c>
      <c r="E558" s="6">
        <f>IF(F558 = "NULL", "NULL", F558/28.35)</f>
        <v>1.128747795414462</v>
      </c>
      <c r="F558" s="6">
        <v>32</v>
      </c>
      <c r="G558" s="6">
        <f>IF(H558 = "NULL", "NULL", H558/28.35)</f>
        <v>2.3280423280423279</v>
      </c>
      <c r="H558" s="6">
        <v>66</v>
      </c>
      <c r="I558" s="6">
        <f>IF(G558 = "NULL", "NULL", G558*1.25)</f>
        <v>2.9100529100529098</v>
      </c>
      <c r="J558" s="6">
        <f>IF(G558 = "NULL", "NULL", H558*1.25)</f>
        <v>82.5</v>
      </c>
      <c r="K558" s="6">
        <f>IF(G558 = "NULL", "NULL", G558*2)</f>
        <v>4.6560846560846558</v>
      </c>
      <c r="L558" s="6">
        <f>IF(G558 = "NULL", "NULL", H558*2)</f>
        <v>132</v>
      </c>
      <c r="M558" s="9" t="str">
        <f>CONCATENATE(SUBSTITUTE(D558,"• Packed in a facility and/or equipment that produces products containing peanuts, tree nuts, soybean, milk, dairy, eggs, fish, shellfish, wheat, sesame. •",""), " - NET WT. ", TEXT(E558, "0.00"), " oz (", F558, " grams)")</f>
        <v>Sundried Tomato &amp; Basil Seasoning Ingredients:
salt, spices, dehydrated garlic, onion powder, red bell pepper, tomato, canola, silicone dioxide (anti-caking)
• ALLERGY ALERT: contains soybean oil •
 - NET WT. 1.13 oz (32 grams)</v>
      </c>
      <c r="N558" s="10">
        <v>10000000520</v>
      </c>
      <c r="O558" s="10">
        <v>30000000520</v>
      </c>
      <c r="P558" s="10">
        <v>50000000520</v>
      </c>
      <c r="Q558" s="10">
        <v>70000000520</v>
      </c>
      <c r="R558" s="10">
        <v>90000000520</v>
      </c>
      <c r="S558" s="10">
        <v>11000000520</v>
      </c>
      <c r="T558" s="10">
        <v>13000000520</v>
      </c>
      <c r="U558" s="22"/>
      <c r="W558" s="6">
        <f>IF(G558 = "NULL", "NULL", G558/4)</f>
        <v>0.58201058201058198</v>
      </c>
      <c r="X558" s="6">
        <f>IF(W558 = "NULL", "NULL", W558*28.35)</f>
        <v>16.5</v>
      </c>
      <c r="Y558" s="6">
        <f>IF(G558 = "NULL", "NULL", G558*4)</f>
        <v>9.3121693121693117</v>
      </c>
      <c r="Z558" s="6">
        <f>IF(G558 = "NULL", "NULL", H558*4)</f>
        <v>264</v>
      </c>
      <c r="AA558" s="13">
        <v>15000000520</v>
      </c>
      <c r="AB558" s="6">
        <f>IF(OR(E558 = "NULL", G558 = "NULL"), "NULL", (E558+G558)/2)</f>
        <v>1.728395061728395</v>
      </c>
      <c r="AC558" s="6">
        <f>IF(OR(F558 = "NULL", H558 = "NULL"), "NULL", (F558+H558)/2)</f>
        <v>49</v>
      </c>
      <c r="AD558" s="13">
        <v>17000000520</v>
      </c>
      <c r="AE558" s="6">
        <f>IF(H558 = "NULL", "NULL", AF558/28.35)</f>
        <v>5.8201058201058196</v>
      </c>
      <c r="AF558" s="6">
        <f>IF(H558 = "NULL", "NULL", J558*2)</f>
        <v>165</v>
      </c>
      <c r="AG558" s="13">
        <v>19000000520</v>
      </c>
      <c r="AH558" s="6">
        <f>IF(AB558 = "NULL", "NULL", AB558*2)</f>
        <v>3.4567901234567899</v>
      </c>
      <c r="AI558" s="6">
        <f>IF(AC558 = "NULL", "NULL", AC558*2)</f>
        <v>98</v>
      </c>
      <c r="AJ558" s="13">
        <v>21000000520</v>
      </c>
      <c r="AK558" s="11" t="s">
        <v>612</v>
      </c>
      <c r="AL558" s="10" t="str">
        <f>SUBSTITUTE(D558,CHAR(10)&amp;"•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c r="AM558" s="9" t="s">
        <v>44</v>
      </c>
      <c r="AN558" s="42"/>
    </row>
    <row r="559" spans="1:40" ht="409.6" x14ac:dyDescent="0.3">
      <c r="A559" s="8" t="s">
        <v>2531</v>
      </c>
      <c r="B559" s="8" t="s">
        <v>2532</v>
      </c>
      <c r="C559" s="8" t="s">
        <v>2533</v>
      </c>
      <c r="D559" s="9" t="s">
        <v>2534</v>
      </c>
      <c r="E559" s="6">
        <f>IF(F559 = "NULL", "NULL", F559/28.35)</f>
        <v>1.6875</v>
      </c>
      <c r="F559" s="6">
        <v>47.840625000000003</v>
      </c>
      <c r="G559" s="6">
        <f>IF(H559 = "NULL", "NULL", H559/28.35)</f>
        <v>3.375</v>
      </c>
      <c r="H559" s="6">
        <v>95.681250000000006</v>
      </c>
      <c r="I559" s="6">
        <f>IF(G559 = "NULL", "NULL", G559*1.25)</f>
        <v>4.21875</v>
      </c>
      <c r="J559" s="6">
        <f>IF(G559 = "NULL", "NULL", H559*1.25)</f>
        <v>119.6015625</v>
      </c>
      <c r="K559" s="6">
        <f>IF(G559 = "NULL", "NULL", G559*2)</f>
        <v>6.75</v>
      </c>
      <c r="L559" s="6">
        <f>IF(G559 = "NULL", "NULL", H559*2)</f>
        <v>191.36250000000001</v>
      </c>
      <c r="M559" s="9" t="str">
        <f>CONCATENATE(SUBSTITUTE(D559,"• Packed in a facility and/or equipment that produces products containing peanuts, tree nuts, soybean, milk, dairy, eggs, fish, shellfish, wheat, sesame. •",""), " - NET WT. ", TEXT(E559, "0.00"), " oz (", F559,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NET WT. 1.69 oz (47.840625 grams)</v>
      </c>
      <c r="N559" s="10">
        <v>10000000312</v>
      </c>
      <c r="O559" s="10">
        <v>30000000312</v>
      </c>
      <c r="P559" s="10">
        <v>50000000312</v>
      </c>
      <c r="Q559" s="10">
        <v>70000000312</v>
      </c>
      <c r="R559" s="10">
        <v>90000000312</v>
      </c>
      <c r="S559" s="10">
        <v>11000000312</v>
      </c>
      <c r="T559" s="10">
        <v>13000000312</v>
      </c>
      <c r="U559" s="8"/>
      <c r="V559" s="9" t="s">
        <v>133</v>
      </c>
      <c r="W559" s="6">
        <f>IF(G559 = "NULL", "NULL", G559/4)</f>
        <v>0.84375</v>
      </c>
      <c r="X559" s="6">
        <f>IF(W559 = "NULL", "NULL", W559*28.35)</f>
        <v>23.920312500000001</v>
      </c>
      <c r="Y559" s="6">
        <f>IF(G559 = "NULL", "NULL", G559*4)</f>
        <v>13.5</v>
      </c>
      <c r="Z559" s="6">
        <f>IF(G559 = "NULL", "NULL", H559*4)</f>
        <v>382.72500000000002</v>
      </c>
      <c r="AA559" s="13">
        <v>15000000312</v>
      </c>
      <c r="AB559" s="6">
        <f>IF(OR(E559 = "NULL", G559 = "NULL"), "NULL", (E559+G559)/2)</f>
        <v>2.53125</v>
      </c>
      <c r="AC559" s="6">
        <f>IF(OR(F559 = "NULL", H559 = "NULL"), "NULL", (F559+H559)/2)</f>
        <v>71.760937500000011</v>
      </c>
      <c r="AD559" s="13">
        <v>17000000312</v>
      </c>
      <c r="AE559" s="6">
        <f>IF(H559 = "NULL", "NULL", AF559/28.35)</f>
        <v>8.4375</v>
      </c>
      <c r="AF559" s="6">
        <f>IF(H559 = "NULL", "NULL", J559*2)</f>
        <v>239.203125</v>
      </c>
      <c r="AG559" s="13">
        <v>19000000312</v>
      </c>
      <c r="AH559" s="6">
        <f>IF(AB559 = "NULL", "NULL", AB559*2)</f>
        <v>5.0625</v>
      </c>
      <c r="AI559" s="6">
        <f>IF(AC559 = "NULL", "NULL", AC559*2)</f>
        <v>143.52187500000002</v>
      </c>
      <c r="AJ559" s="13">
        <v>21000000312</v>
      </c>
      <c r="AK559" s="11"/>
      <c r="AL559" s="10" t="str">
        <f>SUBSTITUTE(D559,CHAR(10)&amp;"•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c r="AM559" s="9" t="s">
        <v>44</v>
      </c>
      <c r="AN559" s="42"/>
    </row>
    <row r="560" spans="1:40" ht="409.6" x14ac:dyDescent="0.3">
      <c r="A560" s="8" t="s">
        <v>1913</v>
      </c>
      <c r="B560" s="8" t="s">
        <v>1914</v>
      </c>
      <c r="C560" s="8" t="s">
        <v>1915</v>
      </c>
      <c r="D560" s="9" t="s">
        <v>1916</v>
      </c>
      <c r="E560" s="6">
        <f>IF(F560 = "NULL", "NULL", F560/28.35)</f>
        <v>1.6499999999999997</v>
      </c>
      <c r="F560" s="6">
        <v>46.777499999999996</v>
      </c>
      <c r="G560" s="6">
        <f>IF(H560 = "NULL", "NULL", H560/28.35)</f>
        <v>3.2999999999999994</v>
      </c>
      <c r="H560" s="6">
        <v>93.554999999999993</v>
      </c>
      <c r="I560" s="6">
        <f>IF(G560 = "NULL", "NULL", G560*1.25)</f>
        <v>4.1249999999999991</v>
      </c>
      <c r="J560" s="6">
        <f>IF(G560 = "NULL", "NULL", H560*1.25)</f>
        <v>116.94374999999999</v>
      </c>
      <c r="K560" s="6">
        <f>IF(G560 = "NULL", "NULL", G560*2)</f>
        <v>6.5999999999999988</v>
      </c>
      <c r="L560" s="6">
        <f>IF(G560 = "NULL", "NULL", H560*2)</f>
        <v>187.10999999999999</v>
      </c>
      <c r="M560" s="9" t="str">
        <f>CONCATENATE(SUBSTITUTE(D560,"• Packed in a facility and/or equipment that produces products containing peanuts, tree nuts, soybean, milk, dairy, eggs, fish, shellfish, wheat, sesame. •",""), " - NET WT. ", TEXT(E560, "0.00"), " oz (", F560,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560" s="10">
        <v>10000000313</v>
      </c>
      <c r="O560" s="10">
        <v>30000000313</v>
      </c>
      <c r="P560" s="10">
        <v>50000000313</v>
      </c>
      <c r="Q560" s="10">
        <v>70000000313</v>
      </c>
      <c r="R560" s="10">
        <v>90000000313</v>
      </c>
      <c r="S560" s="10">
        <v>11000000313</v>
      </c>
      <c r="T560" s="10">
        <v>13000000313</v>
      </c>
      <c r="U560" s="8" t="s">
        <v>49</v>
      </c>
      <c r="V560" s="9"/>
      <c r="W560" s="6">
        <f>IF(G560 = "NULL", "NULL", G560/4)</f>
        <v>0.82499999999999984</v>
      </c>
      <c r="X560" s="6">
        <f>IF(W560 = "NULL", "NULL", W560*28.35)</f>
        <v>23.388749999999998</v>
      </c>
      <c r="Y560" s="6">
        <f>IF(G560 = "NULL", "NULL", G560*4)</f>
        <v>13.199999999999998</v>
      </c>
      <c r="Z560" s="6">
        <f>IF(G560 = "NULL", "NULL", H560*4)</f>
        <v>374.21999999999997</v>
      </c>
      <c r="AA560" s="13">
        <v>15000000313</v>
      </c>
      <c r="AB560" s="6">
        <f>IF(OR(E560 = "NULL", G560 = "NULL"), "NULL", (E560+G560)/2)</f>
        <v>2.4749999999999996</v>
      </c>
      <c r="AC560" s="6">
        <f>IF(OR(F560 = "NULL", H560 = "NULL"), "NULL", (F560+H560)/2)</f>
        <v>70.166249999999991</v>
      </c>
      <c r="AD560" s="13">
        <v>17000000313</v>
      </c>
      <c r="AE560" s="6">
        <f>IF(H560 = "NULL", "NULL", AF560/28.35)</f>
        <v>8.25</v>
      </c>
      <c r="AF560" s="6">
        <f>IF(H560 = "NULL", "NULL", J560*2)</f>
        <v>233.88749999999999</v>
      </c>
      <c r="AG560" s="13">
        <v>19000000313</v>
      </c>
      <c r="AH560" s="6">
        <f>IF(AB560 = "NULL", "NULL", AB560*2)</f>
        <v>4.9499999999999993</v>
      </c>
      <c r="AI560" s="6">
        <f>IF(AC560 = "NULL", "NULL", AC560*2)</f>
        <v>140.33249999999998</v>
      </c>
      <c r="AJ560" s="13">
        <v>21000000313</v>
      </c>
      <c r="AK560" s="11"/>
      <c r="AL560" s="10" t="str">
        <f>SUBSTITUTE(D560,CHAR(10)&amp;"•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c r="AM560" s="9" t="s">
        <v>44</v>
      </c>
      <c r="AN560" s="42"/>
    </row>
    <row r="561" spans="1:40" ht="210" x14ac:dyDescent="0.3">
      <c r="A561" s="8" t="s">
        <v>968</v>
      </c>
      <c r="B561" s="8" t="s">
        <v>969</v>
      </c>
      <c r="C561" s="8" t="s">
        <v>970</v>
      </c>
      <c r="D561" s="9" t="s">
        <v>971</v>
      </c>
      <c r="E561" s="6">
        <f>IF(F561 = "NULL", "NULL", F561/28.35)</f>
        <v>1.95</v>
      </c>
      <c r="F561" s="6">
        <v>55.282499999999999</v>
      </c>
      <c r="G561" s="6">
        <f>IF(H561 = "NULL", "NULL", H561/28.35)</f>
        <v>3.9</v>
      </c>
      <c r="H561" s="6">
        <v>110.565</v>
      </c>
      <c r="I561" s="6">
        <f>IF(G561 = "NULL", "NULL", G561*1.25)</f>
        <v>4.875</v>
      </c>
      <c r="J561" s="6">
        <f>IF(G561 = "NULL", "NULL", H561*1.25)</f>
        <v>138.20625000000001</v>
      </c>
      <c r="K561" s="6">
        <f>IF(G561 = "NULL", "NULL", G561*2)</f>
        <v>7.8</v>
      </c>
      <c r="L561" s="6">
        <f>IF(G561 = "NULL", "NULL", H561*2)</f>
        <v>221.13</v>
      </c>
      <c r="M561" s="9" t="str">
        <f>CONCATENATE(SUBSTITUTE(D561,"• Packed in a facility and/or equipment that produces products containing peanuts, tree nuts, soybean, milk, dairy, eggs, fish, shellfish, wheat, sesame. •",""), " - NET WT. ", TEXT(E561, "0.00"), " oz (", F561, " grams)")</f>
        <v>Sure Fire Winner Grill Seasoning Ingredients:
brown sugar, salt, dry honey(refinery syrup, honey) dehydrated peach, sugar, paprika, spices, dehydrated garlic, onion, oleoresin paprika, turmeric, &lt;2%silicon dioxide to prevent caking
 - NET WT. 1.95 oz (55.2825 grams)</v>
      </c>
      <c r="N561" s="10">
        <v>10000000314</v>
      </c>
      <c r="O561" s="10">
        <v>30000000314</v>
      </c>
      <c r="P561" s="10">
        <v>50000000314</v>
      </c>
      <c r="Q561" s="10">
        <v>70000000314</v>
      </c>
      <c r="R561" s="10">
        <v>90000000314</v>
      </c>
      <c r="S561" s="10">
        <v>11000000314</v>
      </c>
      <c r="T561" s="10">
        <v>13000000314</v>
      </c>
      <c r="U561" s="8"/>
      <c r="V561" s="9"/>
      <c r="W561" s="6">
        <f>IF(G561 = "NULL", "NULL", G561/4)</f>
        <v>0.97499999999999998</v>
      </c>
      <c r="X561" s="6">
        <f>IF(W561 = "NULL", "NULL", W561*28.35)</f>
        <v>27.641249999999999</v>
      </c>
      <c r="Y561" s="6">
        <f>IF(G561 = "NULL", "NULL", G561*4)</f>
        <v>15.6</v>
      </c>
      <c r="Z561" s="6">
        <f>IF(G561 = "NULL", "NULL", H561*4)</f>
        <v>442.26</v>
      </c>
      <c r="AA561" s="13">
        <v>15000000314</v>
      </c>
      <c r="AB561" s="6">
        <f>IF(OR(E561 = "NULL", G561 = "NULL"), "NULL", (E561+G561)/2)</f>
        <v>2.9249999999999998</v>
      </c>
      <c r="AC561" s="6">
        <f>IF(OR(F561 = "NULL", H561 = "NULL"), "NULL", (F561+H561)/2)</f>
        <v>82.923749999999998</v>
      </c>
      <c r="AD561" s="13">
        <v>17000000314</v>
      </c>
      <c r="AE561" s="6">
        <f>IF(H561 = "NULL", "NULL", AF561/28.35)</f>
        <v>9.75</v>
      </c>
      <c r="AF561" s="6">
        <f>IF(H561 = "NULL", "NULL", J561*2)</f>
        <v>276.41250000000002</v>
      </c>
      <c r="AG561" s="13">
        <v>19000000314</v>
      </c>
      <c r="AH561" s="6">
        <f>IF(AB561 = "NULL", "NULL", AB561*2)</f>
        <v>5.85</v>
      </c>
      <c r="AI561" s="6">
        <f>IF(AC561 = "NULL", "NULL", AC561*2)</f>
        <v>165.8475</v>
      </c>
      <c r="AJ561" s="13">
        <v>21000000314</v>
      </c>
      <c r="AK561" s="11"/>
      <c r="AL561" s="10" t="str">
        <f>SUBSTITUTE(D561,CHAR(10)&amp;"•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c r="AM561" s="9" t="s">
        <v>44</v>
      </c>
      <c r="AN561" s="42"/>
    </row>
    <row r="562" spans="1:40" ht="180" x14ac:dyDescent="0.3">
      <c r="A562" s="8" t="s">
        <v>1122</v>
      </c>
      <c r="B562" s="8" t="s">
        <v>1123</v>
      </c>
      <c r="C562" s="8" t="s">
        <v>1124</v>
      </c>
      <c r="D562" s="9" t="s">
        <v>1125</v>
      </c>
      <c r="E562" s="6">
        <f>IF(F562 = "NULL", "NULL", F562/28.35)</f>
        <v>1.6225749559082892</v>
      </c>
      <c r="F562" s="6">
        <v>46</v>
      </c>
      <c r="G562" s="6">
        <f>IF(H562 = "NULL", "NULL", H562/28.35)</f>
        <v>3.3509700176366843</v>
      </c>
      <c r="H562" s="6">
        <v>95</v>
      </c>
      <c r="I562" s="6">
        <f>IF(G562 = "NULL", "NULL", G562*1.25)</f>
        <v>4.1887125220458552</v>
      </c>
      <c r="J562" s="6">
        <f>IF(G562 = "NULL", "NULL", H562*1.25)</f>
        <v>118.75</v>
      </c>
      <c r="K562" s="6">
        <f>IF(G562 = "NULL", "NULL", G562*2)</f>
        <v>6.7019400352733687</v>
      </c>
      <c r="L562" s="6">
        <f>IF(G562 = "NULL", "NULL", H562*2)</f>
        <v>190</v>
      </c>
      <c r="M562" s="9" t="str">
        <f>CONCATENATE(SUBSTITUTE(D562,"• Packed in a facility and/or equipment that produces products containing peanuts, tree nuts, soybean, milk, dairy, eggs, fish, shellfish, wheat, sesame. •",""), " - NET WT. ", TEXT(E562, "0.00"), " oz (", F562, " grams)")</f>
        <v>Sweet &amp; Spicy Grill Seasoning Ingredients:
brown sugar, salt, spice, molasses powder (refinery syrup, can molasses, cane caramel color), dehydrated garlic
 - NET WT. 1.62 oz (46 grams)</v>
      </c>
      <c r="N562" s="10">
        <v>10000000298</v>
      </c>
      <c r="O562" s="10">
        <v>30000000298</v>
      </c>
      <c r="P562" s="10">
        <v>50000000298</v>
      </c>
      <c r="Q562" s="10">
        <v>70000000298</v>
      </c>
      <c r="R562" s="10">
        <v>90000000298</v>
      </c>
      <c r="S562" s="10">
        <v>11000000298</v>
      </c>
      <c r="T562" s="10">
        <v>13000000298</v>
      </c>
      <c r="U562" s="8" t="s">
        <v>49</v>
      </c>
      <c r="V562" s="9" t="s">
        <v>1007</v>
      </c>
      <c r="W562" s="6">
        <f>IF(G562 = "NULL", "NULL", G562/4)</f>
        <v>0.83774250440917108</v>
      </c>
      <c r="X562" s="6">
        <f>IF(W562 = "NULL", "NULL", W562*28.35)</f>
        <v>23.75</v>
      </c>
      <c r="Y562" s="6">
        <f>IF(G562 = "NULL", "NULL", G562*4)</f>
        <v>13.403880070546737</v>
      </c>
      <c r="Z562" s="6">
        <f>IF(G562 = "NULL", "NULL", H562*4)</f>
        <v>380</v>
      </c>
      <c r="AA562" s="13">
        <v>15000000298</v>
      </c>
      <c r="AB562" s="6">
        <f>IF(OR(E562 = "NULL", G562 = "NULL"), "NULL", (E562+G562)/2)</f>
        <v>2.4867724867724865</v>
      </c>
      <c r="AC562" s="6">
        <f>IF(OR(F562 = "NULL", H562 = "NULL"), "NULL", (F562+H562)/2)</f>
        <v>70.5</v>
      </c>
      <c r="AD562" s="13">
        <v>17000000298</v>
      </c>
      <c r="AE562" s="6">
        <f>IF(H562 = "NULL", "NULL", AF562/28.35)</f>
        <v>8.3774250440917104</v>
      </c>
      <c r="AF562" s="6">
        <f>IF(H562 = "NULL", "NULL", J562*2)</f>
        <v>237.5</v>
      </c>
      <c r="AG562" s="13">
        <v>19000000298</v>
      </c>
      <c r="AH562" s="6">
        <f>IF(AB562 = "NULL", "NULL", AB562*2)</f>
        <v>4.973544973544973</v>
      </c>
      <c r="AI562" s="6">
        <f>IF(AC562 = "NULL", "NULL", AC562*2)</f>
        <v>141</v>
      </c>
      <c r="AJ562" s="13">
        <v>21000000298</v>
      </c>
      <c r="AK562" s="11" t="s">
        <v>1126</v>
      </c>
      <c r="AL562" s="10" t="str">
        <f>SUBSTITUTE(D562,CHAR(10)&amp;"•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c r="AM562" s="9" t="s">
        <v>44</v>
      </c>
      <c r="AN562" s="42"/>
    </row>
    <row r="563" spans="1:40" ht="180" x14ac:dyDescent="0.3">
      <c r="A563" s="31" t="s">
        <v>1061</v>
      </c>
      <c r="B563" s="8" t="s">
        <v>1062</v>
      </c>
      <c r="C563" s="8" t="s">
        <v>1062</v>
      </c>
      <c r="D563" s="9" t="s">
        <v>1063</v>
      </c>
      <c r="E563" s="6">
        <f>IF(F563 = "NULL", "NULL", F563/28.35)</f>
        <v>1.3756613756613756</v>
      </c>
      <c r="F563" s="6">
        <v>39</v>
      </c>
      <c r="G563" s="6">
        <f>IF(H563 = "NULL", "NULL", H563/28.35)</f>
        <v>2.998236331569665</v>
      </c>
      <c r="H563" s="6">
        <v>85</v>
      </c>
      <c r="I563" s="6">
        <f>IF(G563 = "NULL", "NULL", G563*1.25)</f>
        <v>3.7477954144620811</v>
      </c>
      <c r="J563" s="6">
        <f>IF(G563 = "NULL", "NULL", H563*1.25)</f>
        <v>106.25</v>
      </c>
      <c r="K563" s="6">
        <f>IF(G563 = "NULL", "NULL", G563*2)</f>
        <v>5.9964726631393299</v>
      </c>
      <c r="L563" s="6">
        <f>IF(G563 = "NULL", "NULL", H563*2)</f>
        <v>170</v>
      </c>
      <c r="M563" s="9" t="str">
        <f>CONCATENATE(SUBSTITUTE(D563,"• Packed in a facility and/or equipment that produces products containing peanuts, tree nuts, soybean, milk, dairy, eggs, fish, shellfish, wheat, sesame. •",""), " - NET WT. ", TEXT(E563, "0.00"), " oz (", F563, " grams)")</f>
        <v>Sweet Cherry Rub Ingredients:
brown sugar, salt, dehydrated cherry powder, spices, dehydrated garlic, paprika, onion powder, and no more than 1% tricalcium phosphate added to prevent caking
 - NET WT. 1.38 oz (39 grams)</v>
      </c>
      <c r="N563" s="10">
        <v>10000000315</v>
      </c>
      <c r="O563" s="10">
        <v>30000000315</v>
      </c>
      <c r="P563" s="10">
        <v>50000000315</v>
      </c>
      <c r="Q563" s="10">
        <v>70000000315</v>
      </c>
      <c r="R563" s="10">
        <v>90000000315</v>
      </c>
      <c r="S563" s="10">
        <v>11000000315</v>
      </c>
      <c r="T563" s="10">
        <v>13000000315</v>
      </c>
      <c r="U563" s="8" t="s">
        <v>49</v>
      </c>
      <c r="V563" s="9" t="s">
        <v>1007</v>
      </c>
      <c r="W563" s="6">
        <f>IF(G563 = "NULL", "NULL", G563/4)</f>
        <v>0.74955908289241624</v>
      </c>
      <c r="X563" s="6">
        <f>IF(W563 = "NULL", "NULL", W563*28.35)</f>
        <v>21.25</v>
      </c>
      <c r="Y563" s="6">
        <f>IF(G563 = "NULL", "NULL", G563*4)</f>
        <v>11.99294532627866</v>
      </c>
      <c r="Z563" s="6">
        <f>IF(G563 = "NULL", "NULL", H563*4)</f>
        <v>340</v>
      </c>
      <c r="AA563" s="13">
        <v>15000000315</v>
      </c>
      <c r="AB563" s="6">
        <f>IF(OR(E563 = "NULL", G563 = "NULL"), "NULL", (E563+G563)/2)</f>
        <v>2.1869488536155202</v>
      </c>
      <c r="AC563" s="6">
        <f>IF(OR(F563 = "NULL", H563 = "NULL"), "NULL", (F563+H563)/2)</f>
        <v>62</v>
      </c>
      <c r="AD563" s="13">
        <v>17000000315</v>
      </c>
      <c r="AE563" s="6">
        <f>IF(H563 = "NULL", "NULL", AF563/28.35)</f>
        <v>7.4955908289241622</v>
      </c>
      <c r="AF563" s="6">
        <f>IF(H563 = "NULL", "NULL", J563*2)</f>
        <v>212.5</v>
      </c>
      <c r="AG563" s="13">
        <v>19000000315</v>
      </c>
      <c r="AH563" s="6">
        <f>IF(AB563 = "NULL", "NULL", AB563*2)</f>
        <v>4.3738977072310403</v>
      </c>
      <c r="AI563" s="6">
        <f>IF(AC563 = "NULL", "NULL", AC563*2)</f>
        <v>124</v>
      </c>
      <c r="AJ563" s="13">
        <v>21000000315</v>
      </c>
      <c r="AK563" s="11" t="s">
        <v>1064</v>
      </c>
      <c r="AL563" s="10" t="str">
        <f>SUBSTITUTE(D563,CHAR(10)&amp;"•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c r="AM563" s="9" t="s">
        <v>44</v>
      </c>
      <c r="AN563" s="42"/>
    </row>
    <row r="564" spans="1:40" ht="195" x14ac:dyDescent="0.3">
      <c r="A564" s="33" t="s">
        <v>613</v>
      </c>
      <c r="B564" s="8" t="s">
        <v>614</v>
      </c>
      <c r="C564" s="8" t="s">
        <v>614</v>
      </c>
      <c r="D564" s="9" t="s">
        <v>615</v>
      </c>
      <c r="E564" s="6">
        <f>IF(F564 = "NULL", "NULL", F564/28.35)</f>
        <v>1.3756613756613756</v>
      </c>
      <c r="F564" s="6">
        <v>39</v>
      </c>
      <c r="G564" s="6">
        <f>IF(H564 = "NULL", "NULL", H564/28.35)</f>
        <v>2.998236331569665</v>
      </c>
      <c r="H564" s="6">
        <v>85</v>
      </c>
      <c r="I564" s="6">
        <f>IF(G564 = "NULL", "NULL", G564*1.25)</f>
        <v>3.7477954144620811</v>
      </c>
      <c r="J564" s="6">
        <f>IF(G564 = "NULL", "NULL", H564*1.25)</f>
        <v>106.25</v>
      </c>
      <c r="K564" s="6">
        <f>IF(G564 = "NULL", "NULL", G564*2)</f>
        <v>5.9964726631393299</v>
      </c>
      <c r="L564" s="6">
        <f>IF(G564 = "NULL", "NULL", H564*2)</f>
        <v>170</v>
      </c>
      <c r="M564" s="9" t="str">
        <f>CONCATENATE(SUBSTITUTE(D564,"• Packed in a facility and/or equipment that produces products containing peanuts, tree nuts, soybean, milk, dairy, eggs, fish, shellfish, wheat, sesame. •",""), " - NET WT. ", TEXT(E564, "0.00"), " oz (", F564, " grams)")</f>
        <v>Sweet Cherry Seasoning Ingredients:
brown sugar, salt, dehydrated cherry powder, spices, dehydrated garlic, paprika, onion powder, and no more than 1% tricalcium phosphate added to prevent caking
 - NET WT. 1.38 oz (39 grams)</v>
      </c>
      <c r="N564" s="10">
        <v>10000000521</v>
      </c>
      <c r="O564" s="10">
        <v>30000000521</v>
      </c>
      <c r="P564" s="10">
        <v>50000000521</v>
      </c>
      <c r="Q564" s="10">
        <v>70000000521</v>
      </c>
      <c r="R564" s="10">
        <v>90000000521</v>
      </c>
      <c r="S564" s="10">
        <v>11000000521</v>
      </c>
      <c r="T564" s="10">
        <v>13000000521</v>
      </c>
      <c r="U564" s="22"/>
      <c r="W564" s="6">
        <f>IF(G564 = "NULL", "NULL", G564/4)</f>
        <v>0.74955908289241624</v>
      </c>
      <c r="X564" s="6">
        <f>IF(W564 = "NULL", "NULL", W564*28.35)</f>
        <v>21.25</v>
      </c>
      <c r="Y564" s="6">
        <f>IF(G564 = "NULL", "NULL", G564*4)</f>
        <v>11.99294532627866</v>
      </c>
      <c r="Z564" s="6">
        <f>IF(G564 = "NULL", "NULL", H564*4)</f>
        <v>340</v>
      </c>
      <c r="AA564" s="13">
        <v>15000000521</v>
      </c>
      <c r="AB564" s="6">
        <f>IF(OR(E564 = "NULL", G564 = "NULL"), "NULL", (E564+G564)/2)</f>
        <v>2.1869488536155202</v>
      </c>
      <c r="AC564" s="6">
        <f>IF(OR(F564 = "NULL", H564 = "NULL"), "NULL", (F564+H564)/2)</f>
        <v>62</v>
      </c>
      <c r="AD564" s="13">
        <v>17000000521</v>
      </c>
      <c r="AE564" s="6">
        <f>IF(H564 = "NULL", "NULL", AF564/28.35)</f>
        <v>7.4955908289241622</v>
      </c>
      <c r="AF564" s="6">
        <f>IF(H564 = "NULL", "NULL", J564*2)</f>
        <v>212.5</v>
      </c>
      <c r="AG564" s="13">
        <v>19000000521</v>
      </c>
      <c r="AH564" s="6">
        <f>IF(AB564 = "NULL", "NULL", AB564*2)</f>
        <v>4.3738977072310403</v>
      </c>
      <c r="AI564" s="6">
        <f>IF(AC564 = "NULL", "NULL", AC564*2)</f>
        <v>124</v>
      </c>
      <c r="AJ564" s="13">
        <v>21000000521</v>
      </c>
      <c r="AK564" s="11" t="s">
        <v>616</v>
      </c>
      <c r="AL564" s="10" t="str">
        <f>SUBSTITUTE(D564,CHAR(10)&amp;"•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c r="AM564" s="9" t="s">
        <v>44</v>
      </c>
      <c r="AN564" s="42"/>
    </row>
    <row r="565" spans="1:40" ht="210" x14ac:dyDescent="0.3">
      <c r="A565" s="8" t="s">
        <v>1265</v>
      </c>
      <c r="B565" s="8" t="s">
        <v>1266</v>
      </c>
      <c r="C565" s="8" t="s">
        <v>1266</v>
      </c>
      <c r="D565" s="9" t="s">
        <v>1267</v>
      </c>
      <c r="E565" s="6">
        <f>IF(F565 = "NULL", "NULL", F565/28.35)</f>
        <v>0.98765432098765427</v>
      </c>
      <c r="F565" s="6">
        <v>28</v>
      </c>
      <c r="G565" s="6">
        <f>IF(H565 = "NULL", "NULL", H565/28.35)</f>
        <v>2.4691358024691357</v>
      </c>
      <c r="H565" s="6">
        <v>70</v>
      </c>
      <c r="I565" s="6">
        <f>IF(G565 = "NULL", "NULL", G565*1.25)</f>
        <v>3.0864197530864197</v>
      </c>
      <c r="J565" s="6">
        <f>IF(G565 = "NULL", "NULL", H565*1.25)</f>
        <v>87.5</v>
      </c>
      <c r="K565" s="6">
        <f>IF(G565 = "NULL", "NULL", G565*2)</f>
        <v>4.9382716049382713</v>
      </c>
      <c r="L565" s="6">
        <f>IF(G565 = "NULL", "NULL", H565*2)</f>
        <v>140</v>
      </c>
      <c r="M565" s="9" t="str">
        <f>CONCATENATE(SUBSTITUTE(D565,"• Packed in a facility and/or equipment that produces products containing peanuts, tree nuts, soybean, milk, dairy, eggs, fish, shellfish, wheat, sesame. •",""), " - NET WT. ", TEXT(E565, "0.00"), " oz (", F565, " grams)")</f>
        <v>Sweet Heat Pub Seasoning Ingredients:
chili pepper, black pepper, paprika, salt, sugar, spices, dehydrated garlic, dehydrated onion, honey granules, extractives of paprika, turmeric, tricalcium phosphate (anti caking)
 - NET WT. 0.99 oz (28 grams)</v>
      </c>
      <c r="N565" s="10">
        <v>10000000496</v>
      </c>
      <c r="O565" s="10">
        <v>30000000496</v>
      </c>
      <c r="P565" s="10">
        <v>50000000496</v>
      </c>
      <c r="Q565" s="10">
        <v>70000000496</v>
      </c>
      <c r="R565" s="10">
        <v>90000000496</v>
      </c>
      <c r="S565" s="10">
        <v>11000000496</v>
      </c>
      <c r="T565" s="10">
        <v>13000000496</v>
      </c>
      <c r="U565" s="8" t="s">
        <v>49</v>
      </c>
      <c r="V565" s="9" t="s">
        <v>163</v>
      </c>
      <c r="W565" s="6">
        <f>IF(G565 = "NULL", "NULL", G565/4)</f>
        <v>0.61728395061728392</v>
      </c>
      <c r="X565" s="6">
        <f>IF(W565 = "NULL", "NULL", W565*28.35)</f>
        <v>17.5</v>
      </c>
      <c r="Y565" s="6">
        <f>IF(G565 = "NULL", "NULL", G565*4)</f>
        <v>9.8765432098765427</v>
      </c>
      <c r="Z565" s="6">
        <f>IF(G565 = "NULL", "NULL", H565*4)</f>
        <v>280</v>
      </c>
      <c r="AA565" s="13">
        <v>15000000496</v>
      </c>
      <c r="AB565" s="6">
        <f>IF(OR(E565 = "NULL", G565 = "NULL"), "NULL", (E565+G565)/2)</f>
        <v>1.728395061728395</v>
      </c>
      <c r="AC565" s="6">
        <f>IF(OR(F565 = "NULL", H565 = "NULL"), "NULL", (F565+H565)/2)</f>
        <v>49</v>
      </c>
      <c r="AD565" s="13">
        <v>17000000496</v>
      </c>
      <c r="AE565" s="6">
        <f>IF(H565 = "NULL", "NULL", AF565/28.35)</f>
        <v>6.1728395061728394</v>
      </c>
      <c r="AF565" s="6">
        <f>IF(H565 = "NULL", "NULL", J565*2)</f>
        <v>175</v>
      </c>
      <c r="AG565" s="13">
        <v>19000000496</v>
      </c>
      <c r="AH565" s="6">
        <f>IF(AB565 = "NULL", "NULL", AB565*2)</f>
        <v>3.4567901234567899</v>
      </c>
      <c r="AI565" s="6">
        <f>IF(AC565 = "NULL", "NULL", AC565*2)</f>
        <v>98</v>
      </c>
      <c r="AJ565" s="13">
        <v>21000000496</v>
      </c>
      <c r="AK565" s="11" t="s">
        <v>1268</v>
      </c>
      <c r="AL565" s="10" t="str">
        <f>SUBSTITUTE(D565,CHAR(10)&amp;"•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c r="AM565" s="9" t="s">
        <v>44</v>
      </c>
      <c r="AN565" s="42"/>
    </row>
    <row r="566" spans="1:40" ht="180" x14ac:dyDescent="0.3">
      <c r="A566" s="8" t="s">
        <v>1076</v>
      </c>
      <c r="B566" s="8" t="s">
        <v>1077</v>
      </c>
      <c r="C566" s="8" t="s">
        <v>1077</v>
      </c>
      <c r="D566" s="9" t="s">
        <v>1078</v>
      </c>
      <c r="E566" s="6">
        <f>IF(F566 = "NULL", "NULL", F566/28.35)</f>
        <v>1.6</v>
      </c>
      <c r="F566" s="6">
        <v>45.360000000000007</v>
      </c>
      <c r="G566" s="6">
        <f>IF(H566 = "NULL", "NULL", H566/28.35)</f>
        <v>3.2</v>
      </c>
      <c r="H566" s="6">
        <v>90.720000000000013</v>
      </c>
      <c r="I566" s="6">
        <f>IF(G566 = "NULL", "NULL", G566*1.25)</f>
        <v>4</v>
      </c>
      <c r="J566" s="6">
        <f>IF(G566 = "NULL", "NULL", H566*1.25)</f>
        <v>113.40000000000002</v>
      </c>
      <c r="K566" s="6">
        <f>IF(G566 = "NULL", "NULL", G566*2)</f>
        <v>6.4</v>
      </c>
      <c r="L566" s="6">
        <f>IF(G566 = "NULL", "NULL", H566*2)</f>
        <v>181.44000000000003</v>
      </c>
      <c r="M566" s="9" t="str">
        <f>CONCATENATE(SUBSTITUTE(D566,"• Packed in a facility and/or equipment that produces products containing peanuts, tree nuts, soybean, milk, dairy, eggs, fish, shellfish, wheat, sesame. •",""), " - NET WT. ", TEXT(E566, "0.00"), " oz (", F566, " grams)")</f>
        <v>Sweet Honey Herb Blend Ingredients:
salt. garlic, onion, pepper, honey, vinegar, paprika, sugar, spices
 - NET WT. 1.60 oz (45.36 grams)</v>
      </c>
      <c r="N566" s="10">
        <v>10000000316</v>
      </c>
      <c r="O566" s="10">
        <v>30000000316</v>
      </c>
      <c r="P566" s="10">
        <v>50000000316</v>
      </c>
      <c r="Q566" s="10">
        <v>70000000316</v>
      </c>
      <c r="R566" s="10">
        <v>90000000316</v>
      </c>
      <c r="S566" s="10">
        <v>11000000316</v>
      </c>
      <c r="T566" s="10">
        <v>13000000316</v>
      </c>
      <c r="U566" s="8"/>
      <c r="V566" s="9"/>
      <c r="W566" s="6">
        <f>IF(G566 = "NULL", "NULL", G566/4)</f>
        <v>0.8</v>
      </c>
      <c r="X566" s="6">
        <f>IF(W566 = "NULL", "NULL", W566*28.35)</f>
        <v>22.680000000000003</v>
      </c>
      <c r="Y566" s="6">
        <f>IF(G566 = "NULL", "NULL", G566*4)</f>
        <v>12.8</v>
      </c>
      <c r="Z566" s="6">
        <f>IF(G566 = "NULL", "NULL", H566*4)</f>
        <v>362.88000000000005</v>
      </c>
      <c r="AA566" s="13">
        <v>15000000316</v>
      </c>
      <c r="AB566" s="6">
        <f>IF(OR(E566 = "NULL", G566 = "NULL"), "NULL", (E566+G566)/2)</f>
        <v>2.4000000000000004</v>
      </c>
      <c r="AC566" s="6">
        <f>IF(OR(F566 = "NULL", H566 = "NULL"), "NULL", (F566+H566)/2)</f>
        <v>68.040000000000006</v>
      </c>
      <c r="AD566" s="13">
        <v>17000000316</v>
      </c>
      <c r="AE566" s="6">
        <f>IF(H566 = "NULL", "NULL", AF566/28.35)</f>
        <v>8.0000000000000018</v>
      </c>
      <c r="AF566" s="6">
        <f>IF(H566 = "NULL", "NULL", J566*2)</f>
        <v>226.80000000000004</v>
      </c>
      <c r="AG566" s="13">
        <v>19000000316</v>
      </c>
      <c r="AH566" s="6">
        <f>IF(AB566 = "NULL", "NULL", AB566*2)</f>
        <v>4.8000000000000007</v>
      </c>
      <c r="AI566" s="6">
        <f>IF(AC566 = "NULL", "NULL", AC566*2)</f>
        <v>136.08000000000001</v>
      </c>
      <c r="AJ566" s="13">
        <v>21000000316</v>
      </c>
      <c r="AK566" s="11"/>
      <c r="AL566" s="10" t="str">
        <f>SUBSTITUTE(D566,CHAR(10)&amp;"• Packed in a facility and/or equipment that produces products containing peanuts, tree nuts, soybean, milk, dairy, eggs, fish, shellfish, wheat, sesame. •","")</f>
        <v>Sweet Honey Herb Blend Ingredients:
salt. garlic, onion, pepper, honey, vinegar, paprika, sugar, spices</v>
      </c>
      <c r="AM566" s="9" t="s">
        <v>44</v>
      </c>
      <c r="AN566" s="42"/>
    </row>
    <row r="567" spans="1:40" ht="180" x14ac:dyDescent="0.3">
      <c r="A567" s="8" t="s">
        <v>1729</v>
      </c>
      <c r="B567" s="8" t="s">
        <v>1730</v>
      </c>
      <c r="C567" s="8" t="s">
        <v>1731</v>
      </c>
      <c r="D567" s="9" t="s">
        <v>320</v>
      </c>
      <c r="E567" s="6" t="str">
        <f>IF(F567 = "NULL", "NULL", F567/28.35)</f>
        <v>NULL</v>
      </c>
      <c r="F567" s="6" t="s">
        <v>320</v>
      </c>
      <c r="G567" s="6" t="str">
        <f>IF(H567 = "NULL", "NULL", H567/28.35)</f>
        <v>NULL</v>
      </c>
      <c r="H567" s="6" t="s">
        <v>320</v>
      </c>
      <c r="I567" s="6" t="str">
        <f>IF(G567 = "NULL", "NULL", G567*1.25)</f>
        <v>NULL</v>
      </c>
      <c r="J567" s="6" t="str">
        <f>IF(G567 = "NULL", "NULL", H567*1.25)</f>
        <v>NULL</v>
      </c>
      <c r="K567" s="6" t="str">
        <f>IF(G567 = "NULL", "NULL", G567*2)</f>
        <v>NULL</v>
      </c>
      <c r="L567" s="6" t="str">
        <f>IF(G567 = "NULL", "NULL", H567*2)</f>
        <v>NULL</v>
      </c>
      <c r="M567" s="9" t="str">
        <f>CONCATENATE(SUBSTITUTE(D567,"• Packed in a facility and/or equipment that produces products containing peanuts, tree nuts, soybean, milk, dairy, eggs, fish, shellfish, wheat, sesame. •",""), " - NET WT. ", TEXT(E567, "0.00"), " oz (", F567, " grams)")</f>
        <v>NULL - NET WT. NULL oz (NULL grams)</v>
      </c>
      <c r="N567" s="10">
        <v>10000000317</v>
      </c>
      <c r="O567" s="10">
        <v>30000000317</v>
      </c>
      <c r="P567" s="10">
        <v>50000000317</v>
      </c>
      <c r="Q567" s="10">
        <v>70000000317</v>
      </c>
      <c r="R567" s="10">
        <v>90000000317</v>
      </c>
      <c r="S567" s="10">
        <v>11000000317</v>
      </c>
      <c r="T567" s="10">
        <v>13000000317</v>
      </c>
      <c r="U567" s="8"/>
      <c r="V567" s="9"/>
      <c r="W567" s="6" t="str">
        <f>IF(G567 = "NULL", "NULL", G567/4)</f>
        <v>NULL</v>
      </c>
      <c r="X567" s="6" t="str">
        <f>IF(W567 = "NULL", "NULL", W567*28.35)</f>
        <v>NULL</v>
      </c>
      <c r="Y567" s="6" t="str">
        <f>IF(G567 = "NULL", "NULL", G567*4)</f>
        <v>NULL</v>
      </c>
      <c r="Z567" s="6" t="str">
        <f>IF(G567 = "NULL", "NULL", H567*4)</f>
        <v>NULL</v>
      </c>
      <c r="AA567" s="13">
        <v>15000000317</v>
      </c>
      <c r="AB567" s="6" t="str">
        <f>IF(OR(E567 = "NULL", G567 = "NULL"), "NULL", (E567+G567)/2)</f>
        <v>NULL</v>
      </c>
      <c r="AC567" s="6" t="str">
        <f>IF(OR(F567 = "NULL", H567 = "NULL"), "NULL", (F567+H567)/2)</f>
        <v>NULL</v>
      </c>
      <c r="AD567" s="13">
        <v>17000000317</v>
      </c>
      <c r="AE567" s="6" t="str">
        <f>IF(H567 = "NULL", "NULL", AF567/28.35)</f>
        <v>NULL</v>
      </c>
      <c r="AF567" s="6" t="str">
        <f>IF(H567 = "NULL", "NULL", J567*2)</f>
        <v>NULL</v>
      </c>
      <c r="AG567" s="13">
        <v>19000000317</v>
      </c>
      <c r="AH567" s="6" t="str">
        <f>IF(AB567 = "NULL", "NULL", AB567*2)</f>
        <v>NULL</v>
      </c>
      <c r="AI567" s="6" t="str">
        <f>IF(AC567 = "NULL", "NULL", AC567*2)</f>
        <v>NULL</v>
      </c>
      <c r="AJ567" s="13">
        <v>21000000317</v>
      </c>
      <c r="AK567" s="11"/>
      <c r="AL567" s="10" t="str">
        <f>SUBSTITUTE(D567,CHAR(10)&amp;"• Packed in a facility and/or equipment that produces products containing peanuts, tree nuts, soybean, milk, dairy, eggs, fish, shellfish, wheat, sesame. •","")</f>
        <v>NULL</v>
      </c>
      <c r="AM567" s="9" t="s">
        <v>44</v>
      </c>
      <c r="AN567" s="42"/>
    </row>
    <row r="568" spans="1:40" ht="180" x14ac:dyDescent="0.3">
      <c r="A568" s="8" t="s">
        <v>941</v>
      </c>
      <c r="B568" s="8" t="s">
        <v>942</v>
      </c>
      <c r="C568" s="8" t="s">
        <v>942</v>
      </c>
      <c r="D568" s="9" t="s">
        <v>943</v>
      </c>
      <c r="E568" s="6">
        <f>IF(F568 = "NULL", "NULL", F568/28.35)</f>
        <v>1.3333333333333333</v>
      </c>
      <c r="F568" s="6">
        <v>37.799999999999997</v>
      </c>
      <c r="G568" s="6">
        <f>IF(H568 = "NULL", "NULL", H568/28.35)</f>
        <v>2.6666666666666665</v>
      </c>
      <c r="H568" s="6">
        <v>75.599999999999994</v>
      </c>
      <c r="I568" s="6">
        <f>IF(G568 = "NULL", "NULL", G568*1.25)</f>
        <v>3.333333333333333</v>
      </c>
      <c r="J568" s="6">
        <f>IF(G568 = "NULL", "NULL", H568*1.25)</f>
        <v>94.5</v>
      </c>
      <c r="K568" s="6">
        <f>IF(G568 = "NULL", "NULL", G568*2)</f>
        <v>5.333333333333333</v>
      </c>
      <c r="L568" s="6">
        <f>IF(G568 = "NULL", "NULL", H568*2)</f>
        <v>151.19999999999999</v>
      </c>
      <c r="M568" s="9" t="str">
        <f>CONCATENATE(SUBSTITUTE(D568,"• Packed in a facility and/or equipment that produces products containing peanuts, tree nuts, soybean, milk, dairy, eggs, fish, shellfish, wheat, sesame. •",""), " - NET WT. ", TEXT(E568, "0.00"), " oz (", F568, " grams)")</f>
        <v>Sweet Paprika Ingredients:
paprika
 - NET WT. 1.33 oz (37.8 grams)</v>
      </c>
      <c r="N568" s="10">
        <v>10000000636</v>
      </c>
      <c r="O568" s="10">
        <v>30000000636</v>
      </c>
      <c r="P568" s="10">
        <v>50000000636</v>
      </c>
      <c r="Q568" s="10">
        <v>70000000636</v>
      </c>
      <c r="R568" s="10">
        <v>90000000636</v>
      </c>
      <c r="S568" s="10">
        <v>11000000636</v>
      </c>
      <c r="T568" s="10">
        <v>13000000636</v>
      </c>
      <c r="U568" s="22"/>
      <c r="W568" s="6">
        <f>IF(G568 = "NULL", "NULL", G568/4)</f>
        <v>0.66666666666666663</v>
      </c>
      <c r="X568" s="6">
        <f>IF(W568 = "NULL", "NULL", W568*28.35)</f>
        <v>18.899999999999999</v>
      </c>
      <c r="Y568" s="6">
        <f>IF(G568 = "NULL", "NULL", G568*4)</f>
        <v>10.666666666666666</v>
      </c>
      <c r="Z568" s="6">
        <f>IF(G568 = "NULL", "NULL", H568*4)</f>
        <v>302.39999999999998</v>
      </c>
      <c r="AA568" s="13">
        <v>15000000636</v>
      </c>
      <c r="AB568" s="6">
        <f>IF(OR(E568 = "NULL", G568 = "NULL"), "NULL", (E568+G568)/2)</f>
        <v>2</v>
      </c>
      <c r="AC568" s="6">
        <f>IF(OR(F568 = "NULL", H568 = "NULL"), "NULL", (F568+H568)/2)</f>
        <v>56.699999999999996</v>
      </c>
      <c r="AD568" s="13">
        <v>17000000636</v>
      </c>
      <c r="AE568" s="6">
        <f>IF(H568 = "NULL", "NULL", AF568/28.35)</f>
        <v>6.6666666666666661</v>
      </c>
      <c r="AF568" s="6">
        <f>IF(H568 = "NULL", "NULL", J568*2)</f>
        <v>189</v>
      </c>
      <c r="AG568" s="13">
        <v>19000000636</v>
      </c>
      <c r="AH568" s="6">
        <f>IF(AB568 = "NULL", "NULL", AB568*2)</f>
        <v>4</v>
      </c>
      <c r="AI568" s="6">
        <f>IF(AC568 = "NULL", "NULL", AC568*2)</f>
        <v>113.39999999999999</v>
      </c>
      <c r="AJ568" s="13">
        <v>21000000636</v>
      </c>
      <c r="AK568" s="11"/>
      <c r="AL568" s="10" t="str">
        <f>SUBSTITUTE(D568,CHAR(10)&amp;"• Packed in a facility and/or equipment that produces products containing peanuts, tree nuts, soybean, milk, dairy, eggs, fish, shellfish, wheat, sesame. •","")</f>
        <v>Sweet Paprika Ingredients:
paprika</v>
      </c>
      <c r="AM568" s="9" t="s">
        <v>44</v>
      </c>
      <c r="AN568" s="42"/>
    </row>
    <row r="569" spans="1:40" ht="409.6" x14ac:dyDescent="0.3">
      <c r="A569" s="8" t="s">
        <v>2539</v>
      </c>
      <c r="B569" s="8" t="s">
        <v>2540</v>
      </c>
      <c r="C569" s="8" t="s">
        <v>2541</v>
      </c>
      <c r="D569" s="9" t="s">
        <v>2542</v>
      </c>
      <c r="E569" s="6">
        <f>IF(F569 = "NULL", "NULL", F569/28.35)</f>
        <v>1.6875</v>
      </c>
      <c r="F569" s="6">
        <v>47.840625000000003</v>
      </c>
      <c r="G569" s="6">
        <f>IF(H569 = "NULL", "NULL", H569/28.35)</f>
        <v>3.375</v>
      </c>
      <c r="H569" s="6">
        <v>95.681250000000006</v>
      </c>
      <c r="I569" s="6">
        <f>IF(G569 = "NULL", "NULL", G569*1.25)</f>
        <v>4.21875</v>
      </c>
      <c r="J569" s="6">
        <f>IF(G569 = "NULL", "NULL", H569*1.25)</f>
        <v>119.6015625</v>
      </c>
      <c r="K569" s="6">
        <f>IF(G569 = "NULL", "NULL", G569*2)</f>
        <v>6.75</v>
      </c>
      <c r="L569" s="6">
        <f>IF(G569 = "NULL", "NULL", H569*2)</f>
        <v>191.36250000000001</v>
      </c>
      <c r="M569" s="9" t="str">
        <f>CONCATENATE(SUBSTITUTE(D569,"• Packed in a facility and/or equipment that produces products containing peanuts, tree nuts, soybean, milk, dairy, eggs, fish, shellfish, wheat, sesame. •",""), " - NET WT. ", TEXT(E569, "0.00"), " oz (", F569,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569" s="10">
        <v>10000000318</v>
      </c>
      <c r="O569" s="10">
        <v>30000000318</v>
      </c>
      <c r="P569" s="10">
        <v>50000000318</v>
      </c>
      <c r="Q569" s="10">
        <v>70000000318</v>
      </c>
      <c r="R569" s="10">
        <v>90000000318</v>
      </c>
      <c r="S569" s="10">
        <v>11000000318</v>
      </c>
      <c r="T569" s="10">
        <v>13000000318</v>
      </c>
      <c r="U569" s="8"/>
      <c r="V569" s="9" t="s">
        <v>133</v>
      </c>
      <c r="W569" s="6">
        <f>IF(G569 = "NULL", "NULL", G569/4)</f>
        <v>0.84375</v>
      </c>
      <c r="X569" s="6">
        <f>IF(W569 = "NULL", "NULL", W569*28.35)</f>
        <v>23.920312500000001</v>
      </c>
      <c r="Y569" s="6">
        <f>IF(G569 = "NULL", "NULL", G569*4)</f>
        <v>13.5</v>
      </c>
      <c r="Z569" s="6">
        <f>IF(G569 = "NULL", "NULL", H569*4)</f>
        <v>382.72500000000002</v>
      </c>
      <c r="AA569" s="13">
        <v>15000000318</v>
      </c>
      <c r="AB569" s="6">
        <f>IF(OR(E569 = "NULL", G569 = "NULL"), "NULL", (E569+G569)/2)</f>
        <v>2.53125</v>
      </c>
      <c r="AC569" s="6">
        <f>IF(OR(F569 = "NULL", H569 = "NULL"), "NULL", (F569+H569)/2)</f>
        <v>71.760937500000011</v>
      </c>
      <c r="AD569" s="13">
        <v>17000000318</v>
      </c>
      <c r="AE569" s="6">
        <f>IF(H569 = "NULL", "NULL", AF569/28.35)</f>
        <v>8.4375</v>
      </c>
      <c r="AF569" s="6">
        <f>IF(H569 = "NULL", "NULL", J569*2)</f>
        <v>239.203125</v>
      </c>
      <c r="AG569" s="13">
        <v>19000000318</v>
      </c>
      <c r="AH569" s="6">
        <f>IF(AB569 = "NULL", "NULL", AB569*2)</f>
        <v>5.0625</v>
      </c>
      <c r="AI569" s="6">
        <f>IF(AC569 = "NULL", "NULL", AC569*2)</f>
        <v>143.52187500000002</v>
      </c>
      <c r="AJ569" s="13">
        <v>21000000318</v>
      </c>
      <c r="AK569" s="11"/>
      <c r="AL569" s="10" t="str">
        <f>SUBSTITUTE(D569,CHAR(10)&amp;"•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c r="AM569" s="9" t="s">
        <v>44</v>
      </c>
      <c r="AN569" s="42"/>
    </row>
    <row r="570" spans="1:40" ht="180" x14ac:dyDescent="0.3">
      <c r="A570" s="8" t="s">
        <v>1136</v>
      </c>
      <c r="B570" s="8" t="s">
        <v>1137</v>
      </c>
      <c r="C570" s="8" t="s">
        <v>1138</v>
      </c>
      <c r="D570" s="9" t="s">
        <v>1139</v>
      </c>
      <c r="E570" s="6">
        <f>IF(F570 = "NULL", "NULL", F570/28.35)</f>
        <v>1.3403880070546736</v>
      </c>
      <c r="F570" s="6">
        <v>38</v>
      </c>
      <c r="G570" s="6">
        <f>IF(H570 = "NULL", "NULL", H570/28.35)</f>
        <v>2.998236331569665</v>
      </c>
      <c r="H570" s="6">
        <v>85</v>
      </c>
      <c r="I570" s="6">
        <f>IF(G570 = "NULL", "NULL", G570*1.25)</f>
        <v>3.7477954144620811</v>
      </c>
      <c r="J570" s="6">
        <f>IF(G570 = "NULL", "NULL", H570*1.25)</f>
        <v>106.25</v>
      </c>
      <c r="K570" s="6">
        <f>IF(G570 = "NULL", "NULL", G570*2)</f>
        <v>5.9964726631393299</v>
      </c>
      <c r="L570" s="6">
        <f>IF(G570 = "NULL", "NULL", H570*2)</f>
        <v>170</v>
      </c>
      <c r="M570" s="9" t="str">
        <f>CONCATENATE(SUBSTITUTE(D570,"• Packed in a facility and/or equipment that produces products containing peanuts, tree nuts, soybean, milk, dairy, eggs, fish, shellfish, wheat, sesame. •",""), " - NET WT. ", TEXT(E570, "0.00"), " oz (", F570, " grams)")</f>
        <v>Sweet, Hot &amp; Smoky Seasoning Ingredients:
salt, paprika, natural spices, msg, garlic powder, red pepper, smoke powder, cane sugar
 - NET WT. 1.34 oz (38 grams)</v>
      </c>
      <c r="N570" s="10">
        <v>10000000319</v>
      </c>
      <c r="O570" s="10">
        <v>30000000319</v>
      </c>
      <c r="P570" s="10">
        <v>50000000319</v>
      </c>
      <c r="Q570" s="10">
        <v>70000000319</v>
      </c>
      <c r="R570" s="10">
        <v>90000000319</v>
      </c>
      <c r="S570" s="10">
        <v>11000000319</v>
      </c>
      <c r="T570" s="10">
        <v>13000000319</v>
      </c>
      <c r="U570" s="8" t="s">
        <v>49</v>
      </c>
      <c r="V570" s="9" t="s">
        <v>163</v>
      </c>
      <c r="W570" s="6">
        <f>IF(G570 = "NULL", "NULL", G570/4)</f>
        <v>0.74955908289241624</v>
      </c>
      <c r="X570" s="6">
        <f>IF(W570 = "NULL", "NULL", W570*28.35)</f>
        <v>21.25</v>
      </c>
      <c r="Y570" s="6">
        <f>IF(G570 = "NULL", "NULL", G570*4)</f>
        <v>11.99294532627866</v>
      </c>
      <c r="Z570" s="6">
        <f>IF(G570 = "NULL", "NULL", H570*4)</f>
        <v>340</v>
      </c>
      <c r="AA570" s="13">
        <v>15000000319</v>
      </c>
      <c r="AB570" s="6">
        <f>IF(OR(E570 = "NULL", G570 = "NULL"), "NULL", (E570+G570)/2)</f>
        <v>2.1693121693121693</v>
      </c>
      <c r="AC570" s="6">
        <f>IF(OR(F570 = "NULL", H570 = "NULL"), "NULL", (F570+H570)/2)</f>
        <v>61.5</v>
      </c>
      <c r="AD570" s="13">
        <v>17000000319</v>
      </c>
      <c r="AE570" s="6">
        <f>IF(H570 = "NULL", "NULL", AF570/28.35)</f>
        <v>7.4955908289241622</v>
      </c>
      <c r="AF570" s="6">
        <f>IF(H570 = "NULL", "NULL", J570*2)</f>
        <v>212.5</v>
      </c>
      <c r="AG570" s="13">
        <v>19000000319</v>
      </c>
      <c r="AH570" s="6">
        <f>IF(AB570 = "NULL", "NULL", AB570*2)</f>
        <v>4.3386243386243386</v>
      </c>
      <c r="AI570" s="6">
        <f>IF(AC570 = "NULL", "NULL", AC570*2)</f>
        <v>123</v>
      </c>
      <c r="AJ570" s="13">
        <v>21000000319</v>
      </c>
      <c r="AK570" s="11" t="s">
        <v>1140</v>
      </c>
      <c r="AL570" s="10" t="str">
        <f>SUBSTITUTE(D570,CHAR(10)&amp;"•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c r="AM570" s="9" t="s">
        <v>44</v>
      </c>
      <c r="AN570" s="42"/>
    </row>
    <row r="571" spans="1:40" ht="180" x14ac:dyDescent="0.3">
      <c r="A571" s="31" t="s">
        <v>1225</v>
      </c>
      <c r="B571" s="8" t="s">
        <v>1226</v>
      </c>
      <c r="C571" s="8" t="s">
        <v>1226</v>
      </c>
      <c r="D571" s="9" t="s">
        <v>1227</v>
      </c>
      <c r="E571" s="6">
        <f>IF(F571 = "NULL", "NULL", F571/28.35)</f>
        <v>1.2345679012345678</v>
      </c>
      <c r="F571" s="6">
        <v>35</v>
      </c>
      <c r="G571" s="6">
        <f>IF(H571 = "NULL", "NULL", H571/28.35)</f>
        <v>2.6102292768959434</v>
      </c>
      <c r="H571" s="6">
        <v>74</v>
      </c>
      <c r="I571" s="6">
        <f>IF(G571 = "NULL", "NULL", G571*1.25)</f>
        <v>3.2627865961199292</v>
      </c>
      <c r="J571" s="6">
        <f>IF(G571 = "NULL", "NULL", H571*1.25)</f>
        <v>92.5</v>
      </c>
      <c r="K571" s="6">
        <f>IF(G571 = "NULL", "NULL", G571*2)</f>
        <v>5.2204585537918868</v>
      </c>
      <c r="L571" s="6">
        <f>IF(G571 = "NULL", "NULL", H571*2)</f>
        <v>148</v>
      </c>
      <c r="M571" s="9" t="str">
        <f>CONCATENATE(SUBSTITUTE(D571,"• Packed in a facility and/or equipment that produces products containing peanuts, tree nuts, soybean, milk, dairy, eggs, fish, shellfish, wheat, sesame. •",""), " - NET WT. ", TEXT(E571, "0.00"), " oz (", F571, " grams)")</f>
        <v>Tangy Chicken Seasoning Ingredients:
dehydrated garlic, dehydrated onion, sea salt, spices, dehydrated orange, paprika, dehydrated green bell pepper, vegetable oil
 - NET WT. 1.23 oz (35 grams)</v>
      </c>
      <c r="N571" s="10">
        <v>10000000384</v>
      </c>
      <c r="O571" s="10">
        <v>30000000384</v>
      </c>
      <c r="P571" s="10">
        <v>50000000384</v>
      </c>
      <c r="Q571" s="10">
        <v>70000000384</v>
      </c>
      <c r="R571" s="10">
        <v>90000000384</v>
      </c>
      <c r="S571" s="10">
        <v>11000000384</v>
      </c>
      <c r="T571" s="10">
        <v>13000000384</v>
      </c>
      <c r="U571" s="8" t="s">
        <v>49</v>
      </c>
      <c r="V571" s="9" t="s">
        <v>163</v>
      </c>
      <c r="W571" s="6">
        <f>IF(G571 = "NULL", "NULL", G571/4)</f>
        <v>0.65255731922398585</v>
      </c>
      <c r="X571" s="6">
        <f>IF(W571 = "NULL", "NULL", W571*28.35)</f>
        <v>18.5</v>
      </c>
      <c r="Y571" s="6">
        <f>IF(G571 = "NULL", "NULL", G571*4)</f>
        <v>10.440917107583774</v>
      </c>
      <c r="Z571" s="6">
        <f>IF(G571 = "NULL", "NULL", H571*4)</f>
        <v>296</v>
      </c>
      <c r="AA571" s="13">
        <v>15000000384</v>
      </c>
      <c r="AB571" s="6">
        <f>IF(OR(E571 = "NULL", G571 = "NULL"), "NULL", (E571+G571)/2)</f>
        <v>1.9223985890652555</v>
      </c>
      <c r="AC571" s="6">
        <f>IF(OR(F571 = "NULL", H571 = "NULL"), "NULL", (F571+H571)/2)</f>
        <v>54.5</v>
      </c>
      <c r="AD571" s="13">
        <v>17000000384</v>
      </c>
      <c r="AE571" s="6">
        <f>IF(H571 = "NULL", "NULL", AF571/28.35)</f>
        <v>6.5255731922398583</v>
      </c>
      <c r="AF571" s="6">
        <f>IF(H571 = "NULL", "NULL", J571*2)</f>
        <v>185</v>
      </c>
      <c r="AG571" s="13">
        <v>19000000384</v>
      </c>
      <c r="AH571" s="6">
        <f>IF(AB571 = "NULL", "NULL", AB571*2)</f>
        <v>3.844797178130511</v>
      </c>
      <c r="AI571" s="6">
        <f>IF(AC571 = "NULL", "NULL", AC571*2)</f>
        <v>109</v>
      </c>
      <c r="AJ571" s="13">
        <v>21000000384</v>
      </c>
      <c r="AK571" s="11" t="s">
        <v>1228</v>
      </c>
      <c r="AL571" s="10" t="str">
        <f>SUBSTITUTE(D571,CHAR(10)&amp;"•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c r="AM571" s="9" t="s">
        <v>44</v>
      </c>
      <c r="AN571" s="42"/>
    </row>
    <row r="572" spans="1:40" ht="180" x14ac:dyDescent="0.3">
      <c r="A572" s="8" t="s">
        <v>1626</v>
      </c>
      <c r="B572" s="8" t="s">
        <v>1627</v>
      </c>
      <c r="C572" s="8" t="s">
        <v>1627</v>
      </c>
      <c r="D572" s="9" t="s">
        <v>1628</v>
      </c>
      <c r="E572" s="6">
        <f>IF(F572 = "NULL", "NULL", F572/28.35)</f>
        <v>0.88183421516754845</v>
      </c>
      <c r="F572" s="6">
        <v>25</v>
      </c>
      <c r="G572" s="6">
        <f>IF(H572 = "NULL", "NULL", H572/28.35)</f>
        <v>2.1164021164021163</v>
      </c>
      <c r="H572" s="6">
        <v>60</v>
      </c>
      <c r="I572" s="6">
        <f>IF(G572 = "NULL", "NULL", G572*1.25)</f>
        <v>2.6455026455026456</v>
      </c>
      <c r="J572" s="6">
        <f>IF(G572 = "NULL", "NULL", H572*1.25)</f>
        <v>75</v>
      </c>
      <c r="K572" s="6">
        <f>IF(G572 = "NULL", "NULL", G572*2)</f>
        <v>4.2328042328042326</v>
      </c>
      <c r="L572" s="6">
        <f>IF(G572 = "NULL", "NULL", H572*2)</f>
        <v>120</v>
      </c>
      <c r="M572" s="9" t="str">
        <f>CONCATENATE(SUBSTITUTE(D572,"• Packed in a facility and/or equipment that produces products containing peanuts, tree nuts, soybean, milk, dairy, eggs, fish, shellfish, wheat, sesame. •",""), " - NET WT. ", TEXT(E572, "0.00"), " oz (", F572, " grams)")</f>
        <v>Tellicherry Peppercorns Ingredients:
Tellicherry peppercorns
 - NET WT. 0.88 oz (25 grams)</v>
      </c>
      <c r="N572" s="10">
        <v>10000000428</v>
      </c>
      <c r="O572" s="10">
        <v>30000000428</v>
      </c>
      <c r="P572" s="10">
        <v>50000000428</v>
      </c>
      <c r="Q572" s="10">
        <v>70000000428</v>
      </c>
      <c r="R572" s="10">
        <v>90000000428</v>
      </c>
      <c r="S572" s="10">
        <v>11000000428</v>
      </c>
      <c r="T572" s="10">
        <v>13000000428</v>
      </c>
      <c r="U572" s="8" t="s">
        <v>49</v>
      </c>
      <c r="V572" s="9"/>
      <c r="W572" s="6">
        <f>IF(G572 = "NULL", "NULL", G572/4)</f>
        <v>0.52910052910052907</v>
      </c>
      <c r="X572" s="6">
        <f>IF(W572 = "NULL", "NULL", W572*28.35)</f>
        <v>15</v>
      </c>
      <c r="Y572" s="6">
        <f>IF(G572 = "NULL", "NULL", G572*4)</f>
        <v>8.4656084656084651</v>
      </c>
      <c r="Z572" s="6">
        <f>IF(G572 = "NULL", "NULL", H572*4)</f>
        <v>240</v>
      </c>
      <c r="AA572" s="13">
        <v>15000000428</v>
      </c>
      <c r="AB572" s="6">
        <f>IF(OR(E572 = "NULL", G572 = "NULL"), "NULL", (E572+G572)/2)</f>
        <v>1.4991181657848323</v>
      </c>
      <c r="AC572" s="6">
        <f>IF(OR(F572 = "NULL", H572 = "NULL"), "NULL", (F572+H572)/2)</f>
        <v>42.5</v>
      </c>
      <c r="AD572" s="13">
        <v>17000000428</v>
      </c>
      <c r="AE572" s="6">
        <f>IF(H572 = "NULL", "NULL", AF572/28.35)</f>
        <v>5.2910052910052912</v>
      </c>
      <c r="AF572" s="6">
        <f>IF(H572 = "NULL", "NULL", J572*2)</f>
        <v>150</v>
      </c>
      <c r="AG572" s="13">
        <v>19000000428</v>
      </c>
      <c r="AH572" s="6">
        <f>IF(AB572 = "NULL", "NULL", AB572*2)</f>
        <v>2.9982363315696645</v>
      </c>
      <c r="AI572" s="6">
        <f>IF(AC572 = "NULL", "NULL", AC572*2)</f>
        <v>85</v>
      </c>
      <c r="AJ572" s="13">
        <v>21000000428</v>
      </c>
      <c r="AK572" s="11"/>
      <c r="AL572" s="10" t="str">
        <f>SUBSTITUTE(D572,CHAR(10)&amp;"• Packed in a facility and/or equipment that produces products containing peanuts, tree nuts, soybean, milk, dairy, eggs, fish, shellfish, wheat, sesame. •","")</f>
        <v>Tellicherry Peppercorns Ingredients:
Tellicherry peppercorns</v>
      </c>
      <c r="AM572" s="9" t="s">
        <v>44</v>
      </c>
      <c r="AN572" s="42"/>
    </row>
    <row r="573" spans="1:40" ht="270" x14ac:dyDescent="0.3">
      <c r="A573" s="8" t="s">
        <v>2141</v>
      </c>
      <c r="B573" s="8" t="s">
        <v>2142</v>
      </c>
      <c r="C573" s="8" t="s">
        <v>2142</v>
      </c>
      <c r="D573" s="9" t="s">
        <v>2143</v>
      </c>
      <c r="E573" s="6">
        <f>IF(F573 = "NULL", "NULL", F573/28.35)</f>
        <v>1.3968253968253967</v>
      </c>
      <c r="F573" s="6">
        <v>39.6</v>
      </c>
      <c r="G573" s="6">
        <f>IF(H573 = "NULL", "NULL", H573/28.35)</f>
        <v>2.7936507936507935</v>
      </c>
      <c r="H573" s="6">
        <v>79.2</v>
      </c>
      <c r="I573" s="6">
        <f>IF(G573 = "NULL", "NULL", G573*1.25)</f>
        <v>3.4920634920634921</v>
      </c>
      <c r="J573" s="6">
        <f>IF(G573 = "NULL", "NULL", H573*1.25)</f>
        <v>99</v>
      </c>
      <c r="K573" s="6">
        <f>IF(G573 = "NULL", "NULL", G573*2)</f>
        <v>5.587301587301587</v>
      </c>
      <c r="L573" s="6">
        <f>IF(G573 = "NULL", "NULL", H573*2)</f>
        <v>158.4</v>
      </c>
      <c r="M573" s="9" t="str">
        <f>CONCATENATE(SUBSTITUTE(D573,"• Packed in a facility and/or equipment that produces products containing peanuts, tree nuts, soybean, milk, dairy, eggs, fish, shellfish, wheat, sesame. •",""), " - NET WT. ", TEXT(E573, "0.00"), " oz (", F573, " grams)")</f>
        <v>Teriyaki Powder Ingredients:
soy sauce powder [soy sauce (wheat, soybeans, salt), maltodextrin, salt], sugar, garlic, onion, spices, corn starch
• ALLERGY ALERT: contains wheat, soy •
• DIRECTIONS: Use as a dry seasoning on meat or veggies or mix with water to make teriyaki sauce for any dish. •
 - NET WT. 1.40 oz (39.6 grams)</v>
      </c>
      <c r="N573" s="10">
        <v>10000000649</v>
      </c>
      <c r="O573" s="10">
        <v>30000000649</v>
      </c>
      <c r="P573" s="10">
        <v>50000000649</v>
      </c>
      <c r="Q573" s="10">
        <v>70000000649</v>
      </c>
      <c r="R573" s="10">
        <v>90000000649</v>
      </c>
      <c r="S573" s="10">
        <v>11000000649</v>
      </c>
      <c r="T573" s="10">
        <v>13000000649</v>
      </c>
      <c r="U573" s="22"/>
      <c r="W573" s="6">
        <f>IF(G573 = "NULL", "NULL", G573/4)</f>
        <v>0.69841269841269837</v>
      </c>
      <c r="X573" s="6">
        <f>IF(W573 = "NULL", "NULL", W573*28.35)</f>
        <v>19.8</v>
      </c>
      <c r="Y573" s="6">
        <f>IF(G573 = "NULL", "NULL", G573*4)</f>
        <v>11.174603174603174</v>
      </c>
      <c r="Z573" s="6">
        <f>IF(G573 = "NULL", "NULL", H573*4)</f>
        <v>316.8</v>
      </c>
      <c r="AA573" s="13">
        <v>15000000649</v>
      </c>
      <c r="AB573" s="6">
        <f>IF(OR(E573 = "NULL", G573 = "NULL"), "NULL", (E573+G573)/2)</f>
        <v>2.0952380952380949</v>
      </c>
      <c r="AC573" s="6">
        <f>IF(OR(F573 = "NULL", H573 = "NULL"), "NULL", (F573+H573)/2)</f>
        <v>59.400000000000006</v>
      </c>
      <c r="AD573" s="13">
        <v>17000000649</v>
      </c>
      <c r="AE573" s="6">
        <f>IF(H573 = "NULL", "NULL", AF573/28.35)</f>
        <v>6.9841269841269842</v>
      </c>
      <c r="AF573" s="6">
        <f>IF(H573 = "NULL", "NULL", J573*2)</f>
        <v>198</v>
      </c>
      <c r="AG573" s="13">
        <v>19000000649</v>
      </c>
      <c r="AH573" s="6">
        <f>IF(AB573 = "NULL", "NULL", AB573*2)</f>
        <v>4.1904761904761898</v>
      </c>
      <c r="AI573" s="6">
        <f>IF(AC573 = "NULL", "NULL", AC573*2)</f>
        <v>118.80000000000001</v>
      </c>
      <c r="AJ573" s="13">
        <v>21000000649</v>
      </c>
      <c r="AK573" s="11"/>
      <c r="AL573" s="10" t="str">
        <f>SUBSTITUTE(D573,CHAR(10)&amp;"• Packed in a facility and/or equipment that produces products containing peanuts, tree nuts, soybean, milk, dairy, eggs, fish, shellfish, wheat, sesame. •","")</f>
        <v>Teriyaki Powder Ingredients:
soy sauce powder [soy sauce (wheat, soybeans, salt), maltodextrin, salt], sugar, garlic, onion, spices, corn starch
• ALLERGY ALERT: contains wheat, soy •
• DIRECTIONS: Use as a dry seasoning on meat or veggies or mix with water to make teriyaki sauce for any dish. •</v>
      </c>
      <c r="AM573" s="9" t="s">
        <v>44</v>
      </c>
      <c r="AN573" s="42"/>
    </row>
    <row r="574" spans="1:40" ht="210" x14ac:dyDescent="0.3">
      <c r="A574" s="8" t="s">
        <v>1016</v>
      </c>
      <c r="B574" s="8" t="s">
        <v>1017</v>
      </c>
      <c r="C574" s="8" t="s">
        <v>1018</v>
      </c>
      <c r="D574" s="9" t="s">
        <v>1019</v>
      </c>
      <c r="E574" s="6">
        <f>IF(F574 = "NULL", "NULL", F574/28.35)</f>
        <v>1.1992945326278659</v>
      </c>
      <c r="F574" s="6">
        <v>34</v>
      </c>
      <c r="G574" s="6">
        <f>IF(H574 = "NULL", "NULL", H574/28.35)</f>
        <v>2.3985890652557318</v>
      </c>
      <c r="H574" s="6">
        <v>68</v>
      </c>
      <c r="I574" s="6">
        <f>IF(G574 = "NULL", "NULL", G574*1.25)</f>
        <v>2.9982363315696645</v>
      </c>
      <c r="J574" s="6">
        <f>IF(G574 = "NULL", "NULL", H574*1.25)</f>
        <v>85</v>
      </c>
      <c r="K574" s="6">
        <f>IF(G574 = "NULL", "NULL", G574*2)</f>
        <v>4.7971781305114636</v>
      </c>
      <c r="L574" s="6">
        <f>IF(G574 = "NULL", "NULL", H574*2)</f>
        <v>136</v>
      </c>
      <c r="M574" s="9" t="str">
        <f>CONCATENATE(SUBSTITUTE(D574,"• Packed in a facility and/or equipment that produces products containing peanuts, tree nuts, soybean, milk, dairy, eggs, fish, shellfish, wheat, sesame. •",""), " - NET WT. ", TEXT(E574, "0.00"), " oz (", F574, " grams)")</f>
        <v>Texas Smoke Grill Seasoning Ingredients:
natural hickory smoke flavor, salt, dehydrated onion, dehydrated garlic, spices, paprika, citric acid, soybean oil, &lt;1% silicon dioxide (anti caking)
• ALLERGY ALERT: contains soybean oil •
 - NET WT. 1.20 oz (34 grams)</v>
      </c>
      <c r="N574" s="10">
        <v>10000000385</v>
      </c>
      <c r="O574" s="10">
        <v>30000000385</v>
      </c>
      <c r="P574" s="10">
        <v>50000000385</v>
      </c>
      <c r="Q574" s="10">
        <v>70000000385</v>
      </c>
      <c r="R574" s="10">
        <v>90000000385</v>
      </c>
      <c r="S574" s="10">
        <v>11000000385</v>
      </c>
      <c r="T574" s="10">
        <v>13000000385</v>
      </c>
      <c r="U574" s="8" t="s">
        <v>49</v>
      </c>
      <c r="V574" s="9" t="s">
        <v>163</v>
      </c>
      <c r="W574" s="6">
        <f>IF(G574 = "NULL", "NULL", G574/4)</f>
        <v>0.59964726631393295</v>
      </c>
      <c r="X574" s="6">
        <f>IF(W574 = "NULL", "NULL", W574*28.35)</f>
        <v>17</v>
      </c>
      <c r="Y574" s="6">
        <f>IF(G574 = "NULL", "NULL", G574*4)</f>
        <v>9.5943562610229272</v>
      </c>
      <c r="Z574" s="6">
        <f>IF(G574 = "NULL", "NULL", H574*4)</f>
        <v>272</v>
      </c>
      <c r="AA574" s="13">
        <v>15000000385</v>
      </c>
      <c r="AB574" s="6">
        <f>IF(OR(E574 = "NULL", G574 = "NULL"), "NULL", (E574+G574)/2)</f>
        <v>1.7989417989417988</v>
      </c>
      <c r="AC574" s="6">
        <f>IF(OR(F574 = "NULL", H574 = "NULL"), "NULL", (F574+H574)/2)</f>
        <v>51</v>
      </c>
      <c r="AD574" s="13">
        <v>17000000385</v>
      </c>
      <c r="AE574" s="6">
        <f>IF(H574 = "NULL", "NULL", AF574/28.35)</f>
        <v>5.9964726631393299</v>
      </c>
      <c r="AF574" s="6">
        <f>IF(H574 = "NULL", "NULL", J574*2)</f>
        <v>170</v>
      </c>
      <c r="AG574" s="13">
        <v>19000000385</v>
      </c>
      <c r="AH574" s="6">
        <f>IF(AB574 = "NULL", "NULL", AB574*2)</f>
        <v>3.5978835978835977</v>
      </c>
      <c r="AI574" s="6">
        <f>IF(AC574 = "NULL", "NULL", AC574*2)</f>
        <v>102</v>
      </c>
      <c r="AJ574" s="13">
        <v>21000000385</v>
      </c>
      <c r="AK574" s="11"/>
      <c r="AL574" s="10" t="str">
        <f>SUBSTITUTE(D574,CHAR(10)&amp;"•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c r="AM574" s="9" t="s">
        <v>44</v>
      </c>
      <c r="AN574" s="42"/>
    </row>
    <row r="575" spans="1:40" ht="180" x14ac:dyDescent="0.3">
      <c r="A575" s="33" t="s">
        <v>838</v>
      </c>
      <c r="B575" s="8" t="s">
        <v>839</v>
      </c>
      <c r="C575" s="8" t="s">
        <v>840</v>
      </c>
      <c r="D575" s="9" t="s">
        <v>841</v>
      </c>
      <c r="E575" s="6">
        <f>IF(F575 = "NULL", "NULL", F575/28.35)</f>
        <v>2.0499999999999998</v>
      </c>
      <c r="F575" s="6">
        <v>58.1175</v>
      </c>
      <c r="G575" s="6">
        <f>IF(H575 = "NULL", "NULL", H575/28.35)</f>
        <v>4.0999999999999996</v>
      </c>
      <c r="H575" s="6">
        <v>116.235</v>
      </c>
      <c r="I575" s="6">
        <f>IF(G575 = "NULL", "NULL", G575*1.25)</f>
        <v>5.125</v>
      </c>
      <c r="J575" s="6">
        <f>IF(G575 = "NULL", "NULL", H575*1.25)</f>
        <v>145.29374999999999</v>
      </c>
      <c r="K575" s="6">
        <f>IF(G575 = "NULL", "NULL", G575*2)</f>
        <v>8.1999999999999993</v>
      </c>
      <c r="L575" s="6">
        <f>IF(G575 = "NULL", "NULL", H575*2)</f>
        <v>232.47</v>
      </c>
      <c r="M575" s="9" t="str">
        <f>CONCATENATE(SUBSTITUTE(D575,"• Packed in a facility and/or equipment that produces products containing peanuts, tree nuts, soybean, milk, dairy, eggs, fish, shellfish, wheat, sesame. •",""), " - NET WT. ", TEXT(E575, "0.00"), " oz (", F575, " grams)")</f>
        <v>The Bubbling Cauldron Crab &amp; Shrimp Seasoning Ingredients:
salt, spices, paprika
 - NET WT. 2.05 oz (58.1175 grams)</v>
      </c>
      <c r="N575" s="10">
        <v>10000000604</v>
      </c>
      <c r="O575" s="10">
        <v>30000000604</v>
      </c>
      <c r="P575" s="10">
        <v>50000000604</v>
      </c>
      <c r="Q575" s="10">
        <v>70000000604</v>
      </c>
      <c r="R575" s="10">
        <v>90000000604</v>
      </c>
      <c r="S575" s="10">
        <v>11000000604</v>
      </c>
      <c r="T575" s="10">
        <v>13000000604</v>
      </c>
      <c r="U575" s="8" t="s">
        <v>49</v>
      </c>
      <c r="V575" s="9"/>
      <c r="W575" s="6">
        <f>IF(G575 = "NULL", "NULL", G575/4)</f>
        <v>1.0249999999999999</v>
      </c>
      <c r="X575" s="6">
        <f>IF(W575 = "NULL", "NULL", W575*28.35)</f>
        <v>29.05875</v>
      </c>
      <c r="Y575" s="6">
        <f>IF(G575 = "NULL", "NULL", G575*4)</f>
        <v>16.399999999999999</v>
      </c>
      <c r="Z575" s="6">
        <f>IF(G575 = "NULL", "NULL", H575*4)</f>
        <v>464.94</v>
      </c>
      <c r="AA575" s="13">
        <v>15000000604</v>
      </c>
      <c r="AB575" s="6">
        <f>IF(OR(E575 = "NULL", G575 = "NULL"), "NULL", (E575+G575)/2)</f>
        <v>3.0749999999999997</v>
      </c>
      <c r="AC575" s="6">
        <f>IF(OR(F575 = "NULL", H575 = "NULL"), "NULL", (F575+H575)/2)</f>
        <v>87.176249999999996</v>
      </c>
      <c r="AD575" s="13">
        <v>17000000604</v>
      </c>
      <c r="AE575" s="6">
        <f>IF(H575 = "NULL", "NULL", AF575/28.35)</f>
        <v>10.249999999999998</v>
      </c>
      <c r="AF575" s="6">
        <f>IF(H575 = "NULL", "NULL", J575*2)</f>
        <v>290.58749999999998</v>
      </c>
      <c r="AG575" s="13">
        <v>19000000604</v>
      </c>
      <c r="AH575" s="6">
        <f>IF(AB575 = "NULL", "NULL", AB575*2)</f>
        <v>6.1499999999999995</v>
      </c>
      <c r="AI575" s="6">
        <f>IF(AC575 = "NULL", "NULL", AC575*2)</f>
        <v>174.35249999999999</v>
      </c>
      <c r="AJ575" s="13">
        <v>21000000604</v>
      </c>
      <c r="AK575" s="11" t="s">
        <v>842</v>
      </c>
      <c r="AL575" s="10" t="str">
        <f>SUBSTITUTE(D575,CHAR(10)&amp;"• Packed in a facility and/or equipment that produces products containing peanuts, tree nuts, soybean, milk, dairy, eggs, fish, shellfish, wheat, sesame. •","")</f>
        <v>The Bubbling Cauldron Crab &amp; Shrimp Seasoning Ingredients:
salt, spices, paprika</v>
      </c>
      <c r="AM575" s="9" t="s">
        <v>44</v>
      </c>
      <c r="AN575" s="42"/>
    </row>
    <row r="576" spans="1:40" ht="180" x14ac:dyDescent="0.3">
      <c r="A576" s="33" t="s">
        <v>829</v>
      </c>
      <c r="B576" s="8" t="s">
        <v>830</v>
      </c>
      <c r="C576" s="8" t="s">
        <v>831</v>
      </c>
      <c r="D576" s="9" t="s">
        <v>832</v>
      </c>
      <c r="E576" s="6">
        <f>IF(F576 = "NULL", "NULL", F576/28.35)</f>
        <v>1.128747795414462</v>
      </c>
      <c r="F576" s="6">
        <v>32</v>
      </c>
      <c r="G576" s="6">
        <f>IF(H576 = "NULL", "NULL", H576/28.35)</f>
        <v>2.257495590828924</v>
      </c>
      <c r="H576" s="6">
        <v>64</v>
      </c>
      <c r="I576" s="6">
        <f>IF(G576 = "NULL", "NULL", G576*1.25)</f>
        <v>2.821869488536155</v>
      </c>
      <c r="J576" s="6">
        <f>IF(G576 = "NULL", "NULL", H576*1.25)</f>
        <v>80</v>
      </c>
      <c r="K576" s="6">
        <f>IF(G576 = "NULL", "NULL", G576*2)</f>
        <v>4.5149911816578481</v>
      </c>
      <c r="L576" s="6">
        <f>IF(G576 = "NULL", "NULL", H576*2)</f>
        <v>128</v>
      </c>
      <c r="M576" s="9" t="str">
        <f>CONCATENATE(SUBSTITUTE(D576,"• Packed in a facility and/or equipment that produces products containing peanuts, tree nuts, soybean, milk, dairy, eggs, fish, shellfish, wheat, sesame. •",""), " - NET WT. ", TEXT(E576, "0.00"), " oz (", F576, " grams)")</f>
        <v>The Burning Broom Blackened Seasoning Ingredients:
salt, spices, chili pepper, dehydrated garlic, dehydrated onion, silicon dioxide (anti caking)
 - NET WT. 1.13 oz (32 grams)</v>
      </c>
      <c r="N576" s="10">
        <v>10000000602</v>
      </c>
      <c r="O576" s="10">
        <v>30000000602</v>
      </c>
      <c r="P576" s="10">
        <v>50000000602</v>
      </c>
      <c r="Q576" s="10">
        <v>70000000602</v>
      </c>
      <c r="R576" s="10">
        <v>90000000602</v>
      </c>
      <c r="S576" s="10">
        <v>11000000602</v>
      </c>
      <c r="T576" s="10">
        <v>13000000602</v>
      </c>
      <c r="U576" s="8" t="s">
        <v>49</v>
      </c>
      <c r="V576" s="9" t="s">
        <v>163</v>
      </c>
      <c r="W576" s="6">
        <f>IF(G576 = "NULL", "NULL", G576/4)</f>
        <v>0.56437389770723101</v>
      </c>
      <c r="X576" s="6">
        <f>IF(W576 = "NULL", "NULL", W576*28.35)</f>
        <v>16</v>
      </c>
      <c r="Y576" s="6">
        <f>IF(G576 = "NULL", "NULL", G576*4)</f>
        <v>9.0299823633156961</v>
      </c>
      <c r="Z576" s="6">
        <f>IF(G576 = "NULL", "NULL", H576*4)</f>
        <v>256</v>
      </c>
      <c r="AA576" s="13">
        <v>15000000602</v>
      </c>
      <c r="AB576" s="6">
        <f>IF(OR(E576 = "NULL", G576 = "NULL"), "NULL", (E576+G576)/2)</f>
        <v>1.693121693121693</v>
      </c>
      <c r="AC576" s="6">
        <f>IF(OR(F576 = "NULL", H576 = "NULL"), "NULL", (F576+H576)/2)</f>
        <v>48</v>
      </c>
      <c r="AD576" s="13">
        <v>17000000602</v>
      </c>
      <c r="AE576" s="6">
        <f>IF(H576 = "NULL", "NULL", AF576/28.35)</f>
        <v>5.6437389770723101</v>
      </c>
      <c r="AF576" s="6">
        <f>IF(H576 = "NULL", "NULL", J576*2)</f>
        <v>160</v>
      </c>
      <c r="AG576" s="13">
        <v>19000000602</v>
      </c>
      <c r="AH576" s="6">
        <f>IF(AB576 = "NULL", "NULL", AB576*2)</f>
        <v>3.3862433862433861</v>
      </c>
      <c r="AI576" s="6">
        <f>IF(AC576 = "NULL", "NULL", AC576*2)</f>
        <v>96</v>
      </c>
      <c r="AJ576" s="13">
        <v>21000000602</v>
      </c>
      <c r="AK576" s="11" t="s">
        <v>833</v>
      </c>
      <c r="AL576" s="10" t="str">
        <f>SUBSTITUTE(D576,CHAR(10)&amp;"• Packed in a facility and/or equipment that produces products containing peanuts, tree nuts, soybean, milk, dairy, eggs, fish, shellfish, wheat, sesame. •","")</f>
        <v>The Burning Broom Blackened Seasoning Ingredients:
salt, spices, chili pepper, dehydrated garlic, dehydrated onion, silicon dioxide (anti caking)</v>
      </c>
      <c r="AM576" s="9" t="s">
        <v>44</v>
      </c>
      <c r="AN576" s="42"/>
    </row>
    <row r="577" spans="1:40" ht="180" x14ac:dyDescent="0.3">
      <c r="A577" s="33" t="s">
        <v>2940</v>
      </c>
      <c r="B577" s="8" t="s">
        <v>2934</v>
      </c>
      <c r="C577" s="8" t="s">
        <v>2934</v>
      </c>
      <c r="D577" s="9" t="s">
        <v>2936</v>
      </c>
      <c r="E577" s="6">
        <f>IF(F577 = "NULL", "NULL", F577/28.35)</f>
        <v>1.8</v>
      </c>
      <c r="F577" s="6">
        <v>51.03</v>
      </c>
      <c r="G577" s="6">
        <f>IF(H577 = "NULL", "NULL", H577/28.35)</f>
        <v>3.6</v>
      </c>
      <c r="H577" s="6">
        <v>102.06</v>
      </c>
      <c r="I577" s="6">
        <f>IF(G577 = "NULL", "NULL", G577*1.25)</f>
        <v>4.5</v>
      </c>
      <c r="J577" s="6">
        <f>IF(G577 = "NULL", "NULL", H577*1.25)</f>
        <v>127.575</v>
      </c>
      <c r="K577" s="6">
        <f>IF(G577 = "NULL", "NULL", G577*2)</f>
        <v>7.2</v>
      </c>
      <c r="L577" s="6">
        <f>IF(G577 = "NULL", "NULL", H577*2)</f>
        <v>204.12</v>
      </c>
      <c r="M577" s="9" t="str">
        <f>CONCATENATE(SUBSTITUTE(D577,"• Packed in a facility and/or equipment that produces products containing peanuts, tree nuts, soybean, milk, dairy, eggs, fish, shellfish, wheat, sesame. •",""), " - NET WT. ", TEXT(E577, "0.00"), " oz (", F577, " grams)")</f>
        <v>The Greek Freak Ingredients:
dehydrated garlic, dehydrated onion, dehydrated bell pepper, spices, sesame seeds, lemon oil
 - NET WT. 1.80 oz (51.03 grams)</v>
      </c>
      <c r="N577" s="10">
        <v>10000000654</v>
      </c>
      <c r="O577" s="10">
        <v>30000000654</v>
      </c>
      <c r="P577" s="10">
        <v>50000000654</v>
      </c>
      <c r="Q577" s="10">
        <v>70000000654</v>
      </c>
      <c r="R577" s="10">
        <v>90000000654</v>
      </c>
      <c r="S577" s="10">
        <v>11000000654</v>
      </c>
      <c r="T577" s="10">
        <v>13000000654</v>
      </c>
      <c r="U577" s="22"/>
      <c r="W577" s="6">
        <f>IF(G577 = "NULL", "NULL", G577/4)</f>
        <v>0.9</v>
      </c>
      <c r="X577" s="6">
        <f>IF(W577 = "NULL", "NULL", W577*28.35)</f>
        <v>25.515000000000001</v>
      </c>
      <c r="Y577" s="6">
        <f>IF(G577 = "NULL", "NULL", G577*4)</f>
        <v>14.4</v>
      </c>
      <c r="Z577" s="6">
        <f>IF(G577 = "NULL", "NULL", H577*4)</f>
        <v>408.24</v>
      </c>
      <c r="AA577" s="13">
        <v>15000000654</v>
      </c>
      <c r="AB577" s="6">
        <f>IF(OR(E577 = "NULL", G577 = "NULL"), "NULL", (E577+G577)/2)</f>
        <v>2.7</v>
      </c>
      <c r="AC577" s="6">
        <f>IF(OR(F577 = "NULL", H577 = "NULL"), "NULL", (F577+H577)/2)</f>
        <v>76.545000000000002</v>
      </c>
      <c r="AD577" s="13">
        <v>17000000654</v>
      </c>
      <c r="AE577" s="6">
        <f>IF(H577 = "NULL", "NULL", AF577/28.35)</f>
        <v>9</v>
      </c>
      <c r="AF577" s="6">
        <f>IF(H577 = "NULL", "NULL", J577*2)</f>
        <v>255.15</v>
      </c>
      <c r="AG577" s="13">
        <v>19000000654</v>
      </c>
      <c r="AH577" s="6">
        <f>IF(AB577 = "NULL", "NULL", AB577*2)</f>
        <v>5.4</v>
      </c>
      <c r="AI577" s="6">
        <f>IF(AC577 = "NULL", "NULL", AC577*2)</f>
        <v>153.09</v>
      </c>
      <c r="AJ577" s="13">
        <v>21000000654</v>
      </c>
      <c r="AK577" s="11" t="s">
        <v>2935</v>
      </c>
      <c r="AL577" s="10" t="str">
        <f>SUBSTITUTE(D577,CHAR(10)&amp;"• Packed in a facility and/or equipment that produces products containing peanuts, tree nuts, soybean, milk, dairy, eggs, fish, shellfish, wheat, sesame. •","")</f>
        <v>The Greek Freak Ingredients:
dehydrated garlic, dehydrated onion, dehydrated bell pepper, spices, sesame seeds, lemon oil</v>
      </c>
      <c r="AM577" s="9" t="s">
        <v>44</v>
      </c>
      <c r="AN577" s="42"/>
    </row>
    <row r="578" spans="1:40" ht="180" x14ac:dyDescent="0.3">
      <c r="A578" s="33" t="s">
        <v>869</v>
      </c>
      <c r="B578" s="8" t="s">
        <v>870</v>
      </c>
      <c r="C578" s="8" t="s">
        <v>871</v>
      </c>
      <c r="D578" s="9" t="s">
        <v>872</v>
      </c>
      <c r="E578" s="6">
        <f>IF(F578 = "NULL", "NULL", F578/28.35)</f>
        <v>1.5873015873015872</v>
      </c>
      <c r="F578" s="6">
        <v>45</v>
      </c>
      <c r="G578" s="6">
        <f>IF(H578 = "NULL", "NULL", H578/28.35)</f>
        <v>4.2328042328042326</v>
      </c>
      <c r="H578" s="6">
        <v>120</v>
      </c>
      <c r="I578" s="6">
        <f>IF(G578 = "NULL", "NULL", G578*1.25)</f>
        <v>5.2910052910052912</v>
      </c>
      <c r="J578" s="6">
        <f>IF(G578 = "NULL", "NULL", H578*1.25)</f>
        <v>150</v>
      </c>
      <c r="K578" s="6">
        <f>IF(G578 = "NULL", "NULL", G578*2)</f>
        <v>8.4656084656084651</v>
      </c>
      <c r="L578" s="6">
        <f>IF(G578 = "NULL", "NULL", H578*2)</f>
        <v>240</v>
      </c>
      <c r="M578" s="9" t="str">
        <f>CONCATENATE(SUBSTITUTE(D578,"• Packed in a facility and/or equipment that produces products containing peanuts, tree nuts, soybean, milk, dairy, eggs, fish, shellfish, wheat, sesame. •",""), " - NET WT. ", TEXT(E578, "0.00"), " oz (", F578, " grams)")</f>
        <v>The Inner Circle Citrus Sea Salt Ingredients:
sea salt, orange, lemon, black pepper, smoked hickory salt, lime, ginger
 - NET WT. 1.59 oz (45 grams)</v>
      </c>
      <c r="N578" s="10">
        <v>10000000610</v>
      </c>
      <c r="O578" s="10">
        <v>30000000610</v>
      </c>
      <c r="P578" s="10">
        <v>50000000610</v>
      </c>
      <c r="Q578" s="10">
        <v>70000000610</v>
      </c>
      <c r="R578" s="10">
        <v>90000000610</v>
      </c>
      <c r="S578" s="10">
        <v>11000000610</v>
      </c>
      <c r="T578" s="10">
        <v>13000000610</v>
      </c>
      <c r="U578" s="8" t="s">
        <v>49</v>
      </c>
      <c r="V578" s="9" t="s">
        <v>92</v>
      </c>
      <c r="W578" s="6">
        <f>IF(G578 = "NULL", "NULL", G578/4)</f>
        <v>1.0582010582010581</v>
      </c>
      <c r="X578" s="6">
        <f>IF(W578 = "NULL", "NULL", W578*28.35)</f>
        <v>30</v>
      </c>
      <c r="Y578" s="6">
        <f>IF(G578 = "NULL", "NULL", G578*4)</f>
        <v>16.93121693121693</v>
      </c>
      <c r="Z578" s="6">
        <f>IF(G578 = "NULL", "NULL", H578*4)</f>
        <v>480</v>
      </c>
      <c r="AA578" s="13">
        <v>15000000610</v>
      </c>
      <c r="AB578" s="6">
        <f>IF(OR(E578 = "NULL", G578 = "NULL"), "NULL", (E578+G578)/2)</f>
        <v>2.9100529100529098</v>
      </c>
      <c r="AC578" s="6">
        <f>IF(OR(F578 = "NULL", H578 = "NULL"), "NULL", (F578+H578)/2)</f>
        <v>82.5</v>
      </c>
      <c r="AD578" s="13">
        <v>17000000610</v>
      </c>
      <c r="AE578" s="6">
        <f>IF(H578 = "NULL", "NULL", AF578/28.35)</f>
        <v>10.582010582010582</v>
      </c>
      <c r="AF578" s="6">
        <f>IF(H578 = "NULL", "NULL", J578*2)</f>
        <v>300</v>
      </c>
      <c r="AG578" s="13">
        <v>19000000610</v>
      </c>
      <c r="AH578" s="6">
        <f>IF(AB578 = "NULL", "NULL", AB578*2)</f>
        <v>5.8201058201058196</v>
      </c>
      <c r="AI578" s="6">
        <f>IF(AC578 = "NULL", "NULL", AC578*2)</f>
        <v>165</v>
      </c>
      <c r="AJ578" s="13">
        <v>21000000610</v>
      </c>
      <c r="AK578" s="11" t="s">
        <v>873</v>
      </c>
      <c r="AL578" s="10" t="str">
        <f>SUBSTITUTE(D578,CHAR(10)&amp;"• Packed in a facility and/or equipment that produces products containing peanuts, tree nuts, soybean, milk, dairy, eggs, fish, shellfish, wheat, sesame. •","")</f>
        <v>The Inner Circle Citrus Sea Salt Ingredients:
sea salt, orange, lemon, black pepper, smoked hickory salt, lime, ginger</v>
      </c>
      <c r="AM578" s="9" t="s">
        <v>44</v>
      </c>
      <c r="AN578" s="42"/>
    </row>
    <row r="579" spans="1:40" ht="180" x14ac:dyDescent="0.3">
      <c r="A579" s="33" t="s">
        <v>777</v>
      </c>
      <c r="B579" s="8" t="s">
        <v>778</v>
      </c>
      <c r="C579" s="8" t="s">
        <v>779</v>
      </c>
      <c r="D579" s="9" t="s">
        <v>780</v>
      </c>
      <c r="E579" s="6">
        <f>IF(F579 = "NULL", "NULL", F579/28.35)</f>
        <v>1.6</v>
      </c>
      <c r="F579" s="6">
        <v>45.360000000000007</v>
      </c>
      <c r="G579" s="6">
        <f>IF(H579 = "NULL", "NULL", H579/28.35)</f>
        <v>3.2</v>
      </c>
      <c r="H579" s="6">
        <v>90.720000000000013</v>
      </c>
      <c r="I579" s="6">
        <f>IF(G579 = "NULL", "NULL", G579*1.25)</f>
        <v>4</v>
      </c>
      <c r="J579" s="6">
        <f>IF(G579 = "NULL", "NULL", H579*1.25)</f>
        <v>113.40000000000002</v>
      </c>
      <c r="K579" s="6">
        <f>IF(G579 = "NULL", "NULL", G579*2)</f>
        <v>6.4</v>
      </c>
      <c r="L579" s="6">
        <f>IF(G579 = "NULL", "NULL", H579*2)</f>
        <v>181.44000000000003</v>
      </c>
      <c r="M579" s="9" t="str">
        <f>CONCATENATE(SUBSTITUTE(D579,"• Packed in a facility and/or equipment that produces products containing peanuts, tree nuts, soybean, milk, dairy, eggs, fish, shellfish, wheat, sesame. •",""), " - NET WT. ", TEXT(E579, "0.00"), " oz (", F579, " grams)")</f>
        <v>The Witch's Garden Bread Dip Ingredients:
vegetable seasoning, onion, sea salt, garlic, tomato powder, and herbs
 - NET WT. 1.60 oz (45.36 grams)</v>
      </c>
      <c r="N579" s="10">
        <v>10000000588</v>
      </c>
      <c r="O579" s="10">
        <v>30000000588</v>
      </c>
      <c r="P579" s="10">
        <v>50000000588</v>
      </c>
      <c r="Q579" s="10">
        <v>70000000588</v>
      </c>
      <c r="R579" s="10">
        <v>90000000588</v>
      </c>
      <c r="S579" s="10">
        <v>11000000588</v>
      </c>
      <c r="T579" s="10">
        <v>13000000588</v>
      </c>
      <c r="U579" s="8" t="s">
        <v>49</v>
      </c>
      <c r="V579" s="9" t="s">
        <v>133</v>
      </c>
      <c r="W579" s="6">
        <f>IF(G579 = "NULL", "NULL", G579/4)</f>
        <v>0.8</v>
      </c>
      <c r="X579" s="6">
        <f>IF(W579 = "NULL", "NULL", W579*28.35)</f>
        <v>22.680000000000003</v>
      </c>
      <c r="Y579" s="6">
        <f>IF(G579 = "NULL", "NULL", G579*4)</f>
        <v>12.8</v>
      </c>
      <c r="Z579" s="6">
        <f>IF(G579 = "NULL", "NULL", H579*4)</f>
        <v>362.88000000000005</v>
      </c>
      <c r="AA579" s="13">
        <v>15000000588</v>
      </c>
      <c r="AB579" s="6">
        <f>IF(OR(E579 = "NULL", G579 = "NULL"), "NULL", (E579+G579)/2)</f>
        <v>2.4000000000000004</v>
      </c>
      <c r="AC579" s="6">
        <f>IF(OR(F579 = "NULL", H579 = "NULL"), "NULL", (F579+H579)/2)</f>
        <v>68.040000000000006</v>
      </c>
      <c r="AD579" s="13">
        <v>17000000588</v>
      </c>
      <c r="AE579" s="6">
        <f>IF(H579 = "NULL", "NULL", AF579/28.35)</f>
        <v>8.0000000000000018</v>
      </c>
      <c r="AF579" s="6">
        <f>IF(H579 = "NULL", "NULL", J579*2)</f>
        <v>226.80000000000004</v>
      </c>
      <c r="AG579" s="13">
        <v>19000000588</v>
      </c>
      <c r="AH579" s="6">
        <f>IF(AB579 = "NULL", "NULL", AB579*2)</f>
        <v>4.8000000000000007</v>
      </c>
      <c r="AI579" s="6">
        <f>IF(AC579 = "NULL", "NULL", AC579*2)</f>
        <v>136.08000000000001</v>
      </c>
      <c r="AJ579" s="13">
        <v>21000000588</v>
      </c>
      <c r="AK579" s="11" t="s">
        <v>781</v>
      </c>
      <c r="AL579" s="10" t="str">
        <f>SUBSTITUTE(D579,CHAR(10)&amp;"• Packed in a facility and/or equipment that produces products containing peanuts, tree nuts, soybean, milk, dairy, eggs, fish, shellfish, wheat, sesame. •","")</f>
        <v>The Witch's Garden Bread Dip Ingredients:
vegetable seasoning, onion, sea salt, garlic, tomato powder, and herbs</v>
      </c>
      <c r="AM579" s="9" t="s">
        <v>44</v>
      </c>
      <c r="AN579" s="42"/>
    </row>
    <row r="580" spans="1:40" ht="180" x14ac:dyDescent="0.3">
      <c r="A580" s="8" t="s">
        <v>2149</v>
      </c>
      <c r="B580" s="8" t="s">
        <v>2150</v>
      </c>
      <c r="C580" s="8" t="s">
        <v>2151</v>
      </c>
      <c r="D580" s="9" t="s">
        <v>2152</v>
      </c>
      <c r="E580" s="6">
        <f>IF(F580 = "NULL", "NULL", F580/28.35)</f>
        <v>5.6437389770723101E-2</v>
      </c>
      <c r="F580" s="6">
        <v>1.6</v>
      </c>
      <c r="G580" s="6">
        <f>IF(H580 = "NULL", "NULL", H580/28.35)</f>
        <v>0.1128747795414462</v>
      </c>
      <c r="H580" s="6">
        <v>3.2</v>
      </c>
      <c r="I580" s="6">
        <f>IF(G580 = "NULL", "NULL", G580*1.25)</f>
        <v>0.14109347442680775</v>
      </c>
      <c r="J580" s="6">
        <f>IF(G580 = "NULL", "NULL", H580*1.25)</f>
        <v>4</v>
      </c>
      <c r="K580" s="6">
        <f>IF(G580 = "NULL", "NULL", G580*2)</f>
        <v>0.2257495590828924</v>
      </c>
      <c r="L580" s="6">
        <f>IF(G580 = "NULL", "NULL", H580*2)</f>
        <v>6.4</v>
      </c>
      <c r="M580" s="9" t="str">
        <f>CONCATENATE(SUBSTITUTE(D580,"• Packed in a facility and/or equipment that produces products containing peanuts, tree nuts, soybean, milk, dairy, eggs, fish, shellfish, wheat, sesame. •",""), " - NET WT. ", TEXT(E580, "0.00"), " oz (", F580, " grams)")</f>
        <v>Three Springs Seasoning Blend Ingredients:
alder wood sea salt, minced onion, minced garlic, rosemary, thyme, black pepper, red peppers
 - NET WT. 0.06 oz (1.6 grams)</v>
      </c>
      <c r="N580" s="10">
        <v>10000000652</v>
      </c>
      <c r="O580" s="10">
        <v>30000000652</v>
      </c>
      <c r="P580" s="10">
        <v>50000000652</v>
      </c>
      <c r="Q580" s="10">
        <v>70000000652</v>
      </c>
      <c r="R580" s="10">
        <v>90000000652</v>
      </c>
      <c r="S580" s="10">
        <v>11000000652</v>
      </c>
      <c r="T580" s="10">
        <v>13000000652</v>
      </c>
      <c r="U580" s="22"/>
      <c r="W580" s="6">
        <f>IF(G580 = "NULL", "NULL", G580/4)</f>
        <v>2.821869488536155E-2</v>
      </c>
      <c r="X580" s="6">
        <f>IF(W580 = "NULL", "NULL", W580*28.35)</f>
        <v>0.8</v>
      </c>
      <c r="Y580" s="6">
        <f>IF(G580 = "NULL", "NULL", G580*4)</f>
        <v>0.45149911816578481</v>
      </c>
      <c r="Z580" s="6">
        <f>IF(G580 = "NULL", "NULL", H580*4)</f>
        <v>12.8</v>
      </c>
      <c r="AA580" s="13">
        <v>15000000652</v>
      </c>
      <c r="AB580" s="6">
        <f>IF(OR(E580 = "NULL", G580 = "NULL"), "NULL", (E580+G580)/2)</f>
        <v>8.4656084656084651E-2</v>
      </c>
      <c r="AC580" s="6">
        <f>IF(OR(F580 = "NULL", H580 = "NULL"), "NULL", (F580+H580)/2)</f>
        <v>2.4000000000000004</v>
      </c>
      <c r="AD580" s="13">
        <v>17000000652</v>
      </c>
      <c r="AE580" s="6">
        <f>IF(H580 = "NULL", "NULL", AF580/28.35)</f>
        <v>0.2821869488536155</v>
      </c>
      <c r="AF580" s="6">
        <f>IF(H580 = "NULL", "NULL", J580*2)</f>
        <v>8</v>
      </c>
      <c r="AG580" s="13">
        <v>19000000652</v>
      </c>
      <c r="AH580" s="6">
        <f>IF(AB580 = "NULL", "NULL", AB580*2)</f>
        <v>0.1693121693121693</v>
      </c>
      <c r="AI580" s="6">
        <f>IF(AC580 = "NULL", "NULL", AC580*2)</f>
        <v>4.8000000000000007</v>
      </c>
      <c r="AJ580" s="13">
        <v>21000000652</v>
      </c>
      <c r="AK580" s="11" t="s">
        <v>1002</v>
      </c>
      <c r="AL580" s="10" t="str">
        <f>SUBSTITUTE(D580,CHAR(10)&amp;"• Packed in a facility and/or equipment that produces products containing peanuts, tree nuts, soybean, milk, dairy, eggs, fish, shellfish, wheat, sesame. •","")</f>
        <v>Three Springs Seasoning Blend Ingredients:
alder wood sea salt, minced onion, minced garlic, rosemary, thyme, black pepper, red peppers</v>
      </c>
      <c r="AM580" s="9" t="s">
        <v>44</v>
      </c>
      <c r="AN580" s="42"/>
    </row>
    <row r="581" spans="1:40" ht="180" x14ac:dyDescent="0.3">
      <c r="A581" s="8" t="s">
        <v>2500</v>
      </c>
      <c r="B581" s="8" t="s">
        <v>2501</v>
      </c>
      <c r="C581" s="8" t="s">
        <v>2501</v>
      </c>
      <c r="D581" s="9" t="s">
        <v>2502</v>
      </c>
      <c r="E581" s="6">
        <f>IF(F581 = "NULL", "NULL", F581/28.35)</f>
        <v>1.5520282186948853</v>
      </c>
      <c r="F581" s="6">
        <v>44</v>
      </c>
      <c r="G581" s="6">
        <f>IF(H581 = "NULL", "NULL", H581/28.35)</f>
        <v>3.5273368606701938</v>
      </c>
      <c r="H581" s="6">
        <v>100</v>
      </c>
      <c r="I581" s="6">
        <f>IF(G581 = "NULL", "NULL", G581*1.25)</f>
        <v>4.409171075837742</v>
      </c>
      <c r="J581" s="6">
        <f>IF(G581 = "NULL", "NULL", H581*1.25)</f>
        <v>125</v>
      </c>
      <c r="K581" s="6">
        <f>IF(G581 = "NULL", "NULL", G581*2)</f>
        <v>7.0546737213403876</v>
      </c>
      <c r="L581" s="6">
        <f>IF(G581 = "NULL", "NULL", H581*2)</f>
        <v>200</v>
      </c>
      <c r="M581" s="9" t="str">
        <f>CONCATENATE(SUBSTITUTE(D581,"• Packed in a facility and/or equipment that produces products containing peanuts, tree nuts, soybean, milk, dairy, eggs, fish, shellfish, wheat, sesame. •",""), " - NET WT. ", TEXT(E581, "0.00"), " oz (", F581, " grams)")</f>
        <v>Toasted Coconut Sugar Ingredients:
organic sugar, organic coconut
 - NET WT. 1.55 oz (44 grams)</v>
      </c>
      <c r="N581" s="10">
        <v>10000000572</v>
      </c>
      <c r="O581" s="10">
        <v>30000000572</v>
      </c>
      <c r="P581" s="10">
        <v>50000000572</v>
      </c>
      <c r="Q581" s="10">
        <v>70000000572</v>
      </c>
      <c r="R581" s="10">
        <v>90000000572</v>
      </c>
      <c r="S581" s="10">
        <v>11000000572</v>
      </c>
      <c r="T581" s="10">
        <v>13000000572</v>
      </c>
      <c r="U581" s="22"/>
      <c r="W581" s="6">
        <f>IF(G581 = "NULL", "NULL", G581/4)</f>
        <v>0.88183421516754845</v>
      </c>
      <c r="X581" s="6">
        <f>IF(W581 = "NULL", "NULL", W581*28.35)</f>
        <v>25</v>
      </c>
      <c r="Y581" s="6">
        <f>IF(G581 = "NULL", "NULL", G581*4)</f>
        <v>14.109347442680775</v>
      </c>
      <c r="Z581" s="6">
        <f>IF(G581 = "NULL", "NULL", H581*4)</f>
        <v>400</v>
      </c>
      <c r="AA581" s="13">
        <v>15000000572</v>
      </c>
      <c r="AB581" s="6">
        <f>IF(OR(E581 = "NULL", G581 = "NULL"), "NULL", (E581+G581)/2)</f>
        <v>2.5396825396825395</v>
      </c>
      <c r="AC581" s="6">
        <f>IF(OR(F581 = "NULL", H581 = "NULL"), "NULL", (F581+H581)/2)</f>
        <v>72</v>
      </c>
      <c r="AD581" s="13">
        <v>17000000572</v>
      </c>
      <c r="AE581" s="6">
        <f>IF(H581 = "NULL", "NULL", AF581/28.35)</f>
        <v>8.8183421516754841</v>
      </c>
      <c r="AF581" s="6">
        <f>IF(H581 = "NULL", "NULL", J581*2)</f>
        <v>250</v>
      </c>
      <c r="AG581" s="13">
        <v>19000000572</v>
      </c>
      <c r="AH581" s="6">
        <f>IF(AB581 = "NULL", "NULL", AB581*2)</f>
        <v>5.0793650793650791</v>
      </c>
      <c r="AI581" s="6">
        <f>IF(AC581 = "NULL", "NULL", AC581*2)</f>
        <v>144</v>
      </c>
      <c r="AJ581" s="13">
        <v>21000000572</v>
      </c>
      <c r="AK581" s="11"/>
      <c r="AL581" s="10" t="str">
        <f>SUBSTITUTE(D581,CHAR(10)&amp;"• Packed in a facility and/or equipment that produces products containing peanuts, tree nuts, soybean, milk, dairy, eggs, fish, shellfish, wheat, sesame. •","")</f>
        <v>Toasted Coconut Sugar Ingredients:
organic sugar, organic coconut</v>
      </c>
      <c r="AM581" s="9" t="s">
        <v>44</v>
      </c>
      <c r="AN581" s="42"/>
    </row>
    <row r="582" spans="1:40" ht="300" x14ac:dyDescent="0.3">
      <c r="A582" s="8" t="s">
        <v>123</v>
      </c>
      <c r="B582" s="8" t="s">
        <v>124</v>
      </c>
      <c r="C582" s="8" t="s">
        <v>125</v>
      </c>
      <c r="D582" s="9" t="s">
        <v>126</v>
      </c>
      <c r="E582" s="6">
        <f>IF(F582 = "NULL", "NULL", F582/28.35)</f>
        <v>1.7</v>
      </c>
      <c r="F582" s="6">
        <v>48.195</v>
      </c>
      <c r="G582" s="6">
        <f>IF(H582 = "NULL", "NULL", H582/28.35)</f>
        <v>3.4</v>
      </c>
      <c r="H582" s="6">
        <v>96.39</v>
      </c>
      <c r="I582" s="6">
        <f>IF(G582 = "NULL", "NULL", G582*1.25)</f>
        <v>4.25</v>
      </c>
      <c r="J582" s="6">
        <f>IF(G582 = "NULL", "NULL", H582*1.25)</f>
        <v>120.4875</v>
      </c>
      <c r="K582" s="6">
        <f>IF(G582 = "NULL", "NULL", G582*2)</f>
        <v>6.8</v>
      </c>
      <c r="L582" s="6">
        <f>IF(G582 = "NULL", "NULL", H582*2)</f>
        <v>192.78</v>
      </c>
      <c r="M582" s="9" t="str">
        <f>CONCATENATE(SUBSTITUTE(D582,"• Packed in a facility and/or equipment that produces products containing peanuts, tree nuts, soybean, milk, dairy, eggs, fish, shellfish, wheat, sesame. •",""), " - NET WT. ", TEXT(E582, "0.00"), " oz (", F582,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NET WT. 1.70 oz (48.195 grams)</v>
      </c>
      <c r="N582" s="10">
        <v>10000000320</v>
      </c>
      <c r="O582" s="10">
        <v>30000000320</v>
      </c>
      <c r="P582" s="10">
        <v>50000000320</v>
      </c>
      <c r="Q582" s="10">
        <v>70000000320</v>
      </c>
      <c r="R582" s="10">
        <v>90000000320</v>
      </c>
      <c r="S582" s="10">
        <v>11000000320</v>
      </c>
      <c r="T582" s="10">
        <v>13000000320</v>
      </c>
      <c r="U582" s="8" t="s">
        <v>49</v>
      </c>
      <c r="V582" s="9" t="s">
        <v>127</v>
      </c>
      <c r="W582" s="6">
        <f>IF(G582 = "NULL", "NULL", G582/4)</f>
        <v>0.85</v>
      </c>
      <c r="X582" s="6">
        <f>IF(W582 = "NULL", "NULL", W582*28.35)</f>
        <v>24.0975</v>
      </c>
      <c r="Y582" s="6">
        <f>IF(G582 = "NULL", "NULL", G582*4)</f>
        <v>13.6</v>
      </c>
      <c r="Z582" s="6">
        <f>IF(G582 = "NULL", "NULL", H582*4)</f>
        <v>385.56</v>
      </c>
      <c r="AA582" s="13">
        <v>15000000320</v>
      </c>
      <c r="AB582" s="6">
        <f>IF(OR(E582 = "NULL", G582 = "NULL"), "NULL", (E582+G582)/2)</f>
        <v>2.5499999999999998</v>
      </c>
      <c r="AC582" s="6">
        <f>IF(OR(F582 = "NULL", H582 = "NULL"), "NULL", (F582+H582)/2)</f>
        <v>72.292500000000004</v>
      </c>
      <c r="AD582" s="13">
        <v>17000000320</v>
      </c>
      <c r="AE582" s="6">
        <f>IF(H582 = "NULL", "NULL", AF582/28.35)</f>
        <v>8.5</v>
      </c>
      <c r="AF582" s="6">
        <f>IF(H582 = "NULL", "NULL", J582*2)</f>
        <v>240.97499999999999</v>
      </c>
      <c r="AG582" s="13">
        <v>19000000320</v>
      </c>
      <c r="AH582" s="6">
        <f>IF(AB582 = "NULL", "NULL", AB582*2)</f>
        <v>5.0999999999999996</v>
      </c>
      <c r="AI582" s="6">
        <f>IF(AC582 = "NULL", "NULL", AC582*2)</f>
        <v>144.58500000000001</v>
      </c>
      <c r="AJ582" s="13">
        <v>21000000320</v>
      </c>
      <c r="AK582" s="11" t="s">
        <v>128</v>
      </c>
      <c r="AL582" s="10" t="str">
        <f>SUBSTITUTE(D582,CHAR(10)&amp;"•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c r="AM582" s="9" t="s">
        <v>44</v>
      </c>
      <c r="AN582" s="42"/>
    </row>
    <row r="583" spans="1:40" ht="180" x14ac:dyDescent="0.3">
      <c r="A583" s="8" t="s">
        <v>1213</v>
      </c>
      <c r="B583" s="8" t="s">
        <v>1214</v>
      </c>
      <c r="C583" s="8" t="s">
        <v>1215</v>
      </c>
      <c r="D583" s="9" t="s">
        <v>1216</v>
      </c>
      <c r="E583" s="6">
        <f>IF(F583 = "NULL", "NULL", F583/28.35)</f>
        <v>1.1000000000000001</v>
      </c>
      <c r="F583" s="6">
        <v>31.185000000000006</v>
      </c>
      <c r="G583" s="6">
        <f>IF(H583 = "NULL", "NULL", H583/28.35)</f>
        <v>2.2000000000000002</v>
      </c>
      <c r="H583" s="6">
        <v>62.370000000000012</v>
      </c>
      <c r="I583" s="6">
        <f>IF(G583 = "NULL", "NULL", G583*1.25)</f>
        <v>2.75</v>
      </c>
      <c r="J583" s="6">
        <f>IF(G583 = "NULL", "NULL", H583*1.25)</f>
        <v>77.96250000000002</v>
      </c>
      <c r="K583" s="6">
        <f>IF(G583 = "NULL", "NULL", G583*2)</f>
        <v>4.4000000000000004</v>
      </c>
      <c r="L583" s="6">
        <f>IF(G583 = "NULL", "NULL", H583*2)</f>
        <v>124.74000000000002</v>
      </c>
      <c r="M583" s="9" t="str">
        <f>CONCATENATE(SUBSTITUTE(D583,"• Packed in a facility and/or equipment that produces products containing peanuts, tree nuts, soybean, milk, dairy, eggs, fish, shellfish, wheat, sesame. •",""), " - NET WT. ", TEXT(E583, "0.00"), " oz (", F583, " grams)")</f>
        <v>Top Choice Grill Seasoning Ingredients:
salt, chili powder, dehydrated garlic &amp; onion, spices, white pepper, corn oil
 - NET WT. 1.10 oz (31.185 grams)</v>
      </c>
      <c r="N583" s="10">
        <v>10000000386</v>
      </c>
      <c r="O583" s="10">
        <v>30000000386</v>
      </c>
      <c r="P583" s="10">
        <v>50000000386</v>
      </c>
      <c r="Q583" s="10">
        <v>70000000386</v>
      </c>
      <c r="R583" s="10">
        <v>90000000386</v>
      </c>
      <c r="S583" s="10">
        <v>11000000386</v>
      </c>
      <c r="T583" s="10">
        <v>13000000386</v>
      </c>
      <c r="U583" s="8" t="s">
        <v>49</v>
      </c>
      <c r="V583" s="9" t="s">
        <v>163</v>
      </c>
      <c r="W583" s="6">
        <f>IF(G583 = "NULL", "NULL", G583/4)</f>
        <v>0.55000000000000004</v>
      </c>
      <c r="X583" s="6">
        <f>IF(W583 = "NULL", "NULL", W583*28.35)</f>
        <v>15.592500000000003</v>
      </c>
      <c r="Y583" s="6">
        <f>IF(G583 = "NULL", "NULL", G583*4)</f>
        <v>8.8000000000000007</v>
      </c>
      <c r="Z583" s="6">
        <f>IF(G583 = "NULL", "NULL", H583*4)</f>
        <v>249.48000000000005</v>
      </c>
      <c r="AA583" s="13">
        <v>15000000386</v>
      </c>
      <c r="AB583" s="6">
        <f>IF(OR(E583 = "NULL", G583 = "NULL"), "NULL", (E583+G583)/2)</f>
        <v>1.6500000000000001</v>
      </c>
      <c r="AC583" s="6">
        <f>IF(OR(F583 = "NULL", H583 = "NULL"), "NULL", (F583+H583)/2)</f>
        <v>46.777500000000011</v>
      </c>
      <c r="AD583" s="13">
        <v>17000000386</v>
      </c>
      <c r="AE583" s="6">
        <f>IF(H583 = "NULL", "NULL", AF583/28.35)</f>
        <v>5.5000000000000009</v>
      </c>
      <c r="AF583" s="6">
        <f>IF(H583 = "NULL", "NULL", J583*2)</f>
        <v>155.92500000000004</v>
      </c>
      <c r="AG583" s="13">
        <v>19000000386</v>
      </c>
      <c r="AH583" s="6">
        <f>IF(AB583 = "NULL", "NULL", AB583*2)</f>
        <v>3.3000000000000003</v>
      </c>
      <c r="AI583" s="6">
        <f>IF(AC583 = "NULL", "NULL", AC583*2)</f>
        <v>93.555000000000021</v>
      </c>
      <c r="AJ583" s="13">
        <v>21000000386</v>
      </c>
      <c r="AK583" s="11"/>
      <c r="AL583" s="10" t="str">
        <f>SUBSTITUTE(D583,CHAR(10)&amp;"• Packed in a facility and/or equipment that produces products containing peanuts, tree nuts, soybean, milk, dairy, eggs, fish, shellfish, wheat, sesame. •","")</f>
        <v>Top Choice Grill Seasoning Ingredients:
salt, chili powder, dehydrated garlic &amp; onion, spices, white pepper, corn oil</v>
      </c>
      <c r="AM583" s="9" t="s">
        <v>44</v>
      </c>
      <c r="AN583" s="42"/>
    </row>
    <row r="584" spans="1:40" ht="240" x14ac:dyDescent="0.3">
      <c r="A584" s="8" t="s">
        <v>82</v>
      </c>
      <c r="B584" s="8" t="s">
        <v>83</v>
      </c>
      <c r="C584" s="8" t="s">
        <v>83</v>
      </c>
      <c r="D584" s="9" t="s">
        <v>84</v>
      </c>
      <c r="E584" s="6">
        <f>IF(F584 = "NULL", "NULL", F584/28.35)</f>
        <v>1.5000000000000002</v>
      </c>
      <c r="F584" s="6">
        <v>42.525000000000006</v>
      </c>
      <c r="G584" s="6">
        <f>IF(H584 = "NULL", "NULL", H584/28.35)</f>
        <v>3.0000000000000004</v>
      </c>
      <c r="H584" s="6">
        <v>85.050000000000011</v>
      </c>
      <c r="I584" s="6">
        <f>IF(G584 = "NULL", "NULL", G584*1.25)</f>
        <v>3.7500000000000004</v>
      </c>
      <c r="J584" s="6">
        <f>IF(G584 = "NULL", "NULL", H584*1.25)</f>
        <v>106.31250000000001</v>
      </c>
      <c r="K584" s="6">
        <f>IF(G584 = "NULL", "NULL", G584*2)</f>
        <v>6.0000000000000009</v>
      </c>
      <c r="L584" s="6">
        <f>IF(G584 = "NULL", "NULL", H584*2)</f>
        <v>170.10000000000002</v>
      </c>
      <c r="M584" s="9" t="str">
        <f>CONCATENATE(SUBSTITUTE(D584,"• Packed in a facility and/or equipment that produces products containing peanuts, tree nuts, soybean, milk, dairy, eggs, fish, shellfish, wheat, sesame. •",""), " - NET WT. ", TEXT(E584, "0.00"), " oz (", F584, " grams)")</f>
        <v>Tropical Hibiscus Infuser Ingredients:
sugar, hibiscus petals, cassia cinnamon, orange peel, spices
• DIRECTIONS: Take off lid and add your favorite alcohol - return lid and place in fridge overnight. Strain spices and enjoy your infused alcohol. Drink right out of the mug jar. •
 - NET WT. 1.50 oz (42.525 grams)</v>
      </c>
      <c r="N584" s="10">
        <v>10000000322</v>
      </c>
      <c r="O584" s="10">
        <v>30000000322</v>
      </c>
      <c r="P584" s="10">
        <v>50000000322</v>
      </c>
      <c r="Q584" s="10">
        <v>70000000322</v>
      </c>
      <c r="R584" s="10">
        <v>90000000322</v>
      </c>
      <c r="S584" s="10">
        <v>11000000322</v>
      </c>
      <c r="T584" s="10">
        <v>13000000322</v>
      </c>
      <c r="U584" s="8" t="s">
        <v>49</v>
      </c>
      <c r="V584" s="9" t="s">
        <v>50</v>
      </c>
      <c r="W584" s="6">
        <f>IF(G584 = "NULL", "NULL", G584/4)</f>
        <v>0.75000000000000011</v>
      </c>
      <c r="X584" s="6">
        <f>IF(W584 = "NULL", "NULL", W584*28.35)</f>
        <v>21.262500000000003</v>
      </c>
      <c r="Y584" s="6">
        <f>IF(G584 = "NULL", "NULL", G584*4)</f>
        <v>12.000000000000002</v>
      </c>
      <c r="Z584" s="6">
        <f>IF(G584 = "NULL", "NULL", H584*4)</f>
        <v>340.20000000000005</v>
      </c>
      <c r="AA584" s="13">
        <v>15000000322</v>
      </c>
      <c r="AB584" s="6">
        <f>IF(OR(E584 = "NULL", G584 = "NULL"), "NULL", (E584+G584)/2)</f>
        <v>2.2500000000000004</v>
      </c>
      <c r="AC584" s="6">
        <f>IF(OR(F584 = "NULL", H584 = "NULL"), "NULL", (F584+H584)/2)</f>
        <v>63.787500000000009</v>
      </c>
      <c r="AD584" s="13">
        <v>17000000322</v>
      </c>
      <c r="AE584" s="6">
        <f>IF(H584 = "NULL", "NULL", AF584/28.35)</f>
        <v>7.5000000000000009</v>
      </c>
      <c r="AF584" s="6">
        <f>IF(H584 = "NULL", "NULL", J584*2)</f>
        <v>212.62500000000003</v>
      </c>
      <c r="AG584" s="13">
        <v>19000000322</v>
      </c>
      <c r="AH584" s="6">
        <f>IF(AB584 = "NULL", "NULL", AB584*2)</f>
        <v>4.5000000000000009</v>
      </c>
      <c r="AI584" s="6">
        <f>IF(AC584 = "NULL", "NULL", AC584*2)</f>
        <v>127.57500000000002</v>
      </c>
      <c r="AJ584" s="13">
        <v>21000000322</v>
      </c>
      <c r="AK584" s="11"/>
      <c r="AL584" s="10" t="str">
        <f>SUBSTITUTE(D584,CHAR(10)&amp;"•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v>
      </c>
      <c r="AM584" s="9" t="s">
        <v>44</v>
      </c>
      <c r="AN584" s="42"/>
    </row>
    <row r="585" spans="1:40" ht="180" x14ac:dyDescent="0.3">
      <c r="A585" s="8" t="s">
        <v>1415</v>
      </c>
      <c r="B585" s="8" t="s">
        <v>1416</v>
      </c>
      <c r="C585" s="8" t="s">
        <v>1416</v>
      </c>
      <c r="D585" s="9" t="s">
        <v>1417</v>
      </c>
      <c r="E585" s="6">
        <f>IF(F585 = "NULL", "NULL", F585/28.35)</f>
        <v>0.8</v>
      </c>
      <c r="F585" s="6">
        <v>22.680000000000003</v>
      </c>
      <c r="G585" s="6">
        <f>IF(H585 = "NULL", "NULL", H585/28.35)</f>
        <v>1.6</v>
      </c>
      <c r="H585" s="6">
        <v>45.360000000000007</v>
      </c>
      <c r="I585" s="6">
        <f>IF(G585 = "NULL", "NULL", G585*1.25)</f>
        <v>2</v>
      </c>
      <c r="J585" s="6">
        <f>IF(G585 = "NULL", "NULL", H585*1.25)</f>
        <v>56.70000000000001</v>
      </c>
      <c r="K585" s="6">
        <f>IF(G585 = "NULL", "NULL", G585*2)</f>
        <v>3.2</v>
      </c>
      <c r="L585" s="6">
        <f>IF(G585 = "NULL", "NULL", H585*2)</f>
        <v>90.720000000000013</v>
      </c>
      <c r="M585" s="9" t="str">
        <f>CONCATENATE(SUBSTITUTE(D585,"• Packed in a facility and/or equipment that produces products containing peanuts, tree nuts, soybean, milk, dairy, eggs, fish, shellfish, wheat, sesame. •",""), " - NET WT. ", TEXT(E585, "0.00"), " oz (", F585, " grams)")</f>
        <v>Tropicana Tea Ingredients:
black tea, calendula petals, safflower petals, cornflower petals, rose petals, natural and artificial mango and passionfruit flavors
 - NET WT. 0.80 oz (22.68 grams)</v>
      </c>
      <c r="N585" s="10">
        <v>10000000323</v>
      </c>
      <c r="O585" s="10">
        <v>30000000323</v>
      </c>
      <c r="P585" s="10">
        <v>50000000323</v>
      </c>
      <c r="Q585" s="10">
        <v>70000000323</v>
      </c>
      <c r="R585" s="10">
        <v>90000000323</v>
      </c>
      <c r="S585" s="10">
        <v>11000000323</v>
      </c>
      <c r="T585" s="10">
        <v>13000000323</v>
      </c>
      <c r="U585" s="8" t="s">
        <v>49</v>
      </c>
      <c r="V585" s="9"/>
      <c r="W585" s="6">
        <f>IF(G585 = "NULL", "NULL", G585/4)</f>
        <v>0.4</v>
      </c>
      <c r="X585" s="6">
        <f>IF(W585 = "NULL", "NULL", W585*28.35)</f>
        <v>11.340000000000002</v>
      </c>
      <c r="Y585" s="6">
        <f>IF(G585 = "NULL", "NULL", G585*4)</f>
        <v>6.4</v>
      </c>
      <c r="Z585" s="6">
        <f>IF(G585 = "NULL", "NULL", H585*4)</f>
        <v>181.44000000000003</v>
      </c>
      <c r="AA585" s="13">
        <v>15000000323</v>
      </c>
      <c r="AB585" s="6">
        <f>IF(OR(E585 = "NULL", G585 = "NULL"), "NULL", (E585+G585)/2)</f>
        <v>1.2000000000000002</v>
      </c>
      <c r="AC585" s="6">
        <f>IF(OR(F585 = "NULL", H585 = "NULL"), "NULL", (F585+H585)/2)</f>
        <v>34.020000000000003</v>
      </c>
      <c r="AD585" s="13">
        <v>17000000323</v>
      </c>
      <c r="AE585" s="6">
        <f>IF(H585 = "NULL", "NULL", AF585/28.35)</f>
        <v>4.0000000000000009</v>
      </c>
      <c r="AF585" s="6">
        <f>IF(H585 = "NULL", "NULL", J585*2)</f>
        <v>113.40000000000002</v>
      </c>
      <c r="AG585" s="13">
        <v>19000000323</v>
      </c>
      <c r="AH585" s="6">
        <f>IF(AB585 = "NULL", "NULL", AB585*2)</f>
        <v>2.4000000000000004</v>
      </c>
      <c r="AI585" s="6">
        <f>IF(AC585 = "NULL", "NULL", AC585*2)</f>
        <v>68.040000000000006</v>
      </c>
      <c r="AJ585" s="13">
        <v>21000000323</v>
      </c>
      <c r="AK585" s="11"/>
      <c r="AL585" s="10" t="str">
        <f>SUBSTITUTE(D585,CHAR(10)&amp;"•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c r="AM585" s="9" t="s">
        <v>44</v>
      </c>
      <c r="AN585" s="42"/>
    </row>
    <row r="586" spans="1:40" ht="409.6" x14ac:dyDescent="0.3">
      <c r="A586" s="33" t="s">
        <v>617</v>
      </c>
      <c r="B586" s="8" t="s">
        <v>618</v>
      </c>
      <c r="C586" s="8" t="s">
        <v>619</v>
      </c>
      <c r="D586" s="9" t="s">
        <v>620</v>
      </c>
      <c r="E586" s="6">
        <f>IF(F586 = "NULL", "NULL", F586/28.35)</f>
        <v>0.98765432098765427</v>
      </c>
      <c r="F586" s="6">
        <v>28</v>
      </c>
      <c r="G586" s="6">
        <f>IF(H586 = "NULL", "NULL", H586/28.35)</f>
        <v>2.0458553791887124</v>
      </c>
      <c r="H586" s="6">
        <v>58</v>
      </c>
      <c r="I586" s="6">
        <f>IF(G586 = "NULL", "NULL", G586*1.25)</f>
        <v>2.5573192239858904</v>
      </c>
      <c r="J586" s="6">
        <f>IF(G586 = "NULL", "NULL", H586*1.25)</f>
        <v>72.5</v>
      </c>
      <c r="K586" s="6">
        <f>IF(G586 = "NULL", "NULL", G586*2)</f>
        <v>4.0917107583774248</v>
      </c>
      <c r="L586" s="6">
        <f>IF(G586 = "NULL", "NULL", H586*2)</f>
        <v>116</v>
      </c>
      <c r="M586" s="9" t="str">
        <f>CONCATENATE(SUBSTITUTE(D586,"• Packed in a facility and/or equipment that produces products containing peanuts, tree nuts, soybean, milk, dairy, eggs, fish, shellfish, wheat, sesame. •",""), " - NET WT. ", TEXT(E586, "0.00"), " oz (", F586,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86" s="10">
        <v>10000000522</v>
      </c>
      <c r="O586" s="10">
        <v>30000000522</v>
      </c>
      <c r="P586" s="10">
        <v>50000000522</v>
      </c>
      <c r="Q586" s="10">
        <v>70000000522</v>
      </c>
      <c r="R586" s="10">
        <v>90000000522</v>
      </c>
      <c r="S586" s="10">
        <v>11000000522</v>
      </c>
      <c r="T586" s="10">
        <v>13000000522</v>
      </c>
      <c r="U586" s="22"/>
      <c r="W586" s="6">
        <f>IF(G586 = "NULL", "NULL", G586/4)</f>
        <v>0.5114638447971781</v>
      </c>
      <c r="X586" s="6">
        <f>IF(W586 = "NULL", "NULL", W586*28.35)</f>
        <v>14.5</v>
      </c>
      <c r="Y586" s="6">
        <f>IF(G586 = "NULL", "NULL", G586*4)</f>
        <v>8.1834215167548496</v>
      </c>
      <c r="Z586" s="6">
        <f>IF(G586 = "NULL", "NULL", H586*4)</f>
        <v>232</v>
      </c>
      <c r="AA586" s="13">
        <v>15000000522</v>
      </c>
      <c r="AB586" s="6">
        <f>IF(OR(E586 = "NULL", G586 = "NULL"), "NULL", (E586+G586)/2)</f>
        <v>1.5167548500881833</v>
      </c>
      <c r="AC586" s="6">
        <f>IF(OR(F586 = "NULL", H586 = "NULL"), "NULL", (F586+H586)/2)</f>
        <v>43</v>
      </c>
      <c r="AD586" s="13">
        <v>17000000522</v>
      </c>
      <c r="AE586" s="6">
        <f>IF(H586 = "NULL", "NULL", AF586/28.35)</f>
        <v>5.1146384479717808</v>
      </c>
      <c r="AF586" s="6">
        <f>IF(H586 = "NULL", "NULL", J586*2)</f>
        <v>145</v>
      </c>
      <c r="AG586" s="13">
        <v>19000000522</v>
      </c>
      <c r="AH586" s="6">
        <f>IF(AB586 = "NULL", "NULL", AB586*2)</f>
        <v>3.0335097001763667</v>
      </c>
      <c r="AI586" s="6">
        <f>IF(AC586 = "NULL", "NULL", AC586*2)</f>
        <v>86</v>
      </c>
      <c r="AJ586" s="13">
        <v>21000000522</v>
      </c>
      <c r="AK586" s="11" t="s">
        <v>621</v>
      </c>
      <c r="AL586" s="10" t="str">
        <f>SUBSTITUTE(D586,CHAR(10)&amp;"•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6" s="9" t="s">
        <v>44</v>
      </c>
      <c r="AN586" s="42"/>
    </row>
    <row r="587" spans="1:40" ht="409.6" x14ac:dyDescent="0.3">
      <c r="A587" s="31" t="s">
        <v>1994</v>
      </c>
      <c r="B587" s="8" t="s">
        <v>1995</v>
      </c>
      <c r="C587" s="8" t="s">
        <v>1996</v>
      </c>
      <c r="D587" s="9" t="s">
        <v>1997</v>
      </c>
      <c r="E587" s="6">
        <f>IF(F587 = "NULL", "NULL", F587/28.35)</f>
        <v>0.98765432098765427</v>
      </c>
      <c r="F587" s="6">
        <v>28</v>
      </c>
      <c r="G587" s="6">
        <f>IF(H587 = "NULL", "NULL", H587/28.35)</f>
        <v>2.0458553791887124</v>
      </c>
      <c r="H587" s="6">
        <v>58</v>
      </c>
      <c r="I587" s="6">
        <f>IF(G587 = "NULL", "NULL", G587*1.25)</f>
        <v>2.5573192239858904</v>
      </c>
      <c r="J587" s="6">
        <f>IF(G587 = "NULL", "NULL", H587*1.25)</f>
        <v>72.5</v>
      </c>
      <c r="K587" s="6">
        <f>IF(G587 = "NULL", "NULL", G587*2)</f>
        <v>4.0917107583774248</v>
      </c>
      <c r="L587" s="6">
        <f>IF(G587 = "NULL", "NULL", H587*2)</f>
        <v>116</v>
      </c>
      <c r="M587" s="9" t="str">
        <f>CONCATENATE(SUBSTITUTE(D587,"• Packed in a facility and/or equipment that produces products containing peanuts, tree nuts, soybean, milk, dairy, eggs, fish, shellfish, wheat, sesame. •",""), " - NET WT. ", TEXT(E587, "0.00"), " oz (", F587,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87" s="10">
        <v>10000000327</v>
      </c>
      <c r="O587" s="10">
        <v>30000000327</v>
      </c>
      <c r="P587" s="10">
        <v>50000000327</v>
      </c>
      <c r="Q587" s="10">
        <v>70000000327</v>
      </c>
      <c r="R587" s="10">
        <v>90000000327</v>
      </c>
      <c r="S587" s="10">
        <v>11000000327</v>
      </c>
      <c r="T587" s="10">
        <v>13000000327</v>
      </c>
      <c r="U587" s="8" t="s">
        <v>49</v>
      </c>
      <c r="V587" s="9" t="s">
        <v>740</v>
      </c>
      <c r="W587" s="6">
        <f>IF(G587 = "NULL", "NULL", G587/4)</f>
        <v>0.5114638447971781</v>
      </c>
      <c r="X587" s="6">
        <f>IF(W587 = "NULL", "NULL", W587*28.35)</f>
        <v>14.5</v>
      </c>
      <c r="Y587" s="6">
        <f>IF(G587 = "NULL", "NULL", G587*4)</f>
        <v>8.1834215167548496</v>
      </c>
      <c r="Z587" s="6">
        <f>IF(G587 = "NULL", "NULL", H587*4)</f>
        <v>232</v>
      </c>
      <c r="AA587" s="13">
        <v>15000000327</v>
      </c>
      <c r="AB587" s="6">
        <f>IF(OR(E587 = "NULL", G587 = "NULL"), "NULL", (E587+G587)/2)</f>
        <v>1.5167548500881833</v>
      </c>
      <c r="AC587" s="6">
        <f>IF(OR(F587 = "NULL", H587 = "NULL"), "NULL", (F587+H587)/2)</f>
        <v>43</v>
      </c>
      <c r="AD587" s="13">
        <v>17000000327</v>
      </c>
      <c r="AE587" s="6">
        <f>IF(H587 = "NULL", "NULL", AF587/28.35)</f>
        <v>5.1146384479717808</v>
      </c>
      <c r="AF587" s="6">
        <f>IF(H587 = "NULL", "NULL", J587*2)</f>
        <v>145</v>
      </c>
      <c r="AG587" s="13">
        <v>19000000327</v>
      </c>
      <c r="AH587" s="6">
        <f>IF(AB587 = "NULL", "NULL", AB587*2)</f>
        <v>3.0335097001763667</v>
      </c>
      <c r="AI587" s="6">
        <f>IF(AC587 = "NULL", "NULL", AC587*2)</f>
        <v>86</v>
      </c>
      <c r="AJ587" s="13">
        <v>21000000327</v>
      </c>
      <c r="AK587" s="11"/>
      <c r="AL587" s="10" t="str">
        <f>SUBSTITUTE(D587,CHAR(10)&amp;"•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7" s="9" t="s">
        <v>44</v>
      </c>
      <c r="AN587" s="42"/>
    </row>
    <row r="588" spans="1:40" ht="409.6" x14ac:dyDescent="0.3">
      <c r="A588" s="8" t="s">
        <v>2038</v>
      </c>
      <c r="B588" s="8" t="s">
        <v>2039</v>
      </c>
      <c r="C588" s="8" t="s">
        <v>2039</v>
      </c>
      <c r="D588" s="9" t="s">
        <v>2040</v>
      </c>
      <c r="E588" s="6">
        <f>IF(F588 = "NULL", "NULL", F588/28.35)</f>
        <v>2.65</v>
      </c>
      <c r="F588" s="6">
        <v>75.127499999999998</v>
      </c>
      <c r="G588" s="6">
        <f>IF(H588 = "NULL", "NULL", H588/28.35)</f>
        <v>5.3</v>
      </c>
      <c r="H588" s="6">
        <v>150.255</v>
      </c>
      <c r="I588" s="6">
        <f>IF(G588 = "NULL", "NULL", G588*1.25)</f>
        <v>6.625</v>
      </c>
      <c r="J588" s="6">
        <f>IF(G588 = "NULL", "NULL", H588*1.25)</f>
        <v>187.81874999999999</v>
      </c>
      <c r="K588" s="6">
        <f>IF(G588 = "NULL", "NULL", G588*2)</f>
        <v>10.6</v>
      </c>
      <c r="L588" s="6">
        <f>IF(G588 = "NULL", "NULL", H588*2)</f>
        <v>300.51</v>
      </c>
      <c r="M588" s="9" t="str">
        <f>CONCATENATE(SUBSTITUTE(D588,"• Packed in a facility and/or equipment that produces products containing peanuts, tree nuts, soybean, milk, dairy, eggs, fish, shellfish, wheat, sesame. •",""), " - NET WT. ", TEXT(E588, "0.00"), " oz (", F588,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588" s="10">
        <v>10000000458</v>
      </c>
      <c r="O588" s="10">
        <v>30000000458</v>
      </c>
      <c r="P588" s="10">
        <v>50000000458</v>
      </c>
      <c r="Q588" s="10">
        <v>70000000458</v>
      </c>
      <c r="R588" s="10">
        <v>90000000458</v>
      </c>
      <c r="S588" s="10">
        <v>11000000458</v>
      </c>
      <c r="T588" s="10">
        <v>13000000458</v>
      </c>
      <c r="U588" s="8" t="s">
        <v>49</v>
      </c>
      <c r="V588" s="9"/>
      <c r="W588" s="6">
        <f>IF(G588 = "NULL", "NULL", G588/4)</f>
        <v>1.325</v>
      </c>
      <c r="X588" s="6">
        <f>IF(W588 = "NULL", "NULL", W588*28.35)</f>
        <v>37.563749999999999</v>
      </c>
      <c r="Y588" s="6">
        <f>IF(G588 = "NULL", "NULL", G588*4)</f>
        <v>21.2</v>
      </c>
      <c r="Z588" s="6">
        <f>IF(G588 = "NULL", "NULL", H588*4)</f>
        <v>601.02</v>
      </c>
      <c r="AA588" s="13">
        <v>15000000458</v>
      </c>
      <c r="AB588" s="6">
        <f>IF(OR(E588 = "NULL", G588 = "NULL"), "NULL", (E588+G588)/2)</f>
        <v>3.9749999999999996</v>
      </c>
      <c r="AC588" s="6">
        <f>IF(OR(F588 = "NULL", H588 = "NULL"), "NULL", (F588+H588)/2)</f>
        <v>112.69125</v>
      </c>
      <c r="AD588" s="13">
        <v>17000000458</v>
      </c>
      <c r="AE588" s="6">
        <f>IF(H588 = "NULL", "NULL", AF588/28.35)</f>
        <v>13.249999999999998</v>
      </c>
      <c r="AF588" s="6">
        <f>IF(H588 = "NULL", "NULL", J588*2)</f>
        <v>375.63749999999999</v>
      </c>
      <c r="AG588" s="13">
        <v>19000000458</v>
      </c>
      <c r="AH588" s="6">
        <f>IF(AB588 = "NULL", "NULL", AB588*2)</f>
        <v>7.9499999999999993</v>
      </c>
      <c r="AI588" s="6">
        <f>IF(AC588 = "NULL", "NULL", AC588*2)</f>
        <v>225.38249999999999</v>
      </c>
      <c r="AJ588" s="13">
        <v>21000000458</v>
      </c>
      <c r="AK588" s="11"/>
      <c r="AL588" s="10" t="str">
        <f>SUBSTITUTE(D588,CHAR(10)&amp;"•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c r="AM588" s="9" t="s">
        <v>44</v>
      </c>
      <c r="AN588" s="42"/>
    </row>
    <row r="589" spans="1:40" ht="345" x14ac:dyDescent="0.3">
      <c r="A589" s="8" t="s">
        <v>1952</v>
      </c>
      <c r="B589" s="8" t="s">
        <v>1953</v>
      </c>
      <c r="C589" s="8" t="s">
        <v>1953</v>
      </c>
      <c r="D589" s="9" t="s">
        <v>1954</v>
      </c>
      <c r="E589" s="6">
        <f>IF(F589 = "NULL", "NULL", F589/28.35)</f>
        <v>1.128747795414462</v>
      </c>
      <c r="F589" s="6">
        <v>32</v>
      </c>
      <c r="G589" s="6">
        <f>IF(H589 = "NULL", "NULL", H589/28.35)</f>
        <v>2.6102292768959434</v>
      </c>
      <c r="H589" s="6">
        <v>74</v>
      </c>
      <c r="I589" s="6">
        <f>IF(G589 = "NULL", "NULL", G589*1.25)</f>
        <v>3.2627865961199292</v>
      </c>
      <c r="J589" s="6">
        <f>IF(G589 = "NULL", "NULL", H589*1.25)</f>
        <v>92.5</v>
      </c>
      <c r="K589" s="6">
        <f>IF(G589 = "NULL", "NULL", G589*2)</f>
        <v>5.2204585537918868</v>
      </c>
      <c r="L589" s="6">
        <f>IF(G589 = "NULL", "NULL", H589*2)</f>
        <v>148</v>
      </c>
      <c r="M589" s="9" t="str">
        <f>CONCATENATE(SUBSTITUTE(D589,"• Packed in a facility and/or equipment that produces products containing peanuts, tree nuts, soybean, milk, dairy, eggs, fish, shellfish, wheat, sesame. •",""), " - NET WT. ", TEXT(E589, "0.00"), " oz (", F589,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1.13 oz (32 grams)</v>
      </c>
      <c r="N589" s="10">
        <v>10000000326</v>
      </c>
      <c r="O589" s="10">
        <v>30000000326</v>
      </c>
      <c r="P589" s="10">
        <v>50000000326</v>
      </c>
      <c r="Q589" s="10">
        <v>70000000326</v>
      </c>
      <c r="R589" s="10">
        <v>90000000326</v>
      </c>
      <c r="S589" s="10">
        <v>11000000326</v>
      </c>
      <c r="T589" s="10">
        <v>13000000326</v>
      </c>
      <c r="U589" s="8" t="s">
        <v>49</v>
      </c>
      <c r="V589" s="9" t="s">
        <v>207</v>
      </c>
      <c r="W589" s="6">
        <f>IF(G589 = "NULL", "NULL", G589/4)</f>
        <v>0.65255731922398585</v>
      </c>
      <c r="X589" s="6">
        <f>IF(W589 = "NULL", "NULL", W589*28.35)</f>
        <v>18.5</v>
      </c>
      <c r="Y589" s="6">
        <f>IF(G589 = "NULL", "NULL", G589*4)</f>
        <v>10.440917107583774</v>
      </c>
      <c r="Z589" s="6">
        <f>IF(G589 = "NULL", "NULL", H589*4)</f>
        <v>296</v>
      </c>
      <c r="AA589" s="13">
        <v>15000000326</v>
      </c>
      <c r="AB589" s="6">
        <f>IF(OR(E589 = "NULL", G589 = "NULL"), "NULL", (E589+G589)/2)</f>
        <v>1.8694885361552027</v>
      </c>
      <c r="AC589" s="6">
        <f>IF(OR(F589 = "NULL", H589 = "NULL"), "NULL", (F589+H589)/2)</f>
        <v>53</v>
      </c>
      <c r="AD589" s="13">
        <v>17000000326</v>
      </c>
      <c r="AE589" s="6">
        <f>IF(H589 = "NULL", "NULL", AF589/28.35)</f>
        <v>6.5255731922398583</v>
      </c>
      <c r="AF589" s="6">
        <f>IF(H589 = "NULL", "NULL", J589*2)</f>
        <v>185</v>
      </c>
      <c r="AG589" s="13">
        <v>19000000326</v>
      </c>
      <c r="AH589" s="6">
        <f>IF(AB589 = "NULL", "NULL", AB589*2)</f>
        <v>3.7389770723104054</v>
      </c>
      <c r="AI589" s="6">
        <f>IF(AC589 = "NULL", "NULL", AC589*2)</f>
        <v>106</v>
      </c>
      <c r="AJ589" s="13">
        <v>21000000326</v>
      </c>
      <c r="AK589" s="11"/>
      <c r="AL589" s="10" t="str">
        <f>SUBSTITUTE(D589,CHAR(10)&amp;"•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c r="AM589" s="9" t="s">
        <v>44</v>
      </c>
      <c r="AN589" s="42"/>
    </row>
    <row r="590" spans="1:40" ht="180" x14ac:dyDescent="0.3">
      <c r="A590" s="8" t="s">
        <v>2180</v>
      </c>
      <c r="B590" s="8" t="s">
        <v>2181</v>
      </c>
      <c r="C590" s="8" t="s">
        <v>2182</v>
      </c>
      <c r="D590" s="9" t="s">
        <v>2183</v>
      </c>
      <c r="E590" s="6">
        <f>IF(F590 = "NULL", "NULL", F590/28.35)</f>
        <v>2.0105820105820107</v>
      </c>
      <c r="F590" s="6">
        <v>57</v>
      </c>
      <c r="G590" s="6">
        <f>IF(H590 = "NULL", "NULL", H590/28.35)</f>
        <v>4.2328042328042326</v>
      </c>
      <c r="H590" s="6">
        <v>120</v>
      </c>
      <c r="I590" s="6">
        <f>IF(G590 = "NULL", "NULL", G590*1.25)</f>
        <v>5.2910052910052912</v>
      </c>
      <c r="J590" s="6">
        <f>IF(G590 = "NULL", "NULL", H590*1.25)</f>
        <v>150</v>
      </c>
      <c r="K590" s="6">
        <f>IF(G590 = "NULL", "NULL", G590*2)</f>
        <v>8.4656084656084651</v>
      </c>
      <c r="L590" s="6">
        <f>IF(G590 = "NULL", "NULL", H590*2)</f>
        <v>240</v>
      </c>
      <c r="M590" s="9" t="str">
        <f>CONCATENATE(SUBSTITUTE(D590,"• Packed in a facility and/or equipment that produces products containing peanuts, tree nuts, soybean, milk, dairy, eggs, fish, shellfish, wheat, sesame. •",""), " - NET WT. ", TEXT(E590, "0.00"), " oz (", F590, " grams)")</f>
        <v>Truffle Sea Salt Ingredients:
salt, truffle flavor (natural and artificial flavors), truffles, canola oil
 - NET WT. 2.01 oz (57 grams)</v>
      </c>
      <c r="N590" s="10">
        <v>10000000328</v>
      </c>
      <c r="O590" s="10">
        <v>30000000328</v>
      </c>
      <c r="P590" s="10">
        <v>50000000328</v>
      </c>
      <c r="Q590" s="10">
        <v>70000000328</v>
      </c>
      <c r="R590" s="10">
        <v>90000000328</v>
      </c>
      <c r="S590" s="10">
        <v>11000000328</v>
      </c>
      <c r="T590" s="10">
        <v>13000000328</v>
      </c>
      <c r="U590" s="8" t="s">
        <v>49</v>
      </c>
      <c r="V590" s="9" t="s">
        <v>740</v>
      </c>
      <c r="W590" s="6">
        <f>IF(G590 = "NULL", "NULL", G590/4)</f>
        <v>1.0582010582010581</v>
      </c>
      <c r="X590" s="6">
        <f>IF(W590 = "NULL", "NULL", W590*28.35)</f>
        <v>30</v>
      </c>
      <c r="Y590" s="6">
        <f>IF(G590 = "NULL", "NULL", G590*4)</f>
        <v>16.93121693121693</v>
      </c>
      <c r="Z590" s="6">
        <f>IF(G590 = "NULL", "NULL", H590*4)</f>
        <v>480</v>
      </c>
      <c r="AA590" s="13">
        <v>15000000328</v>
      </c>
      <c r="AB590" s="6">
        <f>IF(OR(E590 = "NULL", G590 = "NULL"), "NULL", (E590+G590)/2)</f>
        <v>3.1216931216931219</v>
      </c>
      <c r="AC590" s="6">
        <f>IF(OR(F590 = "NULL", H590 = "NULL"), "NULL", (F590+H590)/2)</f>
        <v>88.5</v>
      </c>
      <c r="AD590" s="13">
        <v>17000000328</v>
      </c>
      <c r="AE590" s="6">
        <f>IF(H590 = "NULL", "NULL", AF590/28.35)</f>
        <v>10.582010582010582</v>
      </c>
      <c r="AF590" s="6">
        <f>IF(H590 = "NULL", "NULL", J590*2)</f>
        <v>300</v>
      </c>
      <c r="AG590" s="13">
        <v>19000000328</v>
      </c>
      <c r="AH590" s="6">
        <f>IF(AB590 = "NULL", "NULL", AB590*2)</f>
        <v>6.2433862433862437</v>
      </c>
      <c r="AI590" s="6">
        <f>IF(AC590 = "NULL", "NULL", AC590*2)</f>
        <v>177</v>
      </c>
      <c r="AJ590" s="13">
        <v>21000000328</v>
      </c>
      <c r="AK590" s="11"/>
      <c r="AL590" s="10" t="str">
        <f>SUBSTITUTE(D590,CHAR(10)&amp;"• Packed in a facility and/or equipment that produces products containing peanuts, tree nuts, soybean, milk, dairy, eggs, fish, shellfish, wheat, sesame. •","")</f>
        <v>Truffle Sea Salt Ingredients:
salt, truffle flavor (natural and artificial flavors), truffles, canola oil</v>
      </c>
      <c r="AM590" s="9" t="s">
        <v>44</v>
      </c>
      <c r="AN590" s="42"/>
    </row>
    <row r="591" spans="1:40" ht="180" x14ac:dyDescent="0.3">
      <c r="A591" s="8" t="s">
        <v>2393</v>
      </c>
      <c r="B591" s="8" t="s">
        <v>2394</v>
      </c>
      <c r="C591" s="8" t="s">
        <v>2395</v>
      </c>
      <c r="D591" s="9" t="s">
        <v>2396</v>
      </c>
      <c r="E591" s="6">
        <f>IF(F591 = "NULL", "NULL", F591/28.35)</f>
        <v>2.6</v>
      </c>
      <c r="F591" s="6">
        <v>73.710000000000008</v>
      </c>
      <c r="G591" s="6">
        <f>IF(H591 = "NULL", "NULL", H591/28.35)</f>
        <v>5.2</v>
      </c>
      <c r="H591" s="6">
        <v>147.42000000000002</v>
      </c>
      <c r="I591" s="6">
        <f>IF(G591 = "NULL", "NULL", G591*1.25)</f>
        <v>6.5</v>
      </c>
      <c r="J591" s="6">
        <f>IF(G591 = "NULL", "NULL", H591*1.25)</f>
        <v>184.27500000000003</v>
      </c>
      <c r="K591" s="6">
        <f>IF(G591 = "NULL", "NULL", G591*2)</f>
        <v>10.4</v>
      </c>
      <c r="L591" s="6">
        <f>IF(G591 = "NULL", "NULL", H591*2)</f>
        <v>294.84000000000003</v>
      </c>
      <c r="M591" s="9" t="str">
        <f>CONCATENATE(SUBSTITUTE(D591,"• Packed in a facility and/or equipment that produces products containing peanuts, tree nuts, soybean, milk, dairy, eggs, fish, shellfish, wheat, sesame. •",""), " - NET WT. ", TEXT(E591, "0.00"), " oz (", F591, " grams)")</f>
        <v>Truffle Sea Salt &amp; Cayenne Seasoning Ingredients:
sea salt, truffle, canola oil, cayenne pepper truffle flavor (natural &amp; artificial)
 - NET WT. 2.60 oz (73.71 grams)</v>
      </c>
      <c r="N591" s="10">
        <v>10000000324</v>
      </c>
      <c r="O591" s="10">
        <v>30000000324</v>
      </c>
      <c r="P591" s="10">
        <v>50000000324</v>
      </c>
      <c r="Q591" s="10">
        <v>70000000324</v>
      </c>
      <c r="R591" s="10">
        <v>90000000324</v>
      </c>
      <c r="S591" s="10">
        <v>11000000324</v>
      </c>
      <c r="T591" s="10">
        <v>13000000324</v>
      </c>
      <c r="U591" s="8"/>
      <c r="V591" s="9"/>
      <c r="W591" s="6">
        <f>IF(G591 = "NULL", "NULL", G591/4)</f>
        <v>1.3</v>
      </c>
      <c r="X591" s="6">
        <f>IF(W591 = "NULL", "NULL", W591*28.35)</f>
        <v>36.855000000000004</v>
      </c>
      <c r="Y591" s="6">
        <f>IF(G591 = "NULL", "NULL", G591*4)</f>
        <v>20.8</v>
      </c>
      <c r="Z591" s="6">
        <f>IF(G591 = "NULL", "NULL", H591*4)</f>
        <v>589.68000000000006</v>
      </c>
      <c r="AA591" s="13">
        <v>15000000324</v>
      </c>
      <c r="AB591" s="6">
        <f>IF(OR(E591 = "NULL", G591 = "NULL"), "NULL", (E591+G591)/2)</f>
        <v>3.9000000000000004</v>
      </c>
      <c r="AC591" s="6">
        <f>IF(OR(F591 = "NULL", H591 = "NULL"), "NULL", (F591+H591)/2)</f>
        <v>110.56500000000001</v>
      </c>
      <c r="AD591" s="13">
        <v>17000000324</v>
      </c>
      <c r="AE591" s="6">
        <f>IF(H591 = "NULL", "NULL", AF591/28.35)</f>
        <v>13.000000000000002</v>
      </c>
      <c r="AF591" s="6">
        <f>IF(H591 = "NULL", "NULL", J591*2)</f>
        <v>368.55000000000007</v>
      </c>
      <c r="AG591" s="13">
        <v>19000000324</v>
      </c>
      <c r="AH591" s="6">
        <f>IF(AB591 = "NULL", "NULL", AB591*2)</f>
        <v>7.8000000000000007</v>
      </c>
      <c r="AI591" s="6">
        <f>IF(AC591 = "NULL", "NULL", AC591*2)</f>
        <v>221.13000000000002</v>
      </c>
      <c r="AJ591" s="13">
        <v>21000000324</v>
      </c>
      <c r="AK591" s="11"/>
      <c r="AL591" s="10" t="str">
        <f>SUBSTITUTE(D591,CHAR(10)&amp;"•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c r="AM591" s="9" t="s">
        <v>44</v>
      </c>
      <c r="AN591" s="42"/>
    </row>
    <row r="592" spans="1:40" ht="180" x14ac:dyDescent="0.3">
      <c r="A592" s="8" t="s">
        <v>2397</v>
      </c>
      <c r="B592" s="8" t="s">
        <v>2398</v>
      </c>
      <c r="C592" s="8" t="s">
        <v>2399</v>
      </c>
      <c r="D592" s="9" t="s">
        <v>2400</v>
      </c>
      <c r="E592" s="6">
        <f>IF(F592 = "NULL", "NULL", F592/28.35)</f>
        <v>2.6</v>
      </c>
      <c r="F592" s="6">
        <v>73.710000000000008</v>
      </c>
      <c r="G592" s="6">
        <f>IF(H592 = "NULL", "NULL", H592/28.35)</f>
        <v>5.2</v>
      </c>
      <c r="H592" s="6">
        <v>147.42000000000002</v>
      </c>
      <c r="I592" s="6">
        <f>IF(G592 = "NULL", "NULL", G592*1.25)</f>
        <v>6.5</v>
      </c>
      <c r="J592" s="6">
        <f>IF(G592 = "NULL", "NULL", H592*1.25)</f>
        <v>184.27500000000003</v>
      </c>
      <c r="K592" s="6">
        <f>IF(G592 = "NULL", "NULL", G592*2)</f>
        <v>10.4</v>
      </c>
      <c r="L592" s="6">
        <f>IF(G592 = "NULL", "NULL", H592*2)</f>
        <v>294.84000000000003</v>
      </c>
      <c r="M592" s="9" t="str">
        <f>CONCATENATE(SUBSTITUTE(D592,"• Packed in a facility and/or equipment that produces products containing peanuts, tree nuts, soybean, milk, dairy, eggs, fish, shellfish, wheat, sesame. •",""), " - NET WT. ", TEXT(E592, "0.00"), " oz (", F592, " grams)")</f>
        <v>Truffle Sea Salt &amp; Parsley Ingredients:
sea salt, truffle, canola oil, parsley, truffle flavor (natural &amp; artificial)
 - NET WT. 2.60 oz (73.71 grams)</v>
      </c>
      <c r="N592" s="10">
        <v>10000000325</v>
      </c>
      <c r="O592" s="10">
        <v>30000000325</v>
      </c>
      <c r="P592" s="10">
        <v>50000000325</v>
      </c>
      <c r="Q592" s="10">
        <v>70000000325</v>
      </c>
      <c r="R592" s="10">
        <v>90000000325</v>
      </c>
      <c r="S592" s="10">
        <v>11000000325</v>
      </c>
      <c r="T592" s="10">
        <v>13000000325</v>
      </c>
      <c r="U592" s="8"/>
      <c r="V592" s="9"/>
      <c r="W592" s="6">
        <f>IF(G592 = "NULL", "NULL", G592/4)</f>
        <v>1.3</v>
      </c>
      <c r="X592" s="6">
        <f>IF(W592 = "NULL", "NULL", W592*28.35)</f>
        <v>36.855000000000004</v>
      </c>
      <c r="Y592" s="6">
        <f>IF(G592 = "NULL", "NULL", G592*4)</f>
        <v>20.8</v>
      </c>
      <c r="Z592" s="6">
        <f>IF(G592 = "NULL", "NULL", H592*4)</f>
        <v>589.68000000000006</v>
      </c>
      <c r="AA592" s="13">
        <v>15000000325</v>
      </c>
      <c r="AB592" s="6">
        <f>IF(OR(E592 = "NULL", G592 = "NULL"), "NULL", (E592+G592)/2)</f>
        <v>3.9000000000000004</v>
      </c>
      <c r="AC592" s="6">
        <f>IF(OR(F592 = "NULL", H592 = "NULL"), "NULL", (F592+H592)/2)</f>
        <v>110.56500000000001</v>
      </c>
      <c r="AD592" s="13">
        <v>17000000325</v>
      </c>
      <c r="AE592" s="6">
        <f>IF(H592 = "NULL", "NULL", AF592/28.35)</f>
        <v>13.000000000000002</v>
      </c>
      <c r="AF592" s="6">
        <f>IF(H592 = "NULL", "NULL", J592*2)</f>
        <v>368.55000000000007</v>
      </c>
      <c r="AG592" s="13">
        <v>19000000325</v>
      </c>
      <c r="AH592" s="6">
        <f>IF(AB592 = "NULL", "NULL", AB592*2)</f>
        <v>7.8000000000000007</v>
      </c>
      <c r="AI592" s="6">
        <f>IF(AC592 = "NULL", "NULL", AC592*2)</f>
        <v>221.13000000000002</v>
      </c>
      <c r="AJ592" s="13">
        <v>21000000325</v>
      </c>
      <c r="AK592" s="11"/>
      <c r="AL592" s="10" t="str">
        <f>SUBSTITUTE(D592,CHAR(10)&amp;"• Packed in a facility and/or equipment that produces products containing peanuts, tree nuts, soybean, milk, dairy, eggs, fish, shellfish, wheat, sesame. •","")</f>
        <v>Truffle Sea Salt &amp; Parsley Ingredients:
sea salt, truffle, canola oil, parsley, truffle flavor (natural &amp; artificial)</v>
      </c>
      <c r="AM592" s="9" t="s">
        <v>44</v>
      </c>
      <c r="AN592" s="42"/>
    </row>
    <row r="593" spans="1:40" ht="180" x14ac:dyDescent="0.3">
      <c r="A593" s="8" t="s">
        <v>1088</v>
      </c>
      <c r="B593" s="8" t="s">
        <v>1089</v>
      </c>
      <c r="C593" s="8" t="s">
        <v>1089</v>
      </c>
      <c r="D593" s="9" t="s">
        <v>2960</v>
      </c>
      <c r="E593" s="6">
        <f>IF(F593 = "NULL", "NULL", F593/28.35)</f>
        <v>0.76190476190476186</v>
      </c>
      <c r="F593" s="6">
        <v>21.6</v>
      </c>
      <c r="G593" s="6">
        <f>IF(H593 = "NULL", "NULL", H593/28.35)</f>
        <v>1.5238095238095237</v>
      </c>
      <c r="H593" s="6">
        <v>43.2</v>
      </c>
      <c r="I593" s="6">
        <f>IF(G593 = "NULL", "NULL", G593*1.25)</f>
        <v>1.9047619047619047</v>
      </c>
      <c r="J593" s="6">
        <f>IF(G593 = "NULL", "NULL", H593*1.25)</f>
        <v>54</v>
      </c>
      <c r="K593" s="6">
        <f>IF(G593 = "NULL", "NULL", G593*2)</f>
        <v>3.0476190476190474</v>
      </c>
      <c r="L593" s="6">
        <f>IF(G593 = "NULL", "NULL", H593*2)</f>
        <v>86.4</v>
      </c>
      <c r="M593" s="9" t="str">
        <f>CONCATENATE(SUBSTITUTE(D593,"• Packed in a facility and/or equipment that produces products containing peanuts, tree nuts, soybean, milk, dairy, eggs, fish, shellfish, wheat, sesame. •",""), " - NET WT. ", TEXT(E593, "0.00"), " oz (", F593, " grams)")</f>
        <v>Turkey &amp; Stuffing Seasoning Ingredients:
sage, thyme, marjoram, rosemary, celery seed, black pepper
 - NET WT. 0.76 oz (21.6 grams)</v>
      </c>
      <c r="N593" s="10">
        <v>10000000329</v>
      </c>
      <c r="O593" s="10">
        <v>30000000329</v>
      </c>
      <c r="P593" s="10">
        <v>50000000329</v>
      </c>
      <c r="Q593" s="10">
        <v>70000000329</v>
      </c>
      <c r="R593" s="10">
        <v>90000000329</v>
      </c>
      <c r="S593" s="10">
        <v>11000000329</v>
      </c>
      <c r="T593" s="10">
        <v>13000000329</v>
      </c>
      <c r="U593" s="8"/>
      <c r="V593" s="9"/>
      <c r="W593" s="6">
        <f>IF(G593 = "NULL", "NULL", G593/4)</f>
        <v>0.38095238095238093</v>
      </c>
      <c r="X593" s="6">
        <f>IF(W593 = "NULL", "NULL", W593*28.35)</f>
        <v>10.8</v>
      </c>
      <c r="Y593" s="6">
        <f>IF(G593 = "NULL", "NULL", G593*4)</f>
        <v>6.0952380952380949</v>
      </c>
      <c r="Z593" s="6">
        <f>IF(G593 = "NULL", "NULL", H593*4)</f>
        <v>172.8</v>
      </c>
      <c r="AA593" s="13">
        <v>15000000329</v>
      </c>
      <c r="AB593" s="6">
        <f>IF(OR(E593 = "NULL", G593 = "NULL"), "NULL", (E593+G593)/2)</f>
        <v>1.1428571428571428</v>
      </c>
      <c r="AC593" s="6">
        <f>IF(OR(F593 = "NULL", H593 = "NULL"), "NULL", (F593+H593)/2)</f>
        <v>32.400000000000006</v>
      </c>
      <c r="AD593" s="13">
        <v>17000000329</v>
      </c>
      <c r="AE593" s="6">
        <f>IF(H593 = "NULL", "NULL", AF593/28.35)</f>
        <v>3.8095238095238093</v>
      </c>
      <c r="AF593" s="6">
        <f>IF(H593 = "NULL", "NULL", J593*2)</f>
        <v>108</v>
      </c>
      <c r="AG593" s="13">
        <v>19000000329</v>
      </c>
      <c r="AH593" s="6">
        <f>IF(AB593 = "NULL", "NULL", AB593*2)</f>
        <v>2.2857142857142856</v>
      </c>
      <c r="AI593" s="6">
        <f>IF(AC593 = "NULL", "NULL", AC593*2)</f>
        <v>64.800000000000011</v>
      </c>
      <c r="AJ593" s="13">
        <v>21000000329</v>
      </c>
      <c r="AK593" s="11" t="s">
        <v>2961</v>
      </c>
      <c r="AL593" s="10" t="str">
        <f>SUBSTITUTE(D593,CHAR(10)&amp;"• Packed in a facility and/or equipment that produces products containing peanuts, tree nuts, soybean, milk, dairy, eggs, fish, shellfish, wheat, sesame. •","")</f>
        <v>Turkey &amp; Stuffing Seasoning Ingredients:
sage, thyme, marjoram, rosemary, celery seed, black pepper</v>
      </c>
      <c r="AM593" s="9" t="s">
        <v>44</v>
      </c>
      <c r="AN593" s="42"/>
    </row>
    <row r="594" spans="1:40" ht="180" x14ac:dyDescent="0.3">
      <c r="A594" s="31" t="s">
        <v>1457</v>
      </c>
      <c r="B594" s="8" t="s">
        <v>1458</v>
      </c>
      <c r="C594" s="8" t="s">
        <v>1459</v>
      </c>
      <c r="D594" s="9" t="s">
        <v>1460</v>
      </c>
      <c r="E594" s="6">
        <f>IF(F594 = "NULL", "NULL", F594/28.35)</f>
        <v>0.8</v>
      </c>
      <c r="F594" s="6">
        <v>22.680000000000003</v>
      </c>
      <c r="G594" s="6">
        <f>IF(H594 = "NULL", "NULL", H594/28.35)</f>
        <v>1.6</v>
      </c>
      <c r="H594" s="6">
        <v>45.360000000000007</v>
      </c>
      <c r="I594" s="6">
        <f>IF(G594 = "NULL", "NULL", G594*1.25)</f>
        <v>2</v>
      </c>
      <c r="J594" s="6">
        <f>IF(G594 = "NULL", "NULL", H594*1.25)</f>
        <v>56.70000000000001</v>
      </c>
      <c r="K594" s="6">
        <f>IF(G594 = "NULL", "NULL", G594*2)</f>
        <v>3.2</v>
      </c>
      <c r="L594" s="6">
        <f>IF(G594 = "NULL", "NULL", H594*2)</f>
        <v>90.720000000000013</v>
      </c>
      <c r="M594" s="9" t="str">
        <f>CONCATENATE(SUBSTITUTE(D594,"• Packed in a facility and/or equipment that produces products containing peanuts, tree nuts, soybean, milk, dairy, eggs, fish, shellfish, wheat, sesame. •",""), " - NET WT. ", TEXT(E594, "0.00"), " oz (", F594, " grams)")</f>
        <v>Turmeric Ginger Herbal Tea Ingredients:
turmeric, ginger, lemongrass, orange peel, licorice and citrus essential oils
 - NET WT. 0.80 oz (22.68 grams)</v>
      </c>
      <c r="N594" s="10">
        <v>10000000330</v>
      </c>
      <c r="O594" s="10">
        <v>30000000330</v>
      </c>
      <c r="P594" s="10">
        <v>50000000330</v>
      </c>
      <c r="Q594" s="10">
        <v>70000000330</v>
      </c>
      <c r="R594" s="10">
        <v>90000000330</v>
      </c>
      <c r="S594" s="10">
        <v>11000000330</v>
      </c>
      <c r="T594" s="10">
        <v>13000000330</v>
      </c>
      <c r="U594" s="8" t="s">
        <v>49</v>
      </c>
      <c r="V594" s="9" t="s">
        <v>153</v>
      </c>
      <c r="W594" s="6">
        <f>IF(G594 = "NULL", "NULL", G594/4)</f>
        <v>0.4</v>
      </c>
      <c r="X594" s="6">
        <f>IF(W594 = "NULL", "NULL", W594*28.35)</f>
        <v>11.340000000000002</v>
      </c>
      <c r="Y594" s="6">
        <f>IF(G594 = "NULL", "NULL", G594*4)</f>
        <v>6.4</v>
      </c>
      <c r="Z594" s="6">
        <f>IF(G594 = "NULL", "NULL", H594*4)</f>
        <v>181.44000000000003</v>
      </c>
      <c r="AA594" s="13">
        <v>15000000330</v>
      </c>
      <c r="AB594" s="6">
        <f>IF(OR(E594 = "NULL", G594 = "NULL"), "NULL", (E594+G594)/2)</f>
        <v>1.2000000000000002</v>
      </c>
      <c r="AC594" s="6">
        <f>IF(OR(F594 = "NULL", H594 = "NULL"), "NULL", (F594+H594)/2)</f>
        <v>34.020000000000003</v>
      </c>
      <c r="AD594" s="13">
        <v>17000000330</v>
      </c>
      <c r="AE594" s="6">
        <f>IF(H594 = "NULL", "NULL", AF594/28.35)</f>
        <v>4.0000000000000009</v>
      </c>
      <c r="AF594" s="6">
        <f>IF(H594 = "NULL", "NULL", J594*2)</f>
        <v>113.40000000000002</v>
      </c>
      <c r="AG594" s="13">
        <v>19000000330</v>
      </c>
      <c r="AH594" s="6">
        <f>IF(AB594 = "NULL", "NULL", AB594*2)</f>
        <v>2.4000000000000004</v>
      </c>
      <c r="AI594" s="6">
        <f>IF(AC594 = "NULL", "NULL", AC594*2)</f>
        <v>68.040000000000006</v>
      </c>
      <c r="AJ594" s="13">
        <v>21000000330</v>
      </c>
      <c r="AK594" s="11"/>
      <c r="AL594" s="10" t="str">
        <f>SUBSTITUTE(D594,CHAR(10)&amp;"• Packed in a facility and/or equipment that produces products containing peanuts, tree nuts, soybean, milk, dairy, eggs, fish, shellfish, wheat, sesame. •","")</f>
        <v>Turmeric Ginger Herbal Tea Ingredients:
turmeric, ginger, lemongrass, orange peel, licorice and citrus essential oils</v>
      </c>
      <c r="AM594" s="9" t="s">
        <v>44</v>
      </c>
      <c r="AN594" s="42"/>
    </row>
    <row r="595" spans="1:40" ht="180" x14ac:dyDescent="0.3">
      <c r="A595" s="31" t="s">
        <v>118</v>
      </c>
      <c r="B595" s="8" t="s">
        <v>119</v>
      </c>
      <c r="C595" s="8" t="s">
        <v>120</v>
      </c>
      <c r="D595" s="9" t="s">
        <v>121</v>
      </c>
      <c r="E595" s="6">
        <f>IF(F595 = "NULL", "NULL", F595/28.35)</f>
        <v>0.91710758377425039</v>
      </c>
      <c r="F595" s="6">
        <v>26</v>
      </c>
      <c r="G595" s="6">
        <f>IF(H595 = "NULL", "NULL", H595/28.35)</f>
        <v>1.9753086419753085</v>
      </c>
      <c r="H595" s="6">
        <v>56</v>
      </c>
      <c r="I595" s="6">
        <f>IF(G595 = "NULL", "NULL", G595*1.25)</f>
        <v>2.4691358024691357</v>
      </c>
      <c r="J595" s="6">
        <f>IF(G595 = "NULL", "NULL", H595*1.25)</f>
        <v>70</v>
      </c>
      <c r="K595" s="6">
        <f>IF(G595 = "NULL", "NULL", G595*2)</f>
        <v>3.9506172839506171</v>
      </c>
      <c r="L595" s="6">
        <f>IF(G595 = "NULL", "NULL", H595*2)</f>
        <v>112</v>
      </c>
      <c r="M595" s="9" t="str">
        <f>CONCATENATE(SUBSTITUTE(D595,"• Packed in a facility and/or equipment that produces products containing peanuts, tree nuts, soybean, milk, dairy, eggs, fish, shellfish, wheat, sesame. •",""), " - NET WT. ", TEXT(E595, "0.00"), " oz (", F595, " grams)")</f>
        <v>Tuscan Bread Dip Ingredients:
salt, garlic, black pepper, onion, red pepper flakes, rosemary, basil, mediterranean oregano, and parsley
 - NET WT. 0.92 oz (26 grams)</v>
      </c>
      <c r="N595" s="10">
        <v>10000000332</v>
      </c>
      <c r="O595" s="10">
        <v>30000000332</v>
      </c>
      <c r="P595" s="10">
        <v>50000000332</v>
      </c>
      <c r="Q595" s="10">
        <v>70000000332</v>
      </c>
      <c r="R595" s="10">
        <v>90000000332</v>
      </c>
      <c r="S595" s="10">
        <v>11000000332</v>
      </c>
      <c r="T595" s="10">
        <v>13000000332</v>
      </c>
      <c r="U595" s="8" t="s">
        <v>49</v>
      </c>
      <c r="V595" s="9" t="s">
        <v>92</v>
      </c>
      <c r="W595" s="6">
        <f>IF(G595 = "NULL", "NULL", G595/4)</f>
        <v>0.49382716049382713</v>
      </c>
      <c r="X595" s="6">
        <f>IF(W595 = "NULL", "NULL", W595*28.35)</f>
        <v>14</v>
      </c>
      <c r="Y595" s="6">
        <f>IF(G595 = "NULL", "NULL", G595*4)</f>
        <v>7.9012345679012341</v>
      </c>
      <c r="Z595" s="6">
        <f>IF(G595 = "NULL", "NULL", H595*4)</f>
        <v>224</v>
      </c>
      <c r="AA595" s="13">
        <v>15000000332</v>
      </c>
      <c r="AB595" s="6">
        <f>IF(OR(E595 = "NULL", G595 = "NULL"), "NULL", (E595+G595)/2)</f>
        <v>1.4462081128747795</v>
      </c>
      <c r="AC595" s="6">
        <f>IF(OR(F595 = "NULL", H595 = "NULL"), "NULL", (F595+H595)/2)</f>
        <v>41</v>
      </c>
      <c r="AD595" s="13">
        <v>17000000332</v>
      </c>
      <c r="AE595" s="6">
        <f>IF(H595 = "NULL", "NULL", AF595/28.35)</f>
        <v>4.9382716049382713</v>
      </c>
      <c r="AF595" s="6">
        <f>IF(H595 = "NULL", "NULL", J595*2)</f>
        <v>140</v>
      </c>
      <c r="AG595" s="13">
        <v>19000000332</v>
      </c>
      <c r="AH595" s="6">
        <f>IF(AB595 = "NULL", "NULL", AB595*2)</f>
        <v>2.8924162257495589</v>
      </c>
      <c r="AI595" s="6">
        <f>IF(AC595 = "NULL", "NULL", AC595*2)</f>
        <v>82</v>
      </c>
      <c r="AJ595" s="13">
        <v>21000000332</v>
      </c>
      <c r="AK595" s="11" t="s">
        <v>122</v>
      </c>
      <c r="AL595" s="10" t="str">
        <f>SUBSTITUTE(D595,CHAR(10)&amp;"• Packed in a facility and/or equipment that produces products containing peanuts, tree nuts, soybean, milk, dairy, eggs, fish, shellfish, wheat, sesame. •","")</f>
        <v>Tuscan Bread Dip Ingredients:
salt, garlic, black pepper, onion, red pepper flakes, rosemary, basil, mediterranean oregano, and parsley</v>
      </c>
      <c r="AM595" s="9" t="s">
        <v>44</v>
      </c>
      <c r="AN595" s="42"/>
    </row>
    <row r="596" spans="1:40" ht="180" x14ac:dyDescent="0.3">
      <c r="A596" s="33" t="s">
        <v>884</v>
      </c>
      <c r="B596" s="8" t="s">
        <v>885</v>
      </c>
      <c r="C596" s="8" t="s">
        <v>885</v>
      </c>
      <c r="D596" s="9" t="s">
        <v>886</v>
      </c>
      <c r="E596" s="6">
        <f>IF(F596 = "NULL", "NULL", F596/28.35)</f>
        <v>0.91710758377425039</v>
      </c>
      <c r="F596" s="6">
        <v>26</v>
      </c>
      <c r="G596" s="6">
        <f>IF(H596 = "NULL", "NULL", H596/28.35)</f>
        <v>1.9753086419753085</v>
      </c>
      <c r="H596" s="6">
        <v>56</v>
      </c>
      <c r="I596" s="6">
        <f>IF(G596 = "NULL", "NULL", G596*1.25)</f>
        <v>2.4691358024691357</v>
      </c>
      <c r="J596" s="6">
        <f>IF(G596 = "NULL", "NULL", H596*1.25)</f>
        <v>70</v>
      </c>
      <c r="K596" s="6">
        <f>IF(G596 = "NULL", "NULL", G596*2)</f>
        <v>3.9506172839506171</v>
      </c>
      <c r="L596" s="6">
        <f>IF(G596 = "NULL", "NULL", H596*2)</f>
        <v>112</v>
      </c>
      <c r="M596" s="9" t="str">
        <f>CONCATENATE(SUBSTITUTE(D596,"• Packed in a facility and/or equipment that produces products containing peanuts, tree nuts, soybean, milk, dairy, eggs, fish, shellfish, wheat, sesame. •",""), " - NET WT. ", TEXT(E596, "0.00"), " oz (", F596, " grams)")</f>
        <v>Tuscan Farmhouse Ingredients:
salt, garlic, black pepper, onion, red pepper flakes, rosemary, basil, mediterranean oregano, and parsley
 - NET WT. 0.92 oz (26 grams)</v>
      </c>
      <c r="N596" s="10">
        <v>10000000653</v>
      </c>
      <c r="O596" s="10">
        <v>30000000653</v>
      </c>
      <c r="P596" s="10">
        <v>50000000653</v>
      </c>
      <c r="Q596" s="10">
        <v>70000000653</v>
      </c>
      <c r="R596" s="10">
        <v>90000000653</v>
      </c>
      <c r="S596" s="10">
        <v>11000000653</v>
      </c>
      <c r="T596" s="10">
        <v>13000000653</v>
      </c>
      <c r="U596" s="8" t="s">
        <v>49</v>
      </c>
      <c r="V596" s="9" t="s">
        <v>92</v>
      </c>
      <c r="W596" s="6">
        <f>IF(G596 = "NULL", "NULL", G596/4)</f>
        <v>0.49382716049382713</v>
      </c>
      <c r="X596" s="6">
        <f>IF(W596 = "NULL", "NULL", W596*28.35)</f>
        <v>14</v>
      </c>
      <c r="Y596" s="6">
        <f>IF(G596 = "NULL", "NULL", G596*4)</f>
        <v>7.9012345679012341</v>
      </c>
      <c r="Z596" s="6">
        <f>IF(G596 = "NULL", "NULL", H596*4)</f>
        <v>224</v>
      </c>
      <c r="AA596" s="13">
        <v>15000000653</v>
      </c>
      <c r="AB596" s="6">
        <f>IF(OR(E596 = "NULL", G596 = "NULL"), "NULL", (E596+G596)/2)</f>
        <v>1.4462081128747795</v>
      </c>
      <c r="AC596" s="6">
        <f>IF(OR(F596 = "NULL", H596 = "NULL"), "NULL", (F596+H596)/2)</f>
        <v>41</v>
      </c>
      <c r="AD596" s="13">
        <v>17000000653</v>
      </c>
      <c r="AE596" s="6">
        <f>IF(H596 = "NULL", "NULL", AF596/28.35)</f>
        <v>4.9382716049382713</v>
      </c>
      <c r="AF596" s="6">
        <f>IF(H596 = "NULL", "NULL", J596*2)</f>
        <v>140</v>
      </c>
      <c r="AG596" s="13">
        <v>19000000653</v>
      </c>
      <c r="AH596" s="6">
        <f>IF(AB596 = "NULL", "NULL", AB596*2)</f>
        <v>2.8924162257495589</v>
      </c>
      <c r="AI596" s="6">
        <f>IF(AC596 = "NULL", "NULL", AC596*2)</f>
        <v>82</v>
      </c>
      <c r="AJ596" s="13">
        <v>21000000653</v>
      </c>
      <c r="AK596" s="11" t="s">
        <v>887</v>
      </c>
      <c r="AL596" s="10" t="str">
        <f>SUBSTITUTE(D596,CHAR(10)&amp;"• Packed in a facility and/or equipment that produces products containing peanuts, tree nuts, soybean, milk, dairy, eggs, fish, shellfish, wheat, sesame. •","")</f>
        <v>Tuscan Farmhouse Ingredients:
salt, garlic, black pepper, onion, red pepper flakes, rosemary, basil, mediterranean oregano, and parsley</v>
      </c>
      <c r="AM596" s="9" t="s">
        <v>44</v>
      </c>
      <c r="AN596" s="42"/>
    </row>
    <row r="597" spans="1:40" ht="180" x14ac:dyDescent="0.3">
      <c r="A597" s="33" t="s">
        <v>400</v>
      </c>
      <c r="B597" s="8" t="s">
        <v>401</v>
      </c>
      <c r="C597" s="8" t="s">
        <v>402</v>
      </c>
      <c r="D597" s="9" t="s">
        <v>403</v>
      </c>
      <c r="E597" s="6">
        <f>IF(F597 = "NULL", "NULL", F597/28.35)</f>
        <v>0.91710758377425039</v>
      </c>
      <c r="F597" s="6">
        <v>26</v>
      </c>
      <c r="G597" s="6">
        <f>IF(H597 = "NULL", "NULL", H597/28.35)</f>
        <v>1.9753086419753085</v>
      </c>
      <c r="H597" s="6">
        <v>56</v>
      </c>
      <c r="I597" s="6">
        <f>IF(G597 = "NULL", "NULL", G597*1.25)</f>
        <v>2.4691358024691357</v>
      </c>
      <c r="J597" s="6">
        <f>IF(G597 = "NULL", "NULL", H597*1.25)</f>
        <v>70</v>
      </c>
      <c r="K597" s="6">
        <f>IF(G597 = "NULL", "NULL", G597*2)</f>
        <v>3.9506172839506171</v>
      </c>
      <c r="L597" s="6">
        <f>IF(G597 = "NULL", "NULL", H597*2)</f>
        <v>112</v>
      </c>
      <c r="M597" s="9" t="str">
        <f>CONCATENATE(SUBSTITUTE(D597,"• Packed in a facility and/or equipment that produces products containing peanuts, tree nuts, soybean, milk, dairy, eggs, fish, shellfish, wheat, sesame. •",""), " - NET WT. ", TEXT(E597, "0.00"), " oz (", F597, " grams)")</f>
        <v>Tuscan Herb Bread Dip &amp; Seasoning Ingredients:
garlic, salt, black pepper, onion, pepper flakes, rosemary, basil, oregano, and parsley
 - NET WT. 0.92 oz (26 grams)</v>
      </c>
      <c r="N597" s="10">
        <v>10000000398</v>
      </c>
      <c r="O597" s="10">
        <v>30000000398</v>
      </c>
      <c r="P597" s="10">
        <v>50000000398</v>
      </c>
      <c r="Q597" s="10">
        <v>70000000398</v>
      </c>
      <c r="R597" s="10">
        <v>90000000398</v>
      </c>
      <c r="S597" s="10">
        <v>11000000398</v>
      </c>
      <c r="T597" s="10">
        <v>13000000398</v>
      </c>
      <c r="U597" s="9" t="s">
        <v>49</v>
      </c>
      <c r="V597" s="9"/>
      <c r="W597" s="6">
        <f>IF(G597 = "NULL", "NULL", G597/4)</f>
        <v>0.49382716049382713</v>
      </c>
      <c r="X597" s="6">
        <f>IF(W597 = "NULL", "NULL", W597*28.35)</f>
        <v>14</v>
      </c>
      <c r="Y597" s="6">
        <f>IF(G597 = "NULL", "NULL", G597*4)</f>
        <v>7.9012345679012341</v>
      </c>
      <c r="Z597" s="6">
        <f>IF(G597 = "NULL", "NULL", H597*4)</f>
        <v>224</v>
      </c>
      <c r="AA597" s="13">
        <v>15000000398</v>
      </c>
      <c r="AB597" s="6">
        <f>IF(OR(E597 = "NULL", G597 = "NULL"), "NULL", (E597+G597)/2)</f>
        <v>1.4462081128747795</v>
      </c>
      <c r="AC597" s="6">
        <f>IF(OR(F597 = "NULL", H597 = "NULL"), "NULL", (F597+H597)/2)</f>
        <v>41</v>
      </c>
      <c r="AD597" s="13">
        <v>17000000398</v>
      </c>
      <c r="AE597" s="6">
        <f>IF(H597 = "NULL", "NULL", AF597/28.35)</f>
        <v>4.9382716049382713</v>
      </c>
      <c r="AF597" s="6">
        <f>IF(H597 = "NULL", "NULL", J597*2)</f>
        <v>140</v>
      </c>
      <c r="AG597" s="13">
        <v>19000000398</v>
      </c>
      <c r="AH597" s="6">
        <f>IF(AB597 = "NULL", "NULL", AB597*2)</f>
        <v>2.8924162257495589</v>
      </c>
      <c r="AI597" s="6">
        <f>IF(AC597 = "NULL", "NULL", AC597*2)</f>
        <v>82</v>
      </c>
      <c r="AJ597" s="13">
        <v>21000000398</v>
      </c>
      <c r="AK597" s="11" t="s">
        <v>404</v>
      </c>
      <c r="AL597" s="10" t="str">
        <f>SUBSTITUTE(D597,CHAR(10)&amp;"•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c r="AM597" s="9" t="s">
        <v>44</v>
      </c>
      <c r="AN597" s="42"/>
    </row>
    <row r="598" spans="1:40" ht="180" x14ac:dyDescent="0.3">
      <c r="A598" s="8" t="s">
        <v>2184</v>
      </c>
      <c r="B598" s="8" t="s">
        <v>2185</v>
      </c>
      <c r="C598" s="8" t="s">
        <v>2186</v>
      </c>
      <c r="D598" s="9" t="s">
        <v>2981</v>
      </c>
      <c r="E598" s="6">
        <f>IF(F598 = "NULL", "NULL", F598/28.35)</f>
        <v>2.2927689594356262</v>
      </c>
      <c r="F598" s="6">
        <v>65</v>
      </c>
      <c r="G598" s="6">
        <f>IF(H598 = "NULL", "NULL", H598/28.35)</f>
        <v>4.6913580246913575</v>
      </c>
      <c r="H598" s="6">
        <v>133</v>
      </c>
      <c r="I598" s="6">
        <f>IF(G598 = "NULL", "NULL", G598*1.25)</f>
        <v>5.8641975308641969</v>
      </c>
      <c r="J598" s="6">
        <f>IF(G598 = "NULL", "NULL", H598*1.25)</f>
        <v>166.25</v>
      </c>
      <c r="K598" s="6">
        <f>IF(G598 = "NULL", "NULL", G598*2)</f>
        <v>9.3827160493827151</v>
      </c>
      <c r="L598" s="6">
        <f>IF(G598 = "NULL", "NULL", H598*2)</f>
        <v>266</v>
      </c>
      <c r="M598" s="9" t="str">
        <f>CONCATENATE(SUBSTITUTE(D598,"• Packed in a facility and/or equipment that produces products containing peanuts, tree nuts, soybean, milk, dairy, eggs, fish, shellfish, wheat, sesame. •",""), " - NET WT. ", TEXT(E598, "0.00"), " oz (", F598, " grams)")</f>
        <v>Tuscan Sea Salt Ingredients:
sea salt, spices, garlic, tomato
 - NET WT. 2.29 oz (65 grams)</v>
      </c>
      <c r="N598" s="10">
        <v>10000000333</v>
      </c>
      <c r="O598" s="10">
        <v>30000000333</v>
      </c>
      <c r="P598" s="10">
        <v>50000000333</v>
      </c>
      <c r="Q598" s="10">
        <v>70000000333</v>
      </c>
      <c r="R598" s="10">
        <v>90000000333</v>
      </c>
      <c r="S598" s="10">
        <v>11000000333</v>
      </c>
      <c r="T598" s="10">
        <v>13000000333</v>
      </c>
      <c r="U598" s="8" t="s">
        <v>49</v>
      </c>
      <c r="V598" s="9" t="s">
        <v>127</v>
      </c>
      <c r="W598" s="6">
        <f>IF(G598 = "NULL", "NULL", G598/4)</f>
        <v>1.1728395061728394</v>
      </c>
      <c r="X598" s="6">
        <f>IF(W598 = "NULL", "NULL", W598*28.35)</f>
        <v>33.25</v>
      </c>
      <c r="Y598" s="6">
        <f>IF(G598 = "NULL", "NULL", G598*4)</f>
        <v>18.76543209876543</v>
      </c>
      <c r="Z598" s="6">
        <f>IF(G598 = "NULL", "NULL", H598*4)</f>
        <v>532</v>
      </c>
      <c r="AA598" s="13">
        <v>15000000333</v>
      </c>
      <c r="AB598" s="6">
        <f>IF(OR(E598 = "NULL", G598 = "NULL"), "NULL", (E598+G598)/2)</f>
        <v>3.4920634920634921</v>
      </c>
      <c r="AC598" s="6">
        <f>IF(OR(F598 = "NULL", H598 = "NULL"), "NULL", (F598+H598)/2)</f>
        <v>99</v>
      </c>
      <c r="AD598" s="13">
        <v>17000000333</v>
      </c>
      <c r="AE598" s="6">
        <f>IF(H598 = "NULL", "NULL", AF598/28.35)</f>
        <v>11.728395061728394</v>
      </c>
      <c r="AF598" s="6">
        <f>IF(H598 = "NULL", "NULL", J598*2)</f>
        <v>332.5</v>
      </c>
      <c r="AG598" s="13">
        <v>19000000333</v>
      </c>
      <c r="AH598" s="6">
        <f>IF(AB598 = "NULL", "NULL", AB598*2)</f>
        <v>6.9841269841269842</v>
      </c>
      <c r="AI598" s="6">
        <f>IF(AC598 = "NULL", "NULL", AC598*2)</f>
        <v>198</v>
      </c>
      <c r="AJ598" s="13">
        <v>21000000333</v>
      </c>
      <c r="AK598" s="11"/>
      <c r="AL598" s="10" t="str">
        <f>SUBSTITUTE(D598,CHAR(10)&amp;"• Packed in a facility and/or equipment that produces products containing peanuts, tree nuts, soybean, milk, dairy, eggs, fish, shellfish, wheat, sesame. •","")</f>
        <v>Tuscan Sea Salt Ingredients:
sea salt, spices, garlic, tomato</v>
      </c>
      <c r="AM598" s="9" t="s">
        <v>44</v>
      </c>
      <c r="AN598" s="42"/>
    </row>
    <row r="599" spans="1:40" ht="180" x14ac:dyDescent="0.3">
      <c r="A599" s="33" t="s">
        <v>486</v>
      </c>
      <c r="B599" s="8" t="s">
        <v>487</v>
      </c>
      <c r="C599" s="8" t="s">
        <v>487</v>
      </c>
      <c r="D599" s="9" t="s">
        <v>488</v>
      </c>
      <c r="E599" s="6">
        <f>IF(F599 = "NULL", "NULL", F599/28.35)</f>
        <v>0.91710758377425039</v>
      </c>
      <c r="F599" s="6">
        <v>26</v>
      </c>
      <c r="G599" s="6">
        <f>IF(H599 = "NULL", "NULL", H599/28.35)</f>
        <v>1.9753086419753085</v>
      </c>
      <c r="H599" s="6">
        <v>56</v>
      </c>
      <c r="I599" s="6">
        <f>IF(G599 = "NULL", "NULL", G599*1.25)</f>
        <v>2.4691358024691357</v>
      </c>
      <c r="J599" s="6">
        <f>IF(G599 = "NULL", "NULL", H599*1.25)</f>
        <v>70</v>
      </c>
      <c r="K599" s="6">
        <f>IF(G599 = "NULL", "NULL", G599*2)</f>
        <v>3.9506172839506171</v>
      </c>
      <c r="L599" s="6">
        <f>IF(G599 = "NULL", "NULL", H599*2)</f>
        <v>112</v>
      </c>
      <c r="M599" s="9" t="str">
        <f>CONCATENATE(SUBSTITUTE(D599,"• Packed in a facility and/or equipment that produces products containing peanuts, tree nuts, soybean, milk, dairy, eggs, fish, shellfish, wheat, sesame. •",""), " - NET WT. ", TEXT(E599, "0.00"), " oz (", F599, " grams)")</f>
        <v>Tuscan Seasoning Ingredients:
garlic, salt, black pepper, onion, pepper flakes, rosemary, basil, oregano, and parsley
 - NET WT. 0.92 oz (26 grams)</v>
      </c>
      <c r="N599" s="10">
        <v>10000000450</v>
      </c>
      <c r="O599" s="10">
        <v>30000000450</v>
      </c>
      <c r="P599" s="10">
        <v>50000000450</v>
      </c>
      <c r="Q599" s="10">
        <v>70000000450</v>
      </c>
      <c r="R599" s="10">
        <v>90000000450</v>
      </c>
      <c r="S599" s="10">
        <v>11000000450</v>
      </c>
      <c r="T599" s="10">
        <v>13000000450</v>
      </c>
      <c r="U599" s="9" t="s">
        <v>49</v>
      </c>
      <c r="V599" s="9"/>
      <c r="W599" s="6">
        <f>IF(G599 = "NULL", "NULL", G599/4)</f>
        <v>0.49382716049382713</v>
      </c>
      <c r="X599" s="6">
        <f>IF(W599 = "NULL", "NULL", W599*28.35)</f>
        <v>14</v>
      </c>
      <c r="Y599" s="6">
        <f>IF(G599 = "NULL", "NULL", G599*4)</f>
        <v>7.9012345679012341</v>
      </c>
      <c r="Z599" s="6">
        <f>IF(G599 = "NULL", "NULL", H599*4)</f>
        <v>224</v>
      </c>
      <c r="AA599" s="13">
        <v>15000000450</v>
      </c>
      <c r="AB599" s="6">
        <f>IF(OR(E599 = "NULL", G599 = "NULL"), "NULL", (E599+G599)/2)</f>
        <v>1.4462081128747795</v>
      </c>
      <c r="AC599" s="6">
        <f>IF(OR(F599 = "NULL", H599 = "NULL"), "NULL", (F599+H599)/2)</f>
        <v>41</v>
      </c>
      <c r="AD599" s="13">
        <v>17000000450</v>
      </c>
      <c r="AE599" s="6">
        <f>IF(H599 = "NULL", "NULL", AF599/28.35)</f>
        <v>4.9382716049382713</v>
      </c>
      <c r="AF599" s="6">
        <f>IF(H599 = "NULL", "NULL", J599*2)</f>
        <v>140</v>
      </c>
      <c r="AG599" s="13">
        <v>19000000450</v>
      </c>
      <c r="AH599" s="6">
        <f>IF(AB599 = "NULL", "NULL", AB599*2)</f>
        <v>2.8924162257495589</v>
      </c>
      <c r="AI599" s="6">
        <f>IF(AC599 = "NULL", "NULL", AC599*2)</f>
        <v>82</v>
      </c>
      <c r="AJ599" s="13">
        <v>21000000450</v>
      </c>
      <c r="AK599" s="11" t="s">
        <v>489</v>
      </c>
      <c r="AL599" s="10" t="str">
        <f>SUBSTITUTE(D599,CHAR(10)&amp;"• Packed in a facility and/or equipment that produces products containing peanuts, tree nuts, soybean, milk, dairy, eggs, fish, shellfish, wheat, sesame. •","")</f>
        <v>Tuscan Seasoning Ingredients:
garlic, salt, black pepper, onion, pepper flakes, rosemary, basil, oregano, and parsley</v>
      </c>
      <c r="AM599" s="9" t="s">
        <v>44</v>
      </c>
      <c r="AN599" s="42"/>
    </row>
    <row r="600" spans="1:40" ht="180" x14ac:dyDescent="0.3">
      <c r="A600" s="33" t="s">
        <v>601</v>
      </c>
      <c r="B600" s="8" t="s">
        <v>487</v>
      </c>
      <c r="C600" s="8" t="s">
        <v>487</v>
      </c>
      <c r="D600" s="9" t="s">
        <v>488</v>
      </c>
      <c r="E600" s="6">
        <f>IF(F600 = "NULL", "NULL", F600/28.35)</f>
        <v>0.91710758377425039</v>
      </c>
      <c r="F600" s="6">
        <v>26</v>
      </c>
      <c r="G600" s="6">
        <f>IF(H600 = "NULL", "NULL", H600/28.35)</f>
        <v>1.9753086419753085</v>
      </c>
      <c r="H600" s="6">
        <v>56</v>
      </c>
      <c r="I600" s="6">
        <f>IF(G600 = "NULL", "NULL", G600*1.25)</f>
        <v>2.4691358024691357</v>
      </c>
      <c r="J600" s="6">
        <f>IF(G600 = "NULL", "NULL", H600*1.25)</f>
        <v>70</v>
      </c>
      <c r="K600" s="6">
        <f>IF(G600 = "NULL", "NULL", G600*2)</f>
        <v>3.9506172839506171</v>
      </c>
      <c r="L600" s="6">
        <f>IF(G600 = "NULL", "NULL", H600*2)</f>
        <v>112</v>
      </c>
      <c r="M600" s="9" t="str">
        <f>CONCATENATE(SUBSTITUTE(D600,"• Packed in a facility and/or equipment that produces products containing peanuts, tree nuts, soybean, milk, dairy, eggs, fish, shellfish, wheat, sesame. •",""), " - NET WT. ", TEXT(E600, "0.00"), " oz (", F600, " grams)")</f>
        <v>Tuscan Seasoning Ingredients:
garlic, salt, black pepper, onion, pepper flakes, rosemary, basil, oregano, and parsley
 - NET WT. 0.92 oz (26 grams)</v>
      </c>
      <c r="N600" s="10">
        <v>10000000517</v>
      </c>
      <c r="O600" s="10">
        <v>30000000517</v>
      </c>
      <c r="P600" s="10">
        <v>50000000517</v>
      </c>
      <c r="Q600" s="10">
        <v>70000000517</v>
      </c>
      <c r="R600" s="10">
        <v>90000000517</v>
      </c>
      <c r="S600" s="10">
        <v>11000000517</v>
      </c>
      <c r="T600" s="10">
        <v>13000000517</v>
      </c>
      <c r="U600" s="22"/>
      <c r="W600" s="6">
        <f>IF(G600 = "NULL", "NULL", G600/4)</f>
        <v>0.49382716049382713</v>
      </c>
      <c r="X600" s="6">
        <f>IF(W600 = "NULL", "NULL", W600*28.35)</f>
        <v>14</v>
      </c>
      <c r="Y600" s="6">
        <f>IF(G600 = "NULL", "NULL", G600*4)</f>
        <v>7.9012345679012341</v>
      </c>
      <c r="Z600" s="6">
        <f>IF(G600 = "NULL", "NULL", H600*4)</f>
        <v>224</v>
      </c>
      <c r="AA600" s="13">
        <v>15000000517</v>
      </c>
      <c r="AB600" s="6">
        <f>IF(OR(E600 = "NULL", G600 = "NULL"), "NULL", (E600+G600)/2)</f>
        <v>1.4462081128747795</v>
      </c>
      <c r="AC600" s="6">
        <f>IF(OR(F600 = "NULL", H600 = "NULL"), "NULL", (F600+H600)/2)</f>
        <v>41</v>
      </c>
      <c r="AD600" s="13">
        <v>17000000517</v>
      </c>
      <c r="AE600" s="6">
        <f>IF(H600 = "NULL", "NULL", AF600/28.35)</f>
        <v>4.9382716049382713</v>
      </c>
      <c r="AF600" s="6">
        <f>IF(H600 = "NULL", "NULL", J600*2)</f>
        <v>140</v>
      </c>
      <c r="AG600" s="13">
        <v>19000000517</v>
      </c>
      <c r="AH600" s="6">
        <f>IF(AB600 = "NULL", "NULL", AB600*2)</f>
        <v>2.8924162257495589</v>
      </c>
      <c r="AI600" s="6">
        <f>IF(AC600 = "NULL", "NULL", AC600*2)</f>
        <v>82</v>
      </c>
      <c r="AJ600" s="13">
        <v>21000000517</v>
      </c>
      <c r="AK600" s="11" t="s">
        <v>602</v>
      </c>
      <c r="AL600" s="10" t="str">
        <f>SUBSTITUTE(D600,CHAR(10)&amp;"• Packed in a facility and/or equipment that produces products containing peanuts, tree nuts, soybean, milk, dairy, eggs, fish, shellfish, wheat, sesame. •","")</f>
        <v>Tuscan Seasoning Ingredients:
garlic, salt, black pepper, onion, pepper flakes, rosemary, basil, oregano, and parsley</v>
      </c>
      <c r="AM600" s="9" t="s">
        <v>44</v>
      </c>
      <c r="AN600" s="42"/>
    </row>
    <row r="601" spans="1:40" ht="180" x14ac:dyDescent="0.3">
      <c r="A601" s="8" t="s">
        <v>214</v>
      </c>
      <c r="B601" s="8" t="s">
        <v>215</v>
      </c>
      <c r="C601" s="8" t="s">
        <v>216</v>
      </c>
      <c r="D601" s="9" t="s">
        <v>217</v>
      </c>
      <c r="E601" s="6">
        <f>IF(F601 = "NULL", "NULL", F601/28.35)</f>
        <v>1.9</v>
      </c>
      <c r="F601" s="6">
        <v>53.865000000000002</v>
      </c>
      <c r="G601" s="6">
        <f>IF(H601 = "NULL", "NULL", H601/28.35)</f>
        <v>3.8</v>
      </c>
      <c r="H601" s="6">
        <v>107.73</v>
      </c>
      <c r="I601" s="6">
        <f>IF(G601 = "NULL", "NULL", G601*1.25)</f>
        <v>4.75</v>
      </c>
      <c r="J601" s="6">
        <f>IF(G601 = "NULL", "NULL", H601*1.25)</f>
        <v>134.66249999999999</v>
      </c>
      <c r="K601" s="6">
        <f>IF(G601 = "NULL", "NULL", G601*2)</f>
        <v>7.6</v>
      </c>
      <c r="L601" s="6">
        <f>IF(G601 = "NULL", "NULL", H601*2)</f>
        <v>215.46</v>
      </c>
      <c r="M601" s="9" t="str">
        <f>CONCATENATE(SUBSTITUTE(D601,"• Packed in a facility and/or equipment that produces products containing peanuts, tree nuts, soybean, milk, dairy, eggs, fish, shellfish, wheat, sesame. •",""), " - NET WT. ", TEXT(E601, "0.00"), " oz (", F601, " grams)")</f>
        <v>Tuscan Tomato Bread Dip Ingredients:
tomato, onion, salt, roasted garlic, oregano, parsley
 - NET WT. 1.90 oz (53.865 grams)</v>
      </c>
      <c r="N601" s="10">
        <v>10000000331</v>
      </c>
      <c r="O601" s="10">
        <v>30000000331</v>
      </c>
      <c r="P601" s="10">
        <v>50000000331</v>
      </c>
      <c r="Q601" s="10">
        <v>70000000331</v>
      </c>
      <c r="R601" s="10">
        <v>90000000331</v>
      </c>
      <c r="S601" s="10">
        <v>11000000331</v>
      </c>
      <c r="T601" s="10">
        <v>13000000331</v>
      </c>
      <c r="U601" s="8" t="s">
        <v>49</v>
      </c>
      <c r="V601" s="9" t="s">
        <v>207</v>
      </c>
      <c r="W601" s="6">
        <f>IF(G601 = "NULL", "NULL", G601/4)</f>
        <v>0.95</v>
      </c>
      <c r="X601" s="6">
        <f>IF(W601 = "NULL", "NULL", W601*28.35)</f>
        <v>26.932500000000001</v>
      </c>
      <c r="Y601" s="6">
        <f>IF(G601 = "NULL", "NULL", G601*4)</f>
        <v>15.2</v>
      </c>
      <c r="Z601" s="6">
        <f>IF(G601 = "NULL", "NULL", H601*4)</f>
        <v>430.92</v>
      </c>
      <c r="AA601" s="13">
        <v>15000000331</v>
      </c>
      <c r="AB601" s="6">
        <f>IF(OR(E601 = "NULL", G601 = "NULL"), "NULL", (E601+G601)/2)</f>
        <v>2.8499999999999996</v>
      </c>
      <c r="AC601" s="6">
        <f>IF(OR(F601 = "NULL", H601 = "NULL"), "NULL", (F601+H601)/2)</f>
        <v>80.797499999999999</v>
      </c>
      <c r="AD601" s="13">
        <v>17000000331</v>
      </c>
      <c r="AE601" s="6">
        <f>IF(H601 = "NULL", "NULL", AF601/28.35)</f>
        <v>9.5</v>
      </c>
      <c r="AF601" s="6">
        <f>IF(H601 = "NULL", "NULL", J601*2)</f>
        <v>269.32499999999999</v>
      </c>
      <c r="AG601" s="13">
        <v>19000000331</v>
      </c>
      <c r="AH601" s="6">
        <f>IF(AB601 = "NULL", "NULL", AB601*2)</f>
        <v>5.6999999999999993</v>
      </c>
      <c r="AI601" s="6">
        <f>IF(AC601 = "NULL", "NULL", AC601*2)</f>
        <v>161.595</v>
      </c>
      <c r="AJ601" s="13">
        <v>21000000331</v>
      </c>
      <c r="AK601" s="11" t="s">
        <v>218</v>
      </c>
      <c r="AL601" s="10" t="str">
        <f>SUBSTITUTE(D601,CHAR(10)&amp;"• Packed in a facility and/or equipment that produces products containing peanuts, tree nuts, soybean, milk, dairy, eggs, fish, shellfish, wheat, sesame. •","")</f>
        <v>Tuscan Tomato Bread Dip Ingredients:
tomato, onion, salt, roasted garlic, oregano, parsley</v>
      </c>
      <c r="AM601" s="9" t="s">
        <v>44</v>
      </c>
      <c r="AN601" s="42"/>
    </row>
    <row r="602" spans="1:40" ht="180" x14ac:dyDescent="0.3">
      <c r="A602" s="8" t="s">
        <v>2091</v>
      </c>
      <c r="B602" s="8" t="s">
        <v>2092</v>
      </c>
      <c r="C602" s="8" t="s">
        <v>2093</v>
      </c>
      <c r="D602" s="9" t="s">
        <v>2094</v>
      </c>
      <c r="E602" s="6">
        <f>IF(F602 = "NULL", "NULL", F602/28.35)</f>
        <v>1.8500881834215168</v>
      </c>
      <c r="F602" s="6">
        <v>52.45</v>
      </c>
      <c r="G602" s="6">
        <f>IF(H602 = "NULL", "NULL", H602/28.35)</f>
        <v>3.7001763668430336</v>
      </c>
      <c r="H602" s="6">
        <v>104.9</v>
      </c>
      <c r="I602" s="6">
        <f>IF(G602 = "NULL", "NULL", G602*1.25)</f>
        <v>4.6252204585537919</v>
      </c>
      <c r="J602" s="6">
        <f>IF(G602 = "NULL", "NULL", H602*1.25)</f>
        <v>131.125</v>
      </c>
      <c r="K602" s="6">
        <f>IF(G602 = "NULL", "NULL", G602*2)</f>
        <v>7.4003527336860673</v>
      </c>
      <c r="L602" s="6">
        <f>IF(G602 = "NULL", "NULL", H602*2)</f>
        <v>209.8</v>
      </c>
      <c r="M602" s="9" t="str">
        <f>CONCATENATE(SUBSTITUTE(D602,"• Packed in a facility and/or equipment that produces products containing peanuts, tree nuts, soybean, milk, dairy, eggs, fish, shellfish, wheat, sesame. •",""), " - NET WT. ", TEXT(E602, "0.00"), " oz (", F602, " grams)")</f>
        <v>Twisted Lime &amp; Chili Seasoning Ingredients:
chili powder, salt, cumin, coriander, garlic, onion, lime, sugar
 - NET WT. 1.85 oz (52.45 grams)</v>
      </c>
      <c r="N602" s="10">
        <v>10000000573</v>
      </c>
      <c r="O602" s="10">
        <v>30000000573</v>
      </c>
      <c r="P602" s="10">
        <v>50000000573</v>
      </c>
      <c r="Q602" s="10">
        <v>70000000573</v>
      </c>
      <c r="R602" s="10">
        <v>90000000573</v>
      </c>
      <c r="S602" s="10">
        <v>11000000573</v>
      </c>
      <c r="T602" s="10">
        <v>13000000573</v>
      </c>
      <c r="U602" s="22"/>
      <c r="W602" s="6">
        <f>IF(G602 = "NULL", "NULL", G602/4)</f>
        <v>0.92504409171075841</v>
      </c>
      <c r="X602" s="6">
        <f>IF(W602 = "NULL", "NULL", W602*28.35)</f>
        <v>26.225000000000001</v>
      </c>
      <c r="Y602" s="6">
        <f>IF(G602 = "NULL", "NULL", G602*4)</f>
        <v>14.800705467372135</v>
      </c>
      <c r="Z602" s="6">
        <f>IF(G602 = "NULL", "NULL", H602*4)</f>
        <v>419.6</v>
      </c>
      <c r="AA602" s="13">
        <v>15000000573</v>
      </c>
      <c r="AB602" s="6">
        <f>IF(OR(E602 = "NULL", G602 = "NULL"), "NULL", (E602+G602)/2)</f>
        <v>2.7751322751322753</v>
      </c>
      <c r="AC602" s="6">
        <f>IF(OR(F602 = "NULL", H602 = "NULL"), "NULL", (F602+H602)/2)</f>
        <v>78.675000000000011</v>
      </c>
      <c r="AD602" s="13">
        <v>17000000573</v>
      </c>
      <c r="AE602" s="6">
        <f>IF(H602 = "NULL", "NULL", AF602/28.35)</f>
        <v>9.2504409171075839</v>
      </c>
      <c r="AF602" s="6">
        <f>IF(H602 = "NULL", "NULL", J602*2)</f>
        <v>262.25</v>
      </c>
      <c r="AG602" s="13">
        <v>19000000573</v>
      </c>
      <c r="AH602" s="6">
        <f>IF(AB602 = "NULL", "NULL", AB602*2)</f>
        <v>5.5502645502645507</v>
      </c>
      <c r="AI602" s="6">
        <f>IF(AC602 = "NULL", "NULL", AC602*2)</f>
        <v>157.35000000000002</v>
      </c>
      <c r="AJ602" s="13">
        <v>21000000573</v>
      </c>
      <c r="AK602" s="11" t="s">
        <v>2095</v>
      </c>
      <c r="AL602" s="10" t="str">
        <f>SUBSTITUTE(D602,CHAR(10)&amp;"• Packed in a facility and/or equipment that produces products containing peanuts, tree nuts, soybean, milk, dairy, eggs, fish, shellfish, wheat, sesame. •","")</f>
        <v>Twisted Lime &amp; Chili Seasoning Ingredients:
chili powder, salt, cumin, coriander, garlic, onion, lime, sugar</v>
      </c>
      <c r="AM602" s="9" t="s">
        <v>44</v>
      </c>
      <c r="AN602" s="42"/>
    </row>
    <row r="603" spans="1:40" ht="180" x14ac:dyDescent="0.3">
      <c r="A603" s="33" t="s">
        <v>2974</v>
      </c>
      <c r="B603" s="8" t="s">
        <v>2970</v>
      </c>
      <c r="C603" s="8" t="s">
        <v>2971</v>
      </c>
      <c r="D603" s="9" t="s">
        <v>2972</v>
      </c>
      <c r="E603" s="6">
        <f>IF(F603 = "NULL", "NULL", F603/28.35)</f>
        <v>0.35273368606701938</v>
      </c>
      <c r="F603" s="6">
        <v>10</v>
      </c>
      <c r="G603" s="6">
        <f>IF(H603 = "NULL", "NULL", H603/28.35)</f>
        <v>0.77601410934744264</v>
      </c>
      <c r="H603" s="6">
        <v>22</v>
      </c>
      <c r="I603" s="6">
        <f>IF(G603 = "NULL", "NULL", G603*1.25)</f>
        <v>0.9700176366843033</v>
      </c>
      <c r="J603" s="6">
        <f>IF(G603 = "NULL", "NULL", H603*1.25)</f>
        <v>27.5</v>
      </c>
      <c r="K603" s="6">
        <f>IF(G603 = "NULL", "NULL", G603*2)</f>
        <v>1.5520282186948853</v>
      </c>
      <c r="L603" s="6">
        <f>IF(G603 = "NULL", "NULL", H603*2)</f>
        <v>44</v>
      </c>
      <c r="M603" s="9" t="str">
        <f>CONCATENATE(SUBSTITUTE(D603,"• Packed in a facility and/or equipment that produces products containing peanuts, tree nuts, soybean, milk, dairy, eggs, fish, shellfish, wheat, sesame. •",""), " - NET WT. ", TEXT(E603, "0.00"), " oz (", F603, " grams)")</f>
        <v>Ultimate Bread Dip Ingredients:
oregano, marjoram, thyme, basil, rosemary, red peppers, sage, minced garlic
 - NET WT. 0.35 oz (10 grams)</v>
      </c>
      <c r="N603" s="10">
        <v>10000000659</v>
      </c>
      <c r="O603" s="10">
        <v>30000000659</v>
      </c>
      <c r="P603" s="10">
        <v>50000000659</v>
      </c>
      <c r="Q603" s="10">
        <v>70000000659</v>
      </c>
      <c r="R603" s="10">
        <v>90000000659</v>
      </c>
      <c r="S603" s="10">
        <v>11000000659</v>
      </c>
      <c r="T603" s="10">
        <v>13000000659</v>
      </c>
      <c r="U603" s="8" t="s">
        <v>49</v>
      </c>
      <c r="V603" s="9" t="s">
        <v>641</v>
      </c>
      <c r="W603" s="6">
        <f>IF(G603 = "NULL", "NULL", G603/4)</f>
        <v>0.19400352733686066</v>
      </c>
      <c r="X603" s="6">
        <f>IF(W603 = "NULL", "NULL", W603*28.35)</f>
        <v>5.5</v>
      </c>
      <c r="Y603" s="6">
        <f>IF(G603 = "NULL", "NULL", G603*4)</f>
        <v>3.1040564373897706</v>
      </c>
      <c r="Z603" s="6">
        <f>IF(G603 = "NULL", "NULL", H603*4)</f>
        <v>88</v>
      </c>
      <c r="AA603" s="13">
        <v>15000000659</v>
      </c>
      <c r="AB603" s="6">
        <f>IF(OR(E603 = "NULL", G603 = "NULL"), "NULL", (E603+G603)/2)</f>
        <v>0.56437389770723101</v>
      </c>
      <c r="AC603" s="6">
        <f>IF(OR(F603 = "NULL", H603 = "NULL"), "NULL", (F603+H603)/2)</f>
        <v>16</v>
      </c>
      <c r="AD603" s="13">
        <v>17000000659</v>
      </c>
      <c r="AE603" s="6">
        <f>IF(H603 = "NULL", "NULL", AF603/28.35)</f>
        <v>1.9400352733686066</v>
      </c>
      <c r="AF603" s="6">
        <f>IF(H603 = "NULL", "NULL", J603*2)</f>
        <v>55</v>
      </c>
      <c r="AG603" s="13">
        <v>19000000659</v>
      </c>
      <c r="AH603" s="6">
        <f>IF(AB603 = "NULL", "NULL", AB603*2)</f>
        <v>1.128747795414462</v>
      </c>
      <c r="AI603" s="6">
        <f>IF(AC603 = "NULL", "NULL", AC603*2)</f>
        <v>32</v>
      </c>
      <c r="AJ603" s="13">
        <v>21000000659</v>
      </c>
      <c r="AK603" s="11" t="s">
        <v>2973</v>
      </c>
      <c r="AL603" s="10" t="str">
        <f>SUBSTITUTE(D603,CHAR(10)&amp;"• Packed in a facility and/or equipment that produces products containing peanuts, tree nuts, soybean, milk, dairy, eggs, fish, shellfish, wheat, sesame. •","")</f>
        <v>Ultimate Bread Dip Ingredients:
oregano, marjoram, thyme, basil, rosemary, red peppers, sage, minced garlic</v>
      </c>
      <c r="AM603" s="9" t="s">
        <v>44</v>
      </c>
      <c r="AN603" s="42"/>
    </row>
    <row r="604" spans="1:40" ht="180" x14ac:dyDescent="0.3">
      <c r="A604" s="8" t="s">
        <v>1150</v>
      </c>
      <c r="B604" s="8" t="s">
        <v>1151</v>
      </c>
      <c r="C604" s="8" t="s">
        <v>1152</v>
      </c>
      <c r="D604" s="9" t="s">
        <v>1153</v>
      </c>
      <c r="E604" s="6">
        <f>IF(F604 = "NULL", "NULL", F604/28.35)</f>
        <v>1.85</v>
      </c>
      <c r="F604" s="6">
        <v>52.447500000000005</v>
      </c>
      <c r="G604" s="6">
        <f>IF(H604 = "NULL", "NULL", H604/28.35)</f>
        <v>3.7</v>
      </c>
      <c r="H604" s="6">
        <v>104.89500000000001</v>
      </c>
      <c r="I604" s="6">
        <f>IF(G604 = "NULL", "NULL", G604*1.25)</f>
        <v>4.625</v>
      </c>
      <c r="J604" s="6">
        <f>IF(G604 = "NULL", "NULL", H604*1.25)</f>
        <v>131.11875000000001</v>
      </c>
      <c r="K604" s="6">
        <f>IF(G604 = "NULL", "NULL", G604*2)</f>
        <v>7.4</v>
      </c>
      <c r="L604" s="6">
        <f>IF(G604 = "NULL", "NULL", H604*2)</f>
        <v>209.79000000000002</v>
      </c>
      <c r="M604" s="9" t="str">
        <f>CONCATENATE(SUBSTITUTE(D604,"• Packed in a facility and/or equipment that produces products containing peanuts, tree nuts, soybean, milk, dairy, eggs, fish, shellfish, wheat, sesame. •",""), " - NET WT. ", TEXT(E604, "0.00"), " oz (", F604, " grams)")</f>
        <v>Ultimate Grill Seasoning Ingredients:
salt, sugar, spices, chili pepper, brown sugar, paprika, msg, garlic, onion, garlic powder
 - NET WT. 1.85 oz (52.4475 grams)</v>
      </c>
      <c r="N604" s="10">
        <v>10000000335</v>
      </c>
      <c r="O604" s="10">
        <v>30000000335</v>
      </c>
      <c r="P604" s="10">
        <v>50000000335</v>
      </c>
      <c r="Q604" s="10">
        <v>70000000335</v>
      </c>
      <c r="R604" s="10">
        <v>90000000335</v>
      </c>
      <c r="S604" s="10">
        <v>11000000335</v>
      </c>
      <c r="T604" s="10">
        <v>13000000335</v>
      </c>
      <c r="U604" s="8"/>
      <c r="V604" s="9"/>
      <c r="W604" s="6">
        <f>IF(G604 = "NULL", "NULL", G604/4)</f>
        <v>0.92500000000000004</v>
      </c>
      <c r="X604" s="6">
        <f>IF(W604 = "NULL", "NULL", W604*28.35)</f>
        <v>26.223750000000003</v>
      </c>
      <c r="Y604" s="6">
        <f>IF(G604 = "NULL", "NULL", G604*4)</f>
        <v>14.8</v>
      </c>
      <c r="Z604" s="6">
        <f>IF(G604 = "NULL", "NULL", H604*4)</f>
        <v>419.58000000000004</v>
      </c>
      <c r="AA604" s="13">
        <v>15000000335</v>
      </c>
      <c r="AB604" s="6">
        <f>IF(OR(E604 = "NULL", G604 = "NULL"), "NULL", (E604+G604)/2)</f>
        <v>2.7750000000000004</v>
      </c>
      <c r="AC604" s="6">
        <f>IF(OR(F604 = "NULL", H604 = "NULL"), "NULL", (F604+H604)/2)</f>
        <v>78.671250000000015</v>
      </c>
      <c r="AD604" s="13">
        <v>17000000335</v>
      </c>
      <c r="AE604" s="6">
        <f>IF(H604 = "NULL", "NULL", AF604/28.35)</f>
        <v>9.25</v>
      </c>
      <c r="AF604" s="6">
        <f>IF(H604 = "NULL", "NULL", J604*2)</f>
        <v>262.23750000000001</v>
      </c>
      <c r="AG604" s="13">
        <v>19000000335</v>
      </c>
      <c r="AH604" s="6">
        <f>IF(AB604 = "NULL", "NULL", AB604*2)</f>
        <v>5.5500000000000007</v>
      </c>
      <c r="AI604" s="6">
        <f>IF(AC604 = "NULL", "NULL", AC604*2)</f>
        <v>157.34250000000003</v>
      </c>
      <c r="AJ604" s="13">
        <v>21000000335</v>
      </c>
      <c r="AK604" s="11"/>
      <c r="AL604" s="10" t="str">
        <f>SUBSTITUTE(D604,CHAR(10)&amp;"• Packed in a facility and/or equipment that produces products containing peanuts, tree nuts, soybean, milk, dairy, eggs, fish, shellfish, wheat, sesame. •","")</f>
        <v>Ultimate Grill Seasoning Ingredients:
salt, sugar, spices, chili pepper, brown sugar, paprika, msg, garlic, onion, garlic powder</v>
      </c>
      <c r="AM604" s="9" t="s">
        <v>44</v>
      </c>
      <c r="AN604" s="42"/>
    </row>
    <row r="605" spans="1:40" ht="180" x14ac:dyDescent="0.3">
      <c r="A605" s="8" t="s">
        <v>1760</v>
      </c>
      <c r="B605" s="8" t="s">
        <v>1761</v>
      </c>
      <c r="C605" s="8" t="s">
        <v>1762</v>
      </c>
      <c r="D605" s="9" t="s">
        <v>1763</v>
      </c>
      <c r="E605" s="6">
        <f>IF(F605 = "NULL", "NULL", F605/28.35)</f>
        <v>0.35273368606701938</v>
      </c>
      <c r="F605" s="6">
        <v>10</v>
      </c>
      <c r="G605" s="6">
        <f>IF(H605 = "NULL", "NULL", H605/28.35)</f>
        <v>0.77601410934744264</v>
      </c>
      <c r="H605" s="6">
        <v>22</v>
      </c>
      <c r="I605" s="6">
        <f>IF(G605 = "NULL", "NULL", G605*1.25)</f>
        <v>0.9700176366843033</v>
      </c>
      <c r="J605" s="6">
        <f>IF(G605 = "NULL", "NULL", H605*1.25)</f>
        <v>27.5</v>
      </c>
      <c r="K605" s="6">
        <f>IF(G605 = "NULL", "NULL", G605*2)</f>
        <v>1.5520282186948853</v>
      </c>
      <c r="L605" s="6">
        <f>IF(G605 = "NULL", "NULL", H605*2)</f>
        <v>44</v>
      </c>
      <c r="M605" s="9" t="str">
        <f>CONCATENATE(SUBSTITUTE(D605,"• Packed in a facility and/or equipment that produces products containing peanuts, tree nuts, soybean, milk, dairy, eggs, fish, shellfish, wheat, sesame. •",""), " - NET WT. ", TEXT(E605, "0.00"), " oz (", F605, " grams)")</f>
        <v>Ultimate Pizza Seasoning Ingredients:
oregano, marjoram, thyme, basil, rosemary, red peppers, sage, minced garlic
 - NET WT. 0.35 oz (10 grams)</v>
      </c>
      <c r="N605" s="10">
        <v>10000000334</v>
      </c>
      <c r="O605" s="10">
        <v>30000000334</v>
      </c>
      <c r="P605" s="10">
        <v>50000000334</v>
      </c>
      <c r="Q605" s="10">
        <v>70000000334</v>
      </c>
      <c r="R605" s="10">
        <v>90000000334</v>
      </c>
      <c r="S605" s="10">
        <v>11000000334</v>
      </c>
      <c r="T605" s="10">
        <v>13000000334</v>
      </c>
      <c r="U605" s="8" t="s">
        <v>49</v>
      </c>
      <c r="V605" s="9" t="s">
        <v>641</v>
      </c>
      <c r="W605" s="6">
        <f>IF(G605 = "NULL", "NULL", G605/4)</f>
        <v>0.19400352733686066</v>
      </c>
      <c r="X605" s="6">
        <f>IF(W605 = "NULL", "NULL", W605*28.35)</f>
        <v>5.5</v>
      </c>
      <c r="Y605" s="6">
        <f>IF(G605 = "NULL", "NULL", G605*4)</f>
        <v>3.1040564373897706</v>
      </c>
      <c r="Z605" s="6">
        <f>IF(G605 = "NULL", "NULL", H605*4)</f>
        <v>88</v>
      </c>
      <c r="AA605" s="13">
        <v>15000000334</v>
      </c>
      <c r="AB605" s="6">
        <f>IF(OR(E605 = "NULL", G605 = "NULL"), "NULL", (E605+G605)/2)</f>
        <v>0.56437389770723101</v>
      </c>
      <c r="AC605" s="6">
        <f>IF(OR(F605 = "NULL", H605 = "NULL"), "NULL", (F605+H605)/2)</f>
        <v>16</v>
      </c>
      <c r="AD605" s="13">
        <v>17000000334</v>
      </c>
      <c r="AE605" s="6">
        <f>IF(H605 = "NULL", "NULL", AF605/28.35)</f>
        <v>1.9400352733686066</v>
      </c>
      <c r="AF605" s="6">
        <f>IF(H605 = "NULL", "NULL", J605*2)</f>
        <v>55</v>
      </c>
      <c r="AG605" s="13">
        <v>19000000334</v>
      </c>
      <c r="AH605" s="6">
        <f>IF(AB605 = "NULL", "NULL", AB605*2)</f>
        <v>1.128747795414462</v>
      </c>
      <c r="AI605" s="6">
        <f>IF(AC605 = "NULL", "NULL", AC605*2)</f>
        <v>32</v>
      </c>
      <c r="AJ605" s="13">
        <v>21000000334</v>
      </c>
      <c r="AK605" s="11" t="s">
        <v>1002</v>
      </c>
      <c r="AL605" s="10" t="str">
        <f>SUBSTITUTE(D605,CHAR(10)&amp;"• Packed in a facility and/or equipment that produces products containing peanuts, tree nuts, soybean, milk, dairy, eggs, fish, shellfish, wheat, sesame. •","")</f>
        <v>Ultimate Pizza Seasoning Ingredients:
oregano, marjoram, thyme, basil, rosemary, red peppers, sage, minced garlic</v>
      </c>
      <c r="AM605" s="9" t="s">
        <v>44</v>
      </c>
      <c r="AN605" s="42"/>
    </row>
    <row r="606" spans="1:40" ht="240" x14ac:dyDescent="0.3">
      <c r="A606" s="33" t="s">
        <v>814</v>
      </c>
      <c r="B606" s="8" t="s">
        <v>815</v>
      </c>
      <c r="C606" s="8" t="s">
        <v>816</v>
      </c>
      <c r="D606" s="9" t="s">
        <v>817</v>
      </c>
      <c r="E606" s="6">
        <f>IF(F606 = "NULL", "NULL", F606/28.35)</f>
        <v>1.0582010582010581</v>
      </c>
      <c r="F606" s="6">
        <v>30</v>
      </c>
      <c r="G606" s="6">
        <f>IF(H606 = "NULL", "NULL", H606/28.35)</f>
        <v>2.2927689594356262</v>
      </c>
      <c r="H606" s="6">
        <v>65</v>
      </c>
      <c r="I606" s="6">
        <f>IF(G606 = "NULL", "NULL", G606*1.25)</f>
        <v>2.8659611992945329</v>
      </c>
      <c r="J606" s="6">
        <f>IF(G606 = "NULL", "NULL", H606*1.25)</f>
        <v>81.25</v>
      </c>
      <c r="K606" s="6">
        <f>IF(G606 = "NULL", "NULL", G606*2)</f>
        <v>4.5855379188712524</v>
      </c>
      <c r="L606" s="6">
        <f>IF(G606 = "NULL", "NULL", H606*2)</f>
        <v>130</v>
      </c>
      <c r="M606" s="9" t="str">
        <f>CONCATENATE(SUBSTITUTE(D606,"• Packed in a facility and/or equipment that produces products containing peanuts, tree nuts, soybean, milk, dairy, eggs, fish, shellfish, wheat, sesame. •",""), " - NET WT. ", TEXT(E606, "0.00"), " oz (", F606, " grams)")</f>
        <v>Vampire's Favorite Parmesan &amp; Garlic Popcorn Seasoning Ingredients: 
parmesan cheese ([part-skim milk, cheese culture, salt enzymes], whey, buttermilk solids, sodium phosphate, salt), milk powder, salt, garlic and onion
• ALLERGY ALERT: contains milk •
 - NET WT. 1.06 oz (30 grams)</v>
      </c>
      <c r="N606" s="10">
        <v>10000000598</v>
      </c>
      <c r="O606" s="10">
        <v>30000000598</v>
      </c>
      <c r="P606" s="10">
        <v>50000000598</v>
      </c>
      <c r="Q606" s="10">
        <v>70000000598</v>
      </c>
      <c r="R606" s="10">
        <v>90000000598</v>
      </c>
      <c r="S606" s="10">
        <v>11000000598</v>
      </c>
      <c r="T606" s="10">
        <v>13000000598</v>
      </c>
      <c r="U606" s="8" t="s">
        <v>49</v>
      </c>
      <c r="V606" s="9" t="s">
        <v>207</v>
      </c>
      <c r="W606" s="6">
        <f>IF(G606 = "NULL", "NULL", G606/4)</f>
        <v>0.57319223985890655</v>
      </c>
      <c r="X606" s="6">
        <f>IF(W606 = "NULL", "NULL", W606*28.35)</f>
        <v>16.25</v>
      </c>
      <c r="Y606" s="6">
        <f>IF(G606 = "NULL", "NULL", G606*4)</f>
        <v>9.1710758377425048</v>
      </c>
      <c r="Z606" s="6">
        <f>IF(G606 = "NULL", "NULL", H606*4)</f>
        <v>260</v>
      </c>
      <c r="AA606" s="13">
        <v>15000000598</v>
      </c>
      <c r="AB606" s="6">
        <f>IF(OR(E606 = "NULL", G606 = "NULL"), "NULL", (E606+G606)/2)</f>
        <v>1.6754850088183422</v>
      </c>
      <c r="AC606" s="6">
        <f>IF(OR(F606 = "NULL", H606 = "NULL"), "NULL", (F606+H606)/2)</f>
        <v>47.5</v>
      </c>
      <c r="AD606" s="13">
        <v>17000000598</v>
      </c>
      <c r="AE606" s="6">
        <f>IF(H606 = "NULL", "NULL", AF606/28.35)</f>
        <v>5.7319223985890648</v>
      </c>
      <c r="AF606" s="6">
        <f>IF(H606 = "NULL", "NULL", J606*2)</f>
        <v>162.5</v>
      </c>
      <c r="AG606" s="13">
        <v>19000000598</v>
      </c>
      <c r="AH606" s="6">
        <f>IF(AB606 = "NULL", "NULL", AB606*2)</f>
        <v>3.3509700176366843</v>
      </c>
      <c r="AI606" s="6">
        <f>IF(AC606 = "NULL", "NULL", AC606*2)</f>
        <v>95</v>
      </c>
      <c r="AJ606" s="13">
        <v>21000000598</v>
      </c>
      <c r="AK606" s="11" t="s">
        <v>818</v>
      </c>
      <c r="AL606" s="10" t="str">
        <f>SUBSTITUTE(D606,CHAR(10)&amp;"• Packed in a facility and/or equipment that produces products containing peanuts, tree nuts, soybean, milk, dairy, eggs, fish, shellfish, wheat, sesame. •","")</f>
        <v>Vampire's Favorite Parmesan &amp; Garlic Popcorn Seasoning Ingredients: 
parmesan cheese ([part-skim milk, cheese culture, salt enzymes], whey, buttermilk solids, sodium phosphate, salt), milk powder, salt, garlic and onion
• ALLERGY ALERT: contains milk •</v>
      </c>
      <c r="AM606" s="9" t="s">
        <v>44</v>
      </c>
      <c r="AN606" s="42"/>
    </row>
    <row r="607" spans="1:40" ht="180" x14ac:dyDescent="0.3">
      <c r="A607" s="31" t="s">
        <v>2484</v>
      </c>
      <c r="B607" s="8" t="s">
        <v>2485</v>
      </c>
      <c r="C607" s="8" t="s">
        <v>2485</v>
      </c>
      <c r="D607" s="9" t="s">
        <v>2486</v>
      </c>
      <c r="E607" s="6">
        <f>IF(F607 = "NULL", "NULL", F607/28.35)</f>
        <v>2.1869488536155202</v>
      </c>
      <c r="F607" s="6">
        <v>62</v>
      </c>
      <c r="G607" s="6">
        <f>IF(H607 = "NULL", "NULL", H607/28.35)</f>
        <v>4.3738977072310403</v>
      </c>
      <c r="H607" s="6">
        <v>124</v>
      </c>
      <c r="I607" s="6">
        <f>IF(G607 = "NULL", "NULL", G607*1.25)</f>
        <v>5.4673721340388006</v>
      </c>
      <c r="J607" s="6">
        <f>IF(G607 = "NULL", "NULL", H607*1.25)</f>
        <v>155</v>
      </c>
      <c r="K607" s="6">
        <f>IF(G607 = "NULL", "NULL", G607*2)</f>
        <v>8.7477954144620806</v>
      </c>
      <c r="L607" s="6">
        <f>IF(G607 = "NULL", "NULL", H607*2)</f>
        <v>248</v>
      </c>
      <c r="M607" s="9" t="str">
        <f>CONCATENATE(SUBSTITUTE(D607,"• Packed in a facility and/or equipment that produces products containing peanuts, tree nuts, soybean, milk, dairy, eggs, fish, shellfish, wheat, sesame. •",""), " - NET WT. ", TEXT(E607, "0.00"), " oz (", F607, " grams)")</f>
        <v>Vanilla Bean Sugar Ingredients:
cane sugar, vanilla powder
 - NET WT. 2.19 oz (62 grams)</v>
      </c>
      <c r="N607" s="10">
        <v>10000000465</v>
      </c>
      <c r="O607" s="10">
        <v>30000000465</v>
      </c>
      <c r="P607" s="10">
        <v>50000000465</v>
      </c>
      <c r="Q607" s="10">
        <v>70000000465</v>
      </c>
      <c r="R607" s="10">
        <v>90000000465</v>
      </c>
      <c r="S607" s="10">
        <v>11000000465</v>
      </c>
      <c r="T607" s="10">
        <v>13000000465</v>
      </c>
      <c r="U607" s="8" t="s">
        <v>49</v>
      </c>
      <c r="V607" s="9" t="s">
        <v>755</v>
      </c>
      <c r="W607" s="6">
        <f>IF(G607 = "NULL", "NULL", G607/4)</f>
        <v>1.0934744268077601</v>
      </c>
      <c r="X607" s="6">
        <f>IF(W607 = "NULL", "NULL", W607*28.35)</f>
        <v>31</v>
      </c>
      <c r="Y607" s="6">
        <f>IF(G607 = "NULL", "NULL", G607*4)</f>
        <v>17.495590828924161</v>
      </c>
      <c r="Z607" s="6">
        <f>IF(G607 = "NULL", "NULL", H607*4)</f>
        <v>496</v>
      </c>
      <c r="AA607" s="13">
        <v>15000000465</v>
      </c>
      <c r="AB607" s="6">
        <f>IF(OR(E607 = "NULL", G607 = "NULL"), "NULL", (E607+G607)/2)</f>
        <v>3.28042328042328</v>
      </c>
      <c r="AC607" s="6">
        <f>IF(OR(F607 = "NULL", H607 = "NULL"), "NULL", (F607+H607)/2)</f>
        <v>93</v>
      </c>
      <c r="AD607" s="13">
        <v>17000000465</v>
      </c>
      <c r="AE607" s="6">
        <f>IF(H607 = "NULL", "NULL", AF607/28.35)</f>
        <v>10.934744268077601</v>
      </c>
      <c r="AF607" s="6">
        <f>IF(H607 = "NULL", "NULL", J607*2)</f>
        <v>310</v>
      </c>
      <c r="AG607" s="13">
        <v>19000000465</v>
      </c>
      <c r="AH607" s="6">
        <f>IF(AB607 = "NULL", "NULL", AB607*2)</f>
        <v>6.56084656084656</v>
      </c>
      <c r="AI607" s="6">
        <f>IF(AC607 = "NULL", "NULL", AC607*2)</f>
        <v>186</v>
      </c>
      <c r="AJ607" s="13">
        <v>21000000465</v>
      </c>
      <c r="AK607" s="11"/>
      <c r="AL607" s="10" t="str">
        <f>SUBSTITUTE(D607,CHAR(10)&amp;"• Packed in a facility and/or equipment that produces products containing peanuts, tree nuts, soybean, milk, dairy, eggs, fish, shellfish, wheat, sesame. •","")</f>
        <v>Vanilla Bean Sugar Ingredients:
cane sugar, vanilla powder</v>
      </c>
      <c r="AM607" s="9" t="s">
        <v>44</v>
      </c>
      <c r="AN607" s="42"/>
    </row>
    <row r="608" spans="1:40" ht="180" x14ac:dyDescent="0.3">
      <c r="A608" s="8" t="s">
        <v>944</v>
      </c>
      <c r="B608" s="8" t="s">
        <v>945</v>
      </c>
      <c r="C608" s="8" t="s">
        <v>945</v>
      </c>
      <c r="D608" s="9" t="s">
        <v>946</v>
      </c>
      <c r="E608" s="6">
        <f>IF(F608 = "NULL", "NULL", F608/28.35)</f>
        <v>0.22222222222222221</v>
      </c>
      <c r="F608" s="6">
        <v>6.3</v>
      </c>
      <c r="G608" s="6">
        <f>IF(H608 = "NULL", "NULL", H608/28.35)</f>
        <v>0.44444444444444442</v>
      </c>
      <c r="H608" s="6">
        <v>12.6</v>
      </c>
      <c r="I608" s="6">
        <f>IF(G608 = "NULL", "NULL", G608*1.25)</f>
        <v>0.55555555555555558</v>
      </c>
      <c r="J608" s="6">
        <f>IF(G608 = "NULL", "NULL", H608*1.25)</f>
        <v>15.75</v>
      </c>
      <c r="K608" s="6">
        <f>IF(G608 = "NULL", "NULL", G608*2)</f>
        <v>0.88888888888888884</v>
      </c>
      <c r="L608" s="6">
        <f>IF(G608 = "NULL", "NULL", H608*2)</f>
        <v>25.2</v>
      </c>
      <c r="M608" s="9" t="str">
        <f>CONCATENATE(SUBSTITUTE(D608,"• Packed in a facility and/or equipment that produces products containing peanuts, tree nuts, soybean, milk, dairy, eggs, fish, shellfish, wheat, sesame. •",""), " - NET WT. ", TEXT(E608, "0.00"), " oz (", F608, " grams)")</f>
        <v>Vanilla Beans Ingredients:
vanilla beans
 - NET WT. 0.22 oz (6.3 grams)</v>
      </c>
      <c r="N608" s="10">
        <v>10000000637</v>
      </c>
      <c r="O608" s="10">
        <v>30000000637</v>
      </c>
      <c r="P608" s="10">
        <v>50000000637</v>
      </c>
      <c r="Q608" s="10">
        <v>70000000637</v>
      </c>
      <c r="R608" s="10">
        <v>90000000637</v>
      </c>
      <c r="S608" s="10">
        <v>11000000637</v>
      </c>
      <c r="T608" s="10">
        <v>13000000637</v>
      </c>
      <c r="U608" s="22"/>
      <c r="W608" s="6">
        <f>IF(G608 = "NULL", "NULL", G608/4)</f>
        <v>0.1111111111111111</v>
      </c>
      <c r="X608" s="6">
        <f>IF(W608 = "NULL", "NULL", W608*28.35)</f>
        <v>3.15</v>
      </c>
      <c r="Y608" s="6">
        <f>IF(G608 = "NULL", "NULL", G608*4)</f>
        <v>1.7777777777777777</v>
      </c>
      <c r="Z608" s="6">
        <f>IF(G608 = "NULL", "NULL", H608*4)</f>
        <v>50.4</v>
      </c>
      <c r="AA608" s="13">
        <v>15000000637</v>
      </c>
      <c r="AB608" s="6">
        <f>IF(OR(E608 = "NULL", G608 = "NULL"), "NULL", (E608+G608)/2)</f>
        <v>0.33333333333333331</v>
      </c>
      <c r="AC608" s="6">
        <f>IF(OR(F608 = "NULL", H608 = "NULL"), "NULL", (F608+H608)/2)</f>
        <v>9.4499999999999993</v>
      </c>
      <c r="AD608" s="13">
        <v>17000000637</v>
      </c>
      <c r="AE608" s="6">
        <f>IF(H608 = "NULL", "NULL", AF608/28.35)</f>
        <v>1.1111111111111112</v>
      </c>
      <c r="AF608" s="6">
        <f>IF(H608 = "NULL", "NULL", J608*2)</f>
        <v>31.5</v>
      </c>
      <c r="AG608" s="13">
        <v>19000000637</v>
      </c>
      <c r="AH608" s="6">
        <f>IF(AB608 = "NULL", "NULL", AB608*2)</f>
        <v>0.66666666666666663</v>
      </c>
      <c r="AI608" s="6">
        <f>IF(AC608 = "NULL", "NULL", AC608*2)</f>
        <v>18.899999999999999</v>
      </c>
      <c r="AJ608" s="13">
        <v>21000000637</v>
      </c>
      <c r="AK608" s="11"/>
      <c r="AL608" s="10" t="str">
        <f>SUBSTITUTE(D608,CHAR(10)&amp;"• Packed in a facility and/or equipment that produces products containing peanuts, tree nuts, soybean, milk, dairy, eggs, fish, shellfish, wheat, sesame. •","")</f>
        <v>Vanilla Beans Ingredients:
vanilla beans</v>
      </c>
      <c r="AM608" s="9" t="s">
        <v>44</v>
      </c>
      <c r="AN608" s="42"/>
    </row>
    <row r="609" spans="1:40" ht="180" x14ac:dyDescent="0.3">
      <c r="A609" s="8" t="s">
        <v>1453</v>
      </c>
      <c r="B609" s="8" t="s">
        <v>1454</v>
      </c>
      <c r="C609" s="8" t="s">
        <v>1455</v>
      </c>
      <c r="D609" s="9" t="s">
        <v>1456</v>
      </c>
      <c r="E609" s="6">
        <f>IF(F609 = "NULL", "NULL", F609/28.35)</f>
        <v>0.8</v>
      </c>
      <c r="F609" s="6">
        <v>22.680000000000003</v>
      </c>
      <c r="G609" s="6">
        <f>IF(H609 = "NULL", "NULL", H609/28.35)</f>
        <v>1.6</v>
      </c>
      <c r="H609" s="6">
        <v>45.360000000000007</v>
      </c>
      <c r="I609" s="6">
        <f>IF(G609 = "NULL", "NULL", G609*1.25)</f>
        <v>2</v>
      </c>
      <c r="J609" s="6">
        <f>IF(G609 = "NULL", "NULL", H609*1.25)</f>
        <v>56.70000000000001</v>
      </c>
      <c r="K609" s="6">
        <f>IF(G609 = "NULL", "NULL", G609*2)</f>
        <v>3.2</v>
      </c>
      <c r="L609" s="6">
        <f>IF(G609 = "NULL", "NULL", H609*2)</f>
        <v>90.720000000000013</v>
      </c>
      <c r="M609" s="9" t="str">
        <f>CONCATENATE(SUBSTITUTE(D609,"• Packed in a facility and/or equipment that produces products containing peanuts, tree nuts, soybean, milk, dairy, eggs, fish, shellfish, wheat, sesame. •",""), " - NET WT. ", TEXT(E609, "0.00"), " oz (", F609, " grams)")</f>
        <v>Vanilla Rooibos Herbal Tea Ingredients:
rooibos, artificial flavoring
 - NET WT. 0.80 oz (22.68 grams)</v>
      </c>
      <c r="N609" s="10">
        <v>10000000336</v>
      </c>
      <c r="O609" s="10">
        <v>30000000336</v>
      </c>
      <c r="P609" s="10">
        <v>50000000336</v>
      </c>
      <c r="Q609" s="10">
        <v>70000000336</v>
      </c>
      <c r="R609" s="10">
        <v>90000000336</v>
      </c>
      <c r="S609" s="10">
        <v>11000000336</v>
      </c>
      <c r="T609" s="10">
        <v>13000000336</v>
      </c>
      <c r="U609" s="8" t="s">
        <v>49</v>
      </c>
      <c r="V609" s="9" t="s">
        <v>153</v>
      </c>
      <c r="W609" s="6">
        <f>IF(G609 = "NULL", "NULL", G609/4)</f>
        <v>0.4</v>
      </c>
      <c r="X609" s="6">
        <f>IF(W609 = "NULL", "NULL", W609*28.35)</f>
        <v>11.340000000000002</v>
      </c>
      <c r="Y609" s="6">
        <f>IF(G609 = "NULL", "NULL", G609*4)</f>
        <v>6.4</v>
      </c>
      <c r="Z609" s="6">
        <f>IF(G609 = "NULL", "NULL", H609*4)</f>
        <v>181.44000000000003</v>
      </c>
      <c r="AA609" s="13">
        <v>15000000336</v>
      </c>
      <c r="AB609" s="6">
        <f>IF(OR(E609 = "NULL", G609 = "NULL"), "NULL", (E609+G609)/2)</f>
        <v>1.2000000000000002</v>
      </c>
      <c r="AC609" s="6">
        <f>IF(OR(F609 = "NULL", H609 = "NULL"), "NULL", (F609+H609)/2)</f>
        <v>34.020000000000003</v>
      </c>
      <c r="AD609" s="13">
        <v>17000000336</v>
      </c>
      <c r="AE609" s="6">
        <f>IF(H609 = "NULL", "NULL", AF609/28.35)</f>
        <v>4.0000000000000009</v>
      </c>
      <c r="AF609" s="6">
        <f>IF(H609 = "NULL", "NULL", J609*2)</f>
        <v>113.40000000000002</v>
      </c>
      <c r="AG609" s="13">
        <v>19000000336</v>
      </c>
      <c r="AH609" s="6">
        <f>IF(AB609 = "NULL", "NULL", AB609*2)</f>
        <v>2.4000000000000004</v>
      </c>
      <c r="AI609" s="6">
        <f>IF(AC609 = "NULL", "NULL", AC609*2)</f>
        <v>68.040000000000006</v>
      </c>
      <c r="AJ609" s="13">
        <v>21000000336</v>
      </c>
      <c r="AK609" s="11"/>
      <c r="AL609" s="10" t="str">
        <f>SUBSTITUTE(D609,CHAR(10)&amp;"• Packed in a facility and/or equipment that produces products containing peanuts, tree nuts, soybean, milk, dairy, eggs, fish, shellfish, wheat, sesame. •","")</f>
        <v>Vanilla Rooibos Herbal Tea Ingredients:
rooibos, artificial flavoring</v>
      </c>
      <c r="AM609" s="9" t="s">
        <v>44</v>
      </c>
      <c r="AN609" s="42"/>
    </row>
    <row r="610" spans="1:40" ht="180" x14ac:dyDescent="0.3">
      <c r="A610" s="8" t="s">
        <v>1371</v>
      </c>
      <c r="B610" s="8" t="s">
        <v>1372</v>
      </c>
      <c r="C610" s="8" t="s">
        <v>1372</v>
      </c>
      <c r="D610" s="9" t="s">
        <v>1373</v>
      </c>
      <c r="E610" s="6">
        <f>IF(F610 = "NULL", "NULL", F610/28.35)</f>
        <v>0.8</v>
      </c>
      <c r="F610" s="6">
        <v>22.680000000000003</v>
      </c>
      <c r="G610" s="6">
        <f>IF(H610 = "NULL", "NULL", H610/28.35)</f>
        <v>1.6</v>
      </c>
      <c r="H610" s="6">
        <v>45.360000000000007</v>
      </c>
      <c r="I610" s="6">
        <f>IF(G610 = "NULL", "NULL", G610*1.25)</f>
        <v>2</v>
      </c>
      <c r="J610" s="6">
        <f>IF(G610 = "NULL", "NULL", H610*1.25)</f>
        <v>56.70000000000001</v>
      </c>
      <c r="K610" s="6">
        <f>IF(G610 = "NULL", "NULL", G610*2)</f>
        <v>3.2</v>
      </c>
      <c r="L610" s="6">
        <f>IF(G610 = "NULL", "NULL", H610*2)</f>
        <v>90.720000000000013</v>
      </c>
      <c r="M610" s="9" t="str">
        <f>CONCATENATE(SUBSTITUTE(D610,"• Packed in a facility and/or equipment that produces products containing peanuts, tree nuts, soybean, milk, dairy, eggs, fish, shellfish, wheat, sesame. •",""), " - NET WT. ", TEXT(E610, "0.00"), " oz (", F610, " grams)")</f>
        <v>Vanilla Tea Ingredients:
black tea, vanilla flavor, calendula flowers
 - NET WT. 0.80 oz (22.68 grams)</v>
      </c>
      <c r="N610" s="10">
        <v>10000000337</v>
      </c>
      <c r="O610" s="10">
        <v>30000000337</v>
      </c>
      <c r="P610" s="10">
        <v>50000000337</v>
      </c>
      <c r="Q610" s="10">
        <v>70000000337</v>
      </c>
      <c r="R610" s="10">
        <v>90000000337</v>
      </c>
      <c r="S610" s="10">
        <v>11000000337</v>
      </c>
      <c r="T610" s="10">
        <v>13000000337</v>
      </c>
      <c r="U610" s="8"/>
      <c r="V610" s="9"/>
      <c r="W610" s="6">
        <f>IF(G610 = "NULL", "NULL", G610/4)</f>
        <v>0.4</v>
      </c>
      <c r="X610" s="6">
        <f>IF(W610 = "NULL", "NULL", W610*28.35)</f>
        <v>11.340000000000002</v>
      </c>
      <c r="Y610" s="6">
        <f>IF(G610 = "NULL", "NULL", G610*4)</f>
        <v>6.4</v>
      </c>
      <c r="Z610" s="6">
        <f>IF(G610 = "NULL", "NULL", H610*4)</f>
        <v>181.44000000000003</v>
      </c>
      <c r="AA610" s="13">
        <v>15000000337</v>
      </c>
      <c r="AB610" s="6">
        <f>IF(OR(E610 = "NULL", G610 = "NULL"), "NULL", (E610+G610)/2)</f>
        <v>1.2000000000000002</v>
      </c>
      <c r="AC610" s="6">
        <f>IF(OR(F610 = "NULL", H610 = "NULL"), "NULL", (F610+H610)/2)</f>
        <v>34.020000000000003</v>
      </c>
      <c r="AD610" s="13">
        <v>17000000337</v>
      </c>
      <c r="AE610" s="6">
        <f>IF(H610 = "NULL", "NULL", AF610/28.35)</f>
        <v>4.0000000000000009</v>
      </c>
      <c r="AF610" s="6">
        <f>IF(H610 = "NULL", "NULL", J610*2)</f>
        <v>113.40000000000002</v>
      </c>
      <c r="AG610" s="13">
        <v>19000000337</v>
      </c>
      <c r="AH610" s="6">
        <f>IF(AB610 = "NULL", "NULL", AB610*2)</f>
        <v>2.4000000000000004</v>
      </c>
      <c r="AI610" s="6">
        <f>IF(AC610 = "NULL", "NULL", AC610*2)</f>
        <v>68.040000000000006</v>
      </c>
      <c r="AJ610" s="13">
        <v>21000000337</v>
      </c>
      <c r="AK610" s="11"/>
      <c r="AL610" s="10" t="str">
        <f>SUBSTITUTE(D610,CHAR(10)&amp;"• Packed in a facility and/or equipment that produces products containing peanuts, tree nuts, soybean, milk, dairy, eggs, fish, shellfish, wheat, sesame. •","")</f>
        <v>Vanilla Tea Ingredients:
black tea, vanilla flavor, calendula flowers</v>
      </c>
      <c r="AM610" s="9" t="s">
        <v>44</v>
      </c>
      <c r="AN610" s="42"/>
    </row>
    <row r="611" spans="1:40" ht="180" x14ac:dyDescent="0.3">
      <c r="A611" s="8" t="s">
        <v>2003</v>
      </c>
      <c r="B611" s="8" t="s">
        <v>2004</v>
      </c>
      <c r="C611" s="8" t="s">
        <v>2004</v>
      </c>
      <c r="D611" s="9" t="s">
        <v>2005</v>
      </c>
      <c r="E611" s="6">
        <f>IF(F611 = "NULL", "NULL", F611/28.35)</f>
        <v>2.75</v>
      </c>
      <c r="F611" s="6">
        <v>77.962500000000006</v>
      </c>
      <c r="G611" s="6">
        <f>IF(H611 = "NULL", "NULL", H611/28.35)</f>
        <v>5.5</v>
      </c>
      <c r="H611" s="6">
        <v>155.92500000000001</v>
      </c>
      <c r="I611" s="6">
        <f>IF(G611 = "NULL", "NULL", G611*1.25)</f>
        <v>6.875</v>
      </c>
      <c r="J611" s="6">
        <f>IF(G611 = "NULL", "NULL", H611*1.25)</f>
        <v>194.90625</v>
      </c>
      <c r="K611" s="6">
        <f>IF(G611 = "NULL", "NULL", G611*2)</f>
        <v>11</v>
      </c>
      <c r="L611" s="6">
        <f>IF(G611 = "NULL", "NULL", H611*2)</f>
        <v>311.85000000000002</v>
      </c>
      <c r="M611" s="9" t="str">
        <f>CONCATENATE(SUBSTITUTE(D611,"• Packed in a facility and/or equipment that produces products containing peanuts, tree nuts, soybean, milk, dairy, eggs, fish, shellfish, wheat, sesame. •",""), " - NET WT. ", TEXT(E611, "0.00"), " oz (", F611, " grams)")</f>
        <v>Veggie Butter Seasoning Ingredients:
salt, sesame seed, dehydrated onion, spices, sugar, msg, cheese powder, butter flavor, corn starch, extractive of turmeric
 - NET WT. 2.75 oz (77.9625 grams)</v>
      </c>
      <c r="N611" s="10">
        <v>10000000339</v>
      </c>
      <c r="O611" s="10">
        <v>30000000339</v>
      </c>
      <c r="P611" s="10">
        <v>50000000339</v>
      </c>
      <c r="Q611" s="10">
        <v>70000000339</v>
      </c>
      <c r="R611" s="10">
        <v>90000000339</v>
      </c>
      <c r="S611" s="10">
        <v>11000000339</v>
      </c>
      <c r="T611" s="10">
        <v>13000000339</v>
      </c>
      <c r="U611" s="8" t="s">
        <v>49</v>
      </c>
      <c r="V611" s="9"/>
      <c r="W611" s="6">
        <f>IF(G611 = "NULL", "NULL", G611/4)</f>
        <v>1.375</v>
      </c>
      <c r="X611" s="6">
        <f>IF(W611 = "NULL", "NULL", W611*28.35)</f>
        <v>38.981250000000003</v>
      </c>
      <c r="Y611" s="6">
        <f>IF(G611 = "NULL", "NULL", G611*4)</f>
        <v>22</v>
      </c>
      <c r="Z611" s="6">
        <f>IF(G611 = "NULL", "NULL", H611*4)</f>
        <v>623.70000000000005</v>
      </c>
      <c r="AA611" s="13">
        <v>15000000339</v>
      </c>
      <c r="AB611" s="6">
        <f>IF(OR(E611 = "NULL", G611 = "NULL"), "NULL", (E611+G611)/2)</f>
        <v>4.125</v>
      </c>
      <c r="AC611" s="6">
        <f>IF(OR(F611 = "NULL", H611 = "NULL"), "NULL", (F611+H611)/2)</f>
        <v>116.94375000000001</v>
      </c>
      <c r="AD611" s="13">
        <v>17000000339</v>
      </c>
      <c r="AE611" s="6">
        <f>IF(H611 = "NULL", "NULL", AF611/28.35)</f>
        <v>13.75</v>
      </c>
      <c r="AF611" s="6">
        <f>IF(H611 = "NULL", "NULL", J611*2)</f>
        <v>389.8125</v>
      </c>
      <c r="AG611" s="13">
        <v>19000000339</v>
      </c>
      <c r="AH611" s="6">
        <f>IF(AB611 = "NULL", "NULL", AB611*2)</f>
        <v>8.25</v>
      </c>
      <c r="AI611" s="6">
        <f>IF(AC611 = "NULL", "NULL", AC611*2)</f>
        <v>233.88750000000002</v>
      </c>
      <c r="AJ611" s="13">
        <v>21000000339</v>
      </c>
      <c r="AK611" s="11"/>
      <c r="AL611" s="10" t="str">
        <f>SUBSTITUTE(D611,CHAR(10)&amp;"•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c r="AM611" s="9" t="s">
        <v>44</v>
      </c>
      <c r="AN611" s="42"/>
    </row>
    <row r="612" spans="1:40" ht="180" x14ac:dyDescent="0.3">
      <c r="A612" s="34" t="s">
        <v>1269</v>
      </c>
      <c r="B612" s="8" t="s">
        <v>1270</v>
      </c>
      <c r="C612" s="8" t="s">
        <v>1270</v>
      </c>
      <c r="D612" s="9" t="s">
        <v>1271</v>
      </c>
      <c r="E612" s="6">
        <f>IF(F612 = "NULL", "NULL", F612/28.35)</f>
        <v>1.8</v>
      </c>
      <c r="F612" s="6">
        <v>51.03</v>
      </c>
      <c r="G612" s="6">
        <f>IF(H612 = "NULL", "NULL", H612/28.35)</f>
        <v>3.6</v>
      </c>
      <c r="H612" s="6">
        <v>102.06</v>
      </c>
      <c r="I612" s="6">
        <f>IF(G612 = "NULL", "NULL", G612*1.25)</f>
        <v>4.5</v>
      </c>
      <c r="J612" s="6">
        <f>IF(G612 = "NULL", "NULL", H612*1.25)</f>
        <v>127.575</v>
      </c>
      <c r="K612" s="6">
        <f>IF(G612 = "NULL", "NULL", G612*2)</f>
        <v>7.2</v>
      </c>
      <c r="L612" s="6">
        <f>IF(G612 = "NULL", "NULL", H612*2)</f>
        <v>204.12</v>
      </c>
      <c r="M612" s="9" t="str">
        <f>CONCATENATE(SUBSTITUTE(D612,"• Packed in a facility and/or equipment that produces products containing peanuts, tree nuts, soybean, milk, dairy, eggs, fish, shellfish, wheat, sesame. •",""), " - NET WT. ", TEXT(E612, "0.00"), " oz (", F612, " grams)")</f>
        <v>Venison Seasoning Ingredients:
salt, spices, onion, red bell peppers, sugar, garlic, grill flavor (from sunflower oil), natural flavor
 - NET WT. 1.80 oz (51.03 grams)</v>
      </c>
      <c r="N612" s="10">
        <v>10000000525</v>
      </c>
      <c r="O612" s="10">
        <v>30000000525</v>
      </c>
      <c r="P612" s="10">
        <v>50000000525</v>
      </c>
      <c r="Q612" s="10">
        <v>70000000525</v>
      </c>
      <c r="R612" s="10">
        <v>90000000525</v>
      </c>
      <c r="S612" s="10">
        <v>11000000525</v>
      </c>
      <c r="T612" s="10">
        <v>13000000525</v>
      </c>
      <c r="U612" s="22"/>
      <c r="W612" s="6">
        <f>IF(G612 = "NULL", "NULL", G612/4)</f>
        <v>0.9</v>
      </c>
      <c r="X612" s="6">
        <f>IF(W612 = "NULL", "NULL", W612*28.35)</f>
        <v>25.515000000000001</v>
      </c>
      <c r="Y612" s="6">
        <f>IF(G612 = "NULL", "NULL", G612*4)</f>
        <v>14.4</v>
      </c>
      <c r="Z612" s="6">
        <f>IF(G612 = "NULL", "NULL", H612*4)</f>
        <v>408.24</v>
      </c>
      <c r="AA612" s="13">
        <v>15000000525</v>
      </c>
      <c r="AB612" s="6">
        <f>IF(OR(E612 = "NULL", G612 = "NULL"), "NULL", (E612+G612)/2)</f>
        <v>2.7</v>
      </c>
      <c r="AC612" s="6">
        <f>IF(OR(F612 = "NULL", H612 = "NULL"), "NULL", (F612+H612)/2)</f>
        <v>76.545000000000002</v>
      </c>
      <c r="AD612" s="13">
        <v>17000000525</v>
      </c>
      <c r="AE612" s="6">
        <f>IF(H612 = "NULL", "NULL", AF612/28.35)</f>
        <v>9</v>
      </c>
      <c r="AF612" s="6">
        <f>IF(H612 = "NULL", "NULL", J612*2)</f>
        <v>255.15</v>
      </c>
      <c r="AG612" s="13">
        <v>19000000525</v>
      </c>
      <c r="AH612" s="6">
        <f>IF(AB612 = "NULL", "NULL", AB612*2)</f>
        <v>5.4</v>
      </c>
      <c r="AI612" s="6">
        <f>IF(AC612 = "NULL", "NULL", AC612*2)</f>
        <v>153.09</v>
      </c>
      <c r="AJ612" s="13">
        <v>21000000525</v>
      </c>
      <c r="AK612" s="11" t="s">
        <v>1272</v>
      </c>
      <c r="AL612" s="10" t="str">
        <f>SUBSTITUTE(D612,CHAR(10)&amp;"•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c r="AM612" s="9" t="s">
        <v>44</v>
      </c>
      <c r="AN612" s="42"/>
    </row>
    <row r="613" spans="1:40" ht="180" x14ac:dyDescent="0.3">
      <c r="A613" s="8" t="s">
        <v>1581</v>
      </c>
      <c r="B613" s="8" t="s">
        <v>1582</v>
      </c>
      <c r="C613" s="8" t="s">
        <v>1582</v>
      </c>
      <c r="D613" s="9" t="s">
        <v>1583</v>
      </c>
      <c r="E613" s="6">
        <f>IF(F613 = "NULL", "NULL", F613/28.35)</f>
        <v>1</v>
      </c>
      <c r="F613" s="6">
        <v>28.35</v>
      </c>
      <c r="G613" s="6">
        <f>IF(H613 = "NULL", "NULL", H613/28.35)</f>
        <v>2</v>
      </c>
      <c r="H613" s="6">
        <v>56.7</v>
      </c>
      <c r="I613" s="6">
        <f>IF(G613 = "NULL", "NULL", G613*1.25)</f>
        <v>2.5</v>
      </c>
      <c r="J613" s="6">
        <f>IF(G613 = "NULL", "NULL", H613*1.25)</f>
        <v>70.875</v>
      </c>
      <c r="K613" s="6">
        <f>IF(G613 = "NULL", "NULL", G613*2)</f>
        <v>4</v>
      </c>
      <c r="L613" s="6">
        <f>IF(G613 = "NULL", "NULL", H613*2)</f>
        <v>113.4</v>
      </c>
      <c r="M613" s="9" t="str">
        <f>CONCATENATE(SUBSTITUTE(D613,"• Packed in a facility and/or equipment that produces products containing peanuts, tree nuts, soybean, milk, dairy, eggs, fish, shellfish, wheat, sesame. •",""), " - NET WT. ", TEXT(E613, "0.00"), " oz (", F613, " grams)")</f>
        <v>Vermont Maple Pepper Ingredients:
sugar, salt, flavoring including natural maple flavor, natural &amp; artificial flavors, pepper
 - NET WT. 1.00 oz (28.35 grams)</v>
      </c>
      <c r="N613" s="10">
        <v>10000000341</v>
      </c>
      <c r="O613" s="10">
        <v>30000000341</v>
      </c>
      <c r="P613" s="10">
        <v>50000000341</v>
      </c>
      <c r="Q613" s="10">
        <v>70000000341</v>
      </c>
      <c r="R613" s="10">
        <v>90000000341</v>
      </c>
      <c r="S613" s="10">
        <v>11000000341</v>
      </c>
      <c r="T613" s="10">
        <v>13000000341</v>
      </c>
      <c r="U613" s="8"/>
      <c r="V613" s="9" t="s">
        <v>97</v>
      </c>
      <c r="W613" s="6">
        <f>IF(G613 = "NULL", "NULL", G613/4)</f>
        <v>0.5</v>
      </c>
      <c r="X613" s="6">
        <f>IF(W613 = "NULL", "NULL", W613*28.35)</f>
        <v>14.175000000000001</v>
      </c>
      <c r="Y613" s="6">
        <f>IF(G613 = "NULL", "NULL", G613*4)</f>
        <v>8</v>
      </c>
      <c r="Z613" s="6">
        <f>IF(G613 = "NULL", "NULL", H613*4)</f>
        <v>226.8</v>
      </c>
      <c r="AA613" s="13">
        <v>15000000341</v>
      </c>
      <c r="AB613" s="6">
        <f>IF(OR(E613 = "NULL", G613 = "NULL"), "NULL", (E613+G613)/2)</f>
        <v>1.5</v>
      </c>
      <c r="AC613" s="6">
        <f>IF(OR(F613 = "NULL", H613 = "NULL"), "NULL", (F613+H613)/2)</f>
        <v>42.525000000000006</v>
      </c>
      <c r="AD613" s="13">
        <v>17000000341</v>
      </c>
      <c r="AE613" s="6">
        <f>IF(H613 = "NULL", "NULL", AF613/28.35)</f>
        <v>5</v>
      </c>
      <c r="AF613" s="6">
        <f>IF(H613 = "NULL", "NULL", J613*2)</f>
        <v>141.75</v>
      </c>
      <c r="AG613" s="13">
        <v>19000000341</v>
      </c>
      <c r="AH613" s="6">
        <f>IF(AB613 = "NULL", "NULL", AB613*2)</f>
        <v>3</v>
      </c>
      <c r="AI613" s="6">
        <f>IF(AC613 = "NULL", "NULL", AC613*2)</f>
        <v>85.050000000000011</v>
      </c>
      <c r="AJ613" s="13">
        <v>21000000341</v>
      </c>
      <c r="AK613" s="11" t="s">
        <v>1584</v>
      </c>
      <c r="AL613" s="10" t="str">
        <f>SUBSTITUTE(D613,CHAR(10)&amp;"•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c r="AM613" s="9" t="s">
        <v>44</v>
      </c>
      <c r="AN613" s="42"/>
    </row>
    <row r="614" spans="1:40" ht="180" x14ac:dyDescent="0.3">
      <c r="A614" s="8" t="s">
        <v>1955</v>
      </c>
      <c r="B614" s="8" t="s">
        <v>1956</v>
      </c>
      <c r="C614" s="8" t="s">
        <v>1957</v>
      </c>
      <c r="D614" s="9" t="s">
        <v>1958</v>
      </c>
      <c r="E614" s="6">
        <f>IF(F614 = "NULL", "NULL", F614/28.35)</f>
        <v>2.1</v>
      </c>
      <c r="F614" s="6">
        <v>59.535000000000004</v>
      </c>
      <c r="G614" s="6">
        <f>IF(H614 = "NULL", "NULL", H614/28.35)</f>
        <v>4.2</v>
      </c>
      <c r="H614" s="6">
        <v>119.07000000000001</v>
      </c>
      <c r="I614" s="6">
        <f>IF(G614 = "NULL", "NULL", G614*1.25)</f>
        <v>5.25</v>
      </c>
      <c r="J614" s="6">
        <f>IF(G614 = "NULL", "NULL", H614*1.25)</f>
        <v>148.83750000000001</v>
      </c>
      <c r="K614" s="6">
        <f>IF(G614 = "NULL", "NULL", G614*2)</f>
        <v>8.4</v>
      </c>
      <c r="L614" s="6">
        <f>IF(G614 = "NULL", "NULL", H614*2)</f>
        <v>238.14000000000001</v>
      </c>
      <c r="M614" s="9" t="str">
        <f>CONCATENATE(SUBSTITUTE(D614,"• Packed in a facility and/or equipment that produces products containing peanuts, tree nuts, soybean, milk, dairy, eggs, fish, shellfish, wheat, sesame. •",""), " - NET WT. ", TEXT(E614, "0.00"), " oz (", F614, " grams)")</f>
        <v>Vermont Pure Maple Syrup (Granulated) Ingredients:
pure maple syrup
 - NET WT. 2.10 oz (59.535 grams)</v>
      </c>
      <c r="N614" s="10">
        <v>10000000342</v>
      </c>
      <c r="O614" s="10">
        <v>30000000342</v>
      </c>
      <c r="P614" s="10">
        <v>50000000342</v>
      </c>
      <c r="Q614" s="10">
        <v>70000000342</v>
      </c>
      <c r="R614" s="10">
        <v>90000000342</v>
      </c>
      <c r="S614" s="10">
        <v>11000000342</v>
      </c>
      <c r="T614" s="10">
        <v>13000000342</v>
      </c>
      <c r="U614" s="8"/>
      <c r="V614" s="9"/>
      <c r="W614" s="6">
        <f>IF(G614 = "NULL", "NULL", G614/4)</f>
        <v>1.05</v>
      </c>
      <c r="X614" s="6">
        <f>IF(W614 = "NULL", "NULL", W614*28.35)</f>
        <v>29.767500000000002</v>
      </c>
      <c r="Y614" s="6">
        <f>IF(G614 = "NULL", "NULL", G614*4)</f>
        <v>16.8</v>
      </c>
      <c r="Z614" s="6">
        <f>IF(G614 = "NULL", "NULL", H614*4)</f>
        <v>476.28000000000003</v>
      </c>
      <c r="AA614" s="13">
        <v>15000000342</v>
      </c>
      <c r="AB614" s="6">
        <f>IF(OR(E614 = "NULL", G614 = "NULL"), "NULL", (E614+G614)/2)</f>
        <v>3.1500000000000004</v>
      </c>
      <c r="AC614" s="6">
        <f>IF(OR(F614 = "NULL", H614 = "NULL"), "NULL", (F614+H614)/2)</f>
        <v>89.302500000000009</v>
      </c>
      <c r="AD614" s="13">
        <v>17000000342</v>
      </c>
      <c r="AE614" s="6">
        <f>IF(H614 = "NULL", "NULL", AF614/28.35)</f>
        <v>10.5</v>
      </c>
      <c r="AF614" s="6">
        <f>IF(H614 = "NULL", "NULL", J614*2)</f>
        <v>297.67500000000001</v>
      </c>
      <c r="AG614" s="13">
        <v>19000000342</v>
      </c>
      <c r="AH614" s="6">
        <f>IF(AB614 = "NULL", "NULL", AB614*2)</f>
        <v>6.3000000000000007</v>
      </c>
      <c r="AI614" s="6">
        <f>IF(AC614 = "NULL", "NULL", AC614*2)</f>
        <v>178.60500000000002</v>
      </c>
      <c r="AJ614" s="13">
        <v>21000000342</v>
      </c>
      <c r="AK614" s="11"/>
      <c r="AL614" s="10" t="str">
        <f>SUBSTITUTE(D614,CHAR(10)&amp;"• Packed in a facility and/or equipment that produces products containing peanuts, tree nuts, soybean, milk, dairy, eggs, fish, shellfish, wheat, sesame. •","")</f>
        <v>Vermont Pure Maple Syrup (Granulated) Ingredients:
pure maple syrup</v>
      </c>
      <c r="AM614" s="9" t="s">
        <v>44</v>
      </c>
      <c r="AN614" s="42"/>
    </row>
    <row r="615" spans="1:40" ht="390" x14ac:dyDescent="0.3">
      <c r="A615" s="8" t="s">
        <v>2555</v>
      </c>
      <c r="B615" s="8" t="s">
        <v>2556</v>
      </c>
      <c r="C615" s="8" t="s">
        <v>2557</v>
      </c>
      <c r="D615" s="9" t="s">
        <v>2558</v>
      </c>
      <c r="E615" s="6">
        <f>IF(F615 = "NULL", "NULL", F615/28.35)</f>
        <v>1.69</v>
      </c>
      <c r="F615" s="6">
        <v>47.911500000000004</v>
      </c>
      <c r="G615" s="6">
        <f>IF(H615 = "NULL", "NULL", H615/28.35)</f>
        <v>3.38</v>
      </c>
      <c r="H615" s="6">
        <v>95.823000000000008</v>
      </c>
      <c r="I615" s="6">
        <f>IF(G615 = "NULL", "NULL", G615*1.25)</f>
        <v>4.2249999999999996</v>
      </c>
      <c r="J615" s="6">
        <f>IF(G615 = "NULL", "NULL", H615*1.25)</f>
        <v>119.77875</v>
      </c>
      <c r="K615" s="6">
        <f>IF(G615 = "NULL", "NULL", G615*2)</f>
        <v>6.76</v>
      </c>
      <c r="L615" s="6">
        <f>IF(G615 = "NULL", "NULL", H615*2)</f>
        <v>191.64600000000002</v>
      </c>
      <c r="M615" s="9" t="str">
        <f>CONCATENATE(SUBSTITUTE(D615,"• Packed in a facility and/or equipment that produces products containing peanuts, tree nuts, soybean, milk, dairy, eggs, fish, shellfish, wheat, sesame. •",""), " - NET WT. ", TEXT(E615, "0.00"), " oz (", F615,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15" s="10">
        <v>10000000343</v>
      </c>
      <c r="O615" s="10">
        <v>30000000343</v>
      </c>
      <c r="P615" s="10">
        <v>50000000343</v>
      </c>
      <c r="Q615" s="10">
        <v>70000000343</v>
      </c>
      <c r="R615" s="10">
        <v>90000000343</v>
      </c>
      <c r="S615" s="10">
        <v>11000000343</v>
      </c>
      <c r="T615" s="10">
        <v>13000000343</v>
      </c>
      <c r="U615" s="8"/>
      <c r="V615" s="9" t="s">
        <v>133</v>
      </c>
      <c r="W615" s="6">
        <f>IF(G615 = "NULL", "NULL", G615/4)</f>
        <v>0.84499999999999997</v>
      </c>
      <c r="X615" s="6">
        <f>IF(W615 = "NULL", "NULL", W615*28.35)</f>
        <v>23.955750000000002</v>
      </c>
      <c r="Y615" s="6">
        <f>IF(G615 = "NULL", "NULL", G615*4)</f>
        <v>13.52</v>
      </c>
      <c r="Z615" s="6">
        <f>IF(G615 = "NULL", "NULL", H615*4)</f>
        <v>383.29200000000003</v>
      </c>
      <c r="AA615" s="13">
        <v>15000000343</v>
      </c>
      <c r="AB615" s="6">
        <f>IF(OR(E615 = "NULL", G615 = "NULL"), "NULL", (E615+G615)/2)</f>
        <v>2.5350000000000001</v>
      </c>
      <c r="AC615" s="6">
        <f>IF(OR(F615 = "NULL", H615 = "NULL"), "NULL", (F615+H615)/2)</f>
        <v>71.867250000000013</v>
      </c>
      <c r="AD615" s="13">
        <v>17000000343</v>
      </c>
      <c r="AE615" s="6">
        <f>IF(H615 = "NULL", "NULL", AF615/28.35)</f>
        <v>8.4499999999999993</v>
      </c>
      <c r="AF615" s="6">
        <f>IF(H615 = "NULL", "NULL", J615*2)</f>
        <v>239.5575</v>
      </c>
      <c r="AG615" s="13">
        <v>19000000343</v>
      </c>
      <c r="AH615" s="6">
        <f>IF(AB615 = "NULL", "NULL", AB615*2)</f>
        <v>5.07</v>
      </c>
      <c r="AI615" s="6">
        <f>IF(AC615 = "NULL", "NULL", AC615*2)</f>
        <v>143.73450000000003</v>
      </c>
      <c r="AJ615" s="13">
        <v>21000000343</v>
      </c>
      <c r="AK615" s="11"/>
      <c r="AL615" s="10" t="str">
        <f>SUBSTITUTE(D615,CHAR(10)&amp;"•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615" s="9" t="s">
        <v>44</v>
      </c>
      <c r="AN615" s="42"/>
    </row>
    <row r="616" spans="1:40" ht="180" x14ac:dyDescent="0.3">
      <c r="A616" s="8" t="s">
        <v>1608</v>
      </c>
      <c r="B616" s="8" t="s">
        <v>1609</v>
      </c>
      <c r="C616" s="8" t="s">
        <v>1609</v>
      </c>
      <c r="D616" s="9" t="s">
        <v>1610</v>
      </c>
      <c r="E616" s="6">
        <f>IF(F616 = "NULL", "NULL", F616/28.35)</f>
        <v>1.1000000000000001</v>
      </c>
      <c r="F616" s="6">
        <v>31.185000000000006</v>
      </c>
      <c r="G616" s="6">
        <f>IF(H616 = "NULL", "NULL", H616/28.35)</f>
        <v>2.2000000000000002</v>
      </c>
      <c r="H616" s="6">
        <v>62.370000000000012</v>
      </c>
      <c r="I616" s="6">
        <f>IF(G616 = "NULL", "NULL", G616*1.25)</f>
        <v>2.75</v>
      </c>
      <c r="J616" s="6">
        <f>IF(G616 = "NULL", "NULL", H616*1.25)</f>
        <v>77.96250000000002</v>
      </c>
      <c r="K616" s="6">
        <f>IF(G616 = "NULL", "NULL", G616*2)</f>
        <v>4.4000000000000004</v>
      </c>
      <c r="L616" s="6">
        <f>IF(G616 = "NULL", "NULL", H616*2)</f>
        <v>124.74000000000002</v>
      </c>
      <c r="M616" s="9" t="str">
        <f>CONCATENATE(SUBSTITUTE(D616,"• Packed in a facility and/or equipment that produces products containing peanuts, tree nuts, soybean, milk, dairy, eggs, fish, shellfish, wheat, sesame. •",""), " - NET WT. ", TEXT(E616, "0.00"), " oz (", F616, " grams)")</f>
        <v>Vietnam Peppercorn Ingredients:
peppercorns
 - NET WT. 1.10 oz (31.185 grams)</v>
      </c>
      <c r="N616" s="10">
        <v>10000000344</v>
      </c>
      <c r="O616" s="10">
        <v>30000000344</v>
      </c>
      <c r="P616" s="10">
        <v>50000000344</v>
      </c>
      <c r="Q616" s="10">
        <v>70000000344</v>
      </c>
      <c r="R616" s="10">
        <v>90000000344</v>
      </c>
      <c r="S616" s="10">
        <v>11000000344</v>
      </c>
      <c r="T616" s="10">
        <v>13000000344</v>
      </c>
      <c r="U616" s="8"/>
      <c r="V616" s="9"/>
      <c r="W616" s="6">
        <f>IF(G616 = "NULL", "NULL", G616/4)</f>
        <v>0.55000000000000004</v>
      </c>
      <c r="X616" s="6">
        <f>IF(W616 = "NULL", "NULL", W616*28.35)</f>
        <v>15.592500000000003</v>
      </c>
      <c r="Y616" s="6">
        <f>IF(G616 = "NULL", "NULL", G616*4)</f>
        <v>8.8000000000000007</v>
      </c>
      <c r="Z616" s="6">
        <f>IF(G616 = "NULL", "NULL", H616*4)</f>
        <v>249.48000000000005</v>
      </c>
      <c r="AA616" s="13">
        <v>15000000344</v>
      </c>
      <c r="AB616" s="6">
        <f>IF(OR(E616 = "NULL", G616 = "NULL"), "NULL", (E616+G616)/2)</f>
        <v>1.6500000000000001</v>
      </c>
      <c r="AC616" s="6">
        <f>IF(OR(F616 = "NULL", H616 = "NULL"), "NULL", (F616+H616)/2)</f>
        <v>46.777500000000011</v>
      </c>
      <c r="AD616" s="13">
        <v>17000000344</v>
      </c>
      <c r="AE616" s="6">
        <f>IF(H616 = "NULL", "NULL", AF616/28.35)</f>
        <v>5.5000000000000009</v>
      </c>
      <c r="AF616" s="6">
        <f>IF(H616 = "NULL", "NULL", J616*2)</f>
        <v>155.92500000000004</v>
      </c>
      <c r="AG616" s="13">
        <v>19000000344</v>
      </c>
      <c r="AH616" s="6">
        <f>IF(AB616 = "NULL", "NULL", AB616*2)</f>
        <v>3.3000000000000003</v>
      </c>
      <c r="AI616" s="6">
        <f>IF(AC616 = "NULL", "NULL", AC616*2)</f>
        <v>93.555000000000021</v>
      </c>
      <c r="AJ616" s="13">
        <v>21000000344</v>
      </c>
      <c r="AK616" s="11"/>
      <c r="AL616" s="10" t="str">
        <f>SUBSTITUTE(D616,CHAR(10)&amp;"• Packed in a facility and/or equipment that produces products containing peanuts, tree nuts, soybean, milk, dairy, eggs, fish, shellfish, wheat, sesame. •","")</f>
        <v>Vietnam Peppercorn Ingredients:
peppercorns</v>
      </c>
      <c r="AM616" s="9" t="s">
        <v>44</v>
      </c>
      <c r="AN616" s="42"/>
    </row>
    <row r="617" spans="1:40" ht="180" x14ac:dyDescent="0.3">
      <c r="A617" s="8" t="s">
        <v>2405</v>
      </c>
      <c r="B617" s="8" t="s">
        <v>2406</v>
      </c>
      <c r="C617" s="8" t="s">
        <v>2406</v>
      </c>
      <c r="D617" s="9" t="s">
        <v>2407</v>
      </c>
      <c r="E617" s="6">
        <f>IF(F617 = "NULL", "NULL", F617/28.35)</f>
        <v>1.6507936507936507</v>
      </c>
      <c r="F617" s="6">
        <v>46.8</v>
      </c>
      <c r="G617" s="6">
        <f>IF(H617 = "NULL", "NULL", H617/28.35)</f>
        <v>3.3015873015873014</v>
      </c>
      <c r="H617" s="6">
        <v>93.6</v>
      </c>
      <c r="I617" s="6">
        <f>IF(G617 = "NULL", "NULL", G617*1.25)</f>
        <v>4.1269841269841265</v>
      </c>
      <c r="J617" s="6">
        <f>IF(G617 = "NULL", "NULL", H617*1.25)</f>
        <v>117</v>
      </c>
      <c r="K617" s="6">
        <f>IF(G617 = "NULL", "NULL", G617*2)</f>
        <v>6.6031746031746028</v>
      </c>
      <c r="L617" s="6">
        <f>IF(G617 = "NULL", "NULL", H617*2)</f>
        <v>187.2</v>
      </c>
      <c r="M617" s="9" t="str">
        <f>CONCATENATE(SUBSTITUTE(D617,"• Packed in a facility and/or equipment that produces products containing peanuts, tree nuts, soybean, milk, dairy, eggs, fish, shellfish, wheat, sesame. •",""), " - NET WT. ", TEXT(E617, "0.00"), " oz (", F617, " grams)")</f>
        <v>Vinegar Sea Salt Ingredients:
vinegar powder (maltodextrin, white distilled vinegar, modified food starch), sea salt, citric acid. May be made with bioengineered ingredient(s).
 - NET WT. 1.65 oz (46.8 grams)</v>
      </c>
      <c r="N617" s="10">
        <v>10000000483</v>
      </c>
      <c r="O617" s="10">
        <v>30000000483</v>
      </c>
      <c r="P617" s="10">
        <v>50000000483</v>
      </c>
      <c r="Q617" s="10">
        <v>70000000483</v>
      </c>
      <c r="R617" s="10">
        <v>90000000483</v>
      </c>
      <c r="S617" s="10">
        <v>11000000483</v>
      </c>
      <c r="T617" s="10">
        <v>13000000483</v>
      </c>
      <c r="U617" s="8"/>
      <c r="V617" s="9" t="s">
        <v>1768</v>
      </c>
      <c r="W617" s="6">
        <f>IF(G617 = "NULL", "NULL", G617/4)</f>
        <v>0.82539682539682535</v>
      </c>
      <c r="X617" s="6">
        <f>IF(W617 = "NULL", "NULL", W617*28.35)</f>
        <v>23.4</v>
      </c>
      <c r="Y617" s="6">
        <f>IF(G617 = "NULL", "NULL", G617*4)</f>
        <v>13.206349206349206</v>
      </c>
      <c r="Z617" s="6">
        <f>IF(G617 = "NULL", "NULL", H617*4)</f>
        <v>374.4</v>
      </c>
      <c r="AA617" s="13">
        <v>15000000483</v>
      </c>
      <c r="AB617" s="6">
        <f>IF(OR(E617 = "NULL", G617 = "NULL"), "NULL", (E617+G617)/2)</f>
        <v>2.4761904761904763</v>
      </c>
      <c r="AC617" s="6">
        <f>IF(OR(F617 = "NULL", H617 = "NULL"), "NULL", (F617+H617)/2)</f>
        <v>70.199999999999989</v>
      </c>
      <c r="AD617" s="13">
        <v>17000000483</v>
      </c>
      <c r="AE617" s="6">
        <f>IF(H617 = "NULL", "NULL", AF617/28.35)</f>
        <v>8.2539682539682531</v>
      </c>
      <c r="AF617" s="6">
        <f>IF(H617 = "NULL", "NULL", J617*2)</f>
        <v>234</v>
      </c>
      <c r="AG617" s="13">
        <v>19000000483</v>
      </c>
      <c r="AH617" s="6">
        <f>IF(AB617 = "NULL", "NULL", AB617*2)</f>
        <v>4.9523809523809526</v>
      </c>
      <c r="AI617" s="6">
        <f>IF(AC617 = "NULL", "NULL", AC617*2)</f>
        <v>140.39999999999998</v>
      </c>
      <c r="AJ617" s="13">
        <v>21000000483</v>
      </c>
      <c r="AK617" s="11" t="s">
        <v>2408</v>
      </c>
      <c r="AL617" s="10" t="str">
        <f>SUBSTITUTE(D617,CHAR(10)&amp;"• Packed in a facility and/or equipment that produces products containing peanuts, tree nuts, soybean, milk, dairy, eggs, fish, shellfish, wheat, sesame. •","")</f>
        <v>Vinegar Sea Salt Ingredients:
vinegar powder (maltodextrin, white distilled vinegar, modified food starch), sea salt, citric acid. May be made with bioengineered ingredient(s).</v>
      </c>
      <c r="AM617" s="9" t="s">
        <v>44</v>
      </c>
      <c r="AN617" s="42"/>
    </row>
    <row r="618" spans="1:40" ht="133.94999999999999" customHeight="1" x14ac:dyDescent="0.3">
      <c r="A618" s="8" t="s">
        <v>2318</v>
      </c>
      <c r="B618" s="8" t="s">
        <v>2319</v>
      </c>
      <c r="C618" s="8" t="s">
        <v>2320</v>
      </c>
      <c r="D618" s="9" t="s">
        <v>2321</v>
      </c>
      <c r="E618" s="6">
        <f>IF(F618 = "NULL", "NULL", F618/28.35)</f>
        <v>2.9</v>
      </c>
      <c r="F618" s="6">
        <v>82.215000000000003</v>
      </c>
      <c r="G618" s="6">
        <f>IF(H618 = "NULL", "NULL", H618/28.35)</f>
        <v>5.8</v>
      </c>
      <c r="H618" s="6">
        <v>164.43</v>
      </c>
      <c r="I618" s="6">
        <f>IF(G618 = "NULL", "NULL", G618*1.25)</f>
        <v>7.25</v>
      </c>
      <c r="J618" s="6">
        <f>IF(G618 = "NULL", "NULL", H618*1.25)</f>
        <v>205.53750000000002</v>
      </c>
      <c r="K618" s="6">
        <f>IF(G618 = "NULL", "NULL", G618*2)</f>
        <v>11.6</v>
      </c>
      <c r="L618" s="6">
        <f>IF(G618 = "NULL", "NULL", H618*2)</f>
        <v>328.86</v>
      </c>
      <c r="M618" s="9" t="str">
        <f>CONCATENATE(SUBSTITUTE(D618,"• Packed in a facility and/or equipment that produces products containing peanuts, tree nuts, soybean, milk, dairy, eggs, fish, shellfish, wheat, sesame. •",""), " - NET WT. ", TEXT(E618, "0.00"), " oz (", F618, " grams)")</f>
        <v>Vintage Merlot Sea Salt Ingredients:
sea salt, merlot  wine
 - NET WT. 2.90 oz (82.215 grams)</v>
      </c>
      <c r="N618" s="10">
        <v>10000000345</v>
      </c>
      <c r="O618" s="10">
        <v>30000000345</v>
      </c>
      <c r="P618" s="10">
        <v>50000000345</v>
      </c>
      <c r="Q618" s="10">
        <v>70000000345</v>
      </c>
      <c r="R618" s="10">
        <v>90000000345</v>
      </c>
      <c r="S618" s="10">
        <v>11000000345</v>
      </c>
      <c r="T618" s="10">
        <v>13000000345</v>
      </c>
      <c r="U618" s="8" t="s">
        <v>49</v>
      </c>
      <c r="V618" s="9" t="s">
        <v>755</v>
      </c>
      <c r="W618" s="6">
        <f>IF(G618 = "NULL", "NULL", G618/4)</f>
        <v>1.45</v>
      </c>
      <c r="X618" s="6">
        <f>IF(W618 = "NULL", "NULL", W618*28.35)</f>
        <v>41.107500000000002</v>
      </c>
      <c r="Y618" s="6">
        <f>IF(G618 = "NULL", "NULL", G618*4)</f>
        <v>23.2</v>
      </c>
      <c r="Z618" s="6">
        <f>IF(G618 = "NULL", "NULL", H618*4)</f>
        <v>657.72</v>
      </c>
      <c r="AA618" s="13">
        <v>15000000345</v>
      </c>
      <c r="AB618" s="6">
        <f>IF(OR(E618 = "NULL", G618 = "NULL"), "NULL", (E618+G618)/2)</f>
        <v>4.3499999999999996</v>
      </c>
      <c r="AC618" s="6">
        <f>IF(OR(F618 = "NULL", H618 = "NULL"), "NULL", (F618+H618)/2)</f>
        <v>123.32250000000001</v>
      </c>
      <c r="AD618" s="13">
        <v>17000000345</v>
      </c>
      <c r="AE618" s="6">
        <f>IF(H618 = "NULL", "NULL", AF618/28.35)</f>
        <v>14.5</v>
      </c>
      <c r="AF618" s="6">
        <f>IF(H618 = "NULL", "NULL", J618*2)</f>
        <v>411.07500000000005</v>
      </c>
      <c r="AG618" s="13">
        <v>19000000345</v>
      </c>
      <c r="AH618" s="6">
        <f>IF(AB618 = "NULL", "NULL", AB618*2)</f>
        <v>8.6999999999999993</v>
      </c>
      <c r="AI618" s="6">
        <f>IF(AC618 = "NULL", "NULL", AC618*2)</f>
        <v>246.64500000000001</v>
      </c>
      <c r="AJ618" s="13">
        <v>21000000345</v>
      </c>
      <c r="AK618" s="11"/>
      <c r="AL618" s="10" t="str">
        <f>SUBSTITUTE(D618,CHAR(10)&amp;"• Packed in a facility and/or equipment that produces products containing peanuts, tree nuts, soybean, milk, dairy, eggs, fish, shellfish, wheat, sesame. •","")</f>
        <v>Vintage Merlot Sea Salt Ingredients:
sea salt, merlot  wine</v>
      </c>
      <c r="AM618" s="9" t="s">
        <v>44</v>
      </c>
      <c r="AN618" s="42"/>
    </row>
    <row r="619" spans="1:40" ht="180" x14ac:dyDescent="0.3">
      <c r="A619" s="8" t="s">
        <v>1065</v>
      </c>
      <c r="B619" s="8" t="s">
        <v>1066</v>
      </c>
      <c r="C619" s="8" t="s">
        <v>1067</v>
      </c>
      <c r="D619" s="9" t="s">
        <v>1068</v>
      </c>
      <c r="E619" s="6">
        <f>IF(F619 = "NULL", "NULL", F619/28.35)</f>
        <v>1.8</v>
      </c>
      <c r="F619" s="6">
        <v>51.03</v>
      </c>
      <c r="G619" s="6">
        <f>IF(H619 = "NULL", "NULL", H619/28.35)</f>
        <v>3.6</v>
      </c>
      <c r="H619" s="6">
        <v>102.06</v>
      </c>
      <c r="I619" s="6">
        <f>IF(G619 = "NULL", "NULL", G619*1.25)</f>
        <v>4.5</v>
      </c>
      <c r="J619" s="6">
        <f>IF(G619 = "NULL", "NULL", H619*1.25)</f>
        <v>127.575</v>
      </c>
      <c r="K619" s="6">
        <f>IF(G619 = "NULL", "NULL", G619*2)</f>
        <v>7.2</v>
      </c>
      <c r="L619" s="6">
        <f>IF(G619 = "NULL", "NULL", H619*2)</f>
        <v>204.12</v>
      </c>
      <c r="M619" s="9" t="str">
        <f>CONCATENATE(SUBSTITUTE(D619,"• Packed in a facility and/or equipment that produces products containing peanuts, tree nuts, soybean, milk, dairy, eggs, fish, shellfish, wheat, sesame. •",""), " - NET WT. ", TEXT(E619, "0.00"), " oz (", F619, " grams)")</f>
        <v>VA Baked Ham Glaze Ingredients:
sugar, paprika, cloves, cinnamon
 - NET WT. 1.80 oz (51.03 grams)</v>
      </c>
      <c r="N619" s="10">
        <v>10000000346</v>
      </c>
      <c r="O619" s="10">
        <v>30000000346</v>
      </c>
      <c r="P619" s="10">
        <v>50000000346</v>
      </c>
      <c r="Q619" s="10">
        <v>70000000346</v>
      </c>
      <c r="R619" s="10">
        <v>90000000346</v>
      </c>
      <c r="S619" s="10">
        <v>11000000346</v>
      </c>
      <c r="T619" s="10">
        <v>13000000346</v>
      </c>
      <c r="U619" s="8"/>
      <c r="V619" s="9"/>
      <c r="W619" s="6">
        <f>IF(G619 = "NULL", "NULL", G619/4)</f>
        <v>0.9</v>
      </c>
      <c r="X619" s="6">
        <f>IF(W619 = "NULL", "NULL", W619*28.35)</f>
        <v>25.515000000000001</v>
      </c>
      <c r="Y619" s="6">
        <f>IF(G619 = "NULL", "NULL", G619*4)</f>
        <v>14.4</v>
      </c>
      <c r="Z619" s="6">
        <f>IF(G619 = "NULL", "NULL", H619*4)</f>
        <v>408.24</v>
      </c>
      <c r="AA619" s="13">
        <v>15000000346</v>
      </c>
      <c r="AB619" s="6">
        <f>IF(OR(E619 = "NULL", G619 = "NULL"), "NULL", (E619+G619)/2)</f>
        <v>2.7</v>
      </c>
      <c r="AC619" s="6">
        <f>IF(OR(F619 = "NULL", H619 = "NULL"), "NULL", (F619+H619)/2)</f>
        <v>76.545000000000002</v>
      </c>
      <c r="AD619" s="13">
        <v>17000000346</v>
      </c>
      <c r="AE619" s="6">
        <f>IF(H619 = "NULL", "NULL", AF619/28.35)</f>
        <v>9</v>
      </c>
      <c r="AF619" s="6">
        <f>IF(H619 = "NULL", "NULL", J619*2)</f>
        <v>255.15</v>
      </c>
      <c r="AG619" s="13">
        <v>19000000346</v>
      </c>
      <c r="AH619" s="6">
        <f>IF(AB619 = "NULL", "NULL", AB619*2)</f>
        <v>5.4</v>
      </c>
      <c r="AI619" s="6">
        <f>IF(AC619 = "NULL", "NULL", AC619*2)</f>
        <v>153.09</v>
      </c>
      <c r="AJ619" s="13">
        <v>21000000346</v>
      </c>
      <c r="AK619" s="11"/>
      <c r="AL619" s="10" t="str">
        <f>SUBSTITUTE(D619,CHAR(10)&amp;"• Packed in a facility and/or equipment that produces products containing peanuts, tree nuts, soybean, milk, dairy, eggs, fish, shellfish, wheat, sesame. •","")</f>
        <v>VA Baked Ham Glaze Ingredients:
sugar, paprika, cloves, cinnamon</v>
      </c>
      <c r="AM619" s="9" t="s">
        <v>44</v>
      </c>
      <c r="AN619" s="42"/>
    </row>
    <row r="620" spans="1:40" ht="180" x14ac:dyDescent="0.3">
      <c r="A620" s="8" t="s">
        <v>1090</v>
      </c>
      <c r="B620" s="8" t="s">
        <v>1091</v>
      </c>
      <c r="C620" s="8" t="s">
        <v>1092</v>
      </c>
      <c r="D620" s="9" t="s">
        <v>1093</v>
      </c>
      <c r="E620" s="6">
        <f>IF(F620 = "NULL", "NULL", F620/28.35)</f>
        <v>1.7</v>
      </c>
      <c r="F620" s="6">
        <v>48.195</v>
      </c>
      <c r="G620" s="6">
        <f>IF(H620 = "NULL", "NULL", H620/28.35)</f>
        <v>3.4</v>
      </c>
      <c r="H620" s="6">
        <v>96.39</v>
      </c>
      <c r="I620" s="6">
        <f>IF(G620 = "NULL", "NULL", G620*1.25)</f>
        <v>4.25</v>
      </c>
      <c r="J620" s="6">
        <f>IF(G620 = "NULL", "NULL", H620*1.25)</f>
        <v>120.4875</v>
      </c>
      <c r="K620" s="6">
        <f>IF(G620 = "NULL", "NULL", G620*2)</f>
        <v>6.8</v>
      </c>
      <c r="L620" s="6">
        <f>IF(G620 = "NULL", "NULL", H620*2)</f>
        <v>192.78</v>
      </c>
      <c r="M620" s="9" t="str">
        <f>CONCATENATE(SUBSTITUTE(D620,"• Packed in a facility and/or equipment that produces products containing peanuts, tree nuts, soybean, milk, dairy, eggs, fish, shellfish, wheat, sesame. •",""), " - NET WT. ", TEXT(E620, "0.00"), " oz (", F620, " grams)")</f>
        <v>Virginia Chicken &amp; Poultry Ingredients:
salt, coriander, rosemary, laurel, sage, oregano, marjoram, cumin, natural oil, calcium, spices
 - NET WT. 1.70 oz (48.195 grams)</v>
      </c>
      <c r="N620" s="10">
        <v>10000000347</v>
      </c>
      <c r="O620" s="10">
        <v>30000000347</v>
      </c>
      <c r="P620" s="10">
        <v>50000000347</v>
      </c>
      <c r="Q620" s="10">
        <v>70000000347</v>
      </c>
      <c r="R620" s="10">
        <v>90000000347</v>
      </c>
      <c r="S620" s="10">
        <v>11000000347</v>
      </c>
      <c r="T620" s="10">
        <v>13000000347</v>
      </c>
      <c r="U620" s="8"/>
      <c r="V620" s="9"/>
      <c r="W620" s="6">
        <f>IF(G620 = "NULL", "NULL", G620/4)</f>
        <v>0.85</v>
      </c>
      <c r="X620" s="6">
        <f>IF(W620 = "NULL", "NULL", W620*28.35)</f>
        <v>24.0975</v>
      </c>
      <c r="Y620" s="6">
        <f>IF(G620 = "NULL", "NULL", G620*4)</f>
        <v>13.6</v>
      </c>
      <c r="Z620" s="6">
        <f>IF(G620 = "NULL", "NULL", H620*4)</f>
        <v>385.56</v>
      </c>
      <c r="AA620" s="13">
        <v>15000000347</v>
      </c>
      <c r="AB620" s="6">
        <f>IF(OR(E620 = "NULL", G620 = "NULL"), "NULL", (E620+G620)/2)</f>
        <v>2.5499999999999998</v>
      </c>
      <c r="AC620" s="6">
        <f>IF(OR(F620 = "NULL", H620 = "NULL"), "NULL", (F620+H620)/2)</f>
        <v>72.292500000000004</v>
      </c>
      <c r="AD620" s="13">
        <v>17000000347</v>
      </c>
      <c r="AE620" s="6">
        <f>IF(H620 = "NULL", "NULL", AF620/28.35)</f>
        <v>8.5</v>
      </c>
      <c r="AF620" s="6">
        <f>IF(H620 = "NULL", "NULL", J620*2)</f>
        <v>240.97499999999999</v>
      </c>
      <c r="AG620" s="13">
        <v>19000000347</v>
      </c>
      <c r="AH620" s="6">
        <f>IF(AB620 = "NULL", "NULL", AB620*2)</f>
        <v>5.0999999999999996</v>
      </c>
      <c r="AI620" s="6">
        <f>IF(AC620 = "NULL", "NULL", AC620*2)</f>
        <v>144.58500000000001</v>
      </c>
      <c r="AJ620" s="13">
        <v>21000000347</v>
      </c>
      <c r="AK620" s="11"/>
      <c r="AL620" s="10" t="str">
        <f>SUBSTITUTE(D620,CHAR(10)&amp;"•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c r="AM620" s="9" t="s">
        <v>44</v>
      </c>
      <c r="AN620" s="42"/>
    </row>
    <row r="621" spans="1:40" ht="375" x14ac:dyDescent="0.3">
      <c r="A621" s="33" t="s">
        <v>638</v>
      </c>
      <c r="B621" s="8" t="s">
        <v>639</v>
      </c>
      <c r="C621" s="8" t="s">
        <v>640</v>
      </c>
      <c r="D621" s="9" t="s">
        <v>2932</v>
      </c>
      <c r="E621" s="6">
        <f>IF(F621 = "NULL", "NULL", F621/28.35)</f>
        <v>1.0229276895943562</v>
      </c>
      <c r="F621" s="6">
        <v>29</v>
      </c>
      <c r="G621" s="6">
        <f>IF(H621 = "NULL", "NULL", H621/28.35)</f>
        <v>2.1164021164021163</v>
      </c>
      <c r="H621" s="6">
        <v>60</v>
      </c>
      <c r="I621" s="6">
        <f>IF(G621 = "NULL", "NULL", G621*1.25)</f>
        <v>2.6455026455026456</v>
      </c>
      <c r="J621" s="6">
        <f>IF(G621 = "NULL", "NULL", H621*1.25)</f>
        <v>75</v>
      </c>
      <c r="K621" s="6">
        <f>IF(G621 = "NULL", "NULL", G621*2)</f>
        <v>4.2328042328042326</v>
      </c>
      <c r="L621" s="6">
        <f>IF(G621 = "NULL", "NULL", H621*2)</f>
        <v>120</v>
      </c>
      <c r="M621" s="9" t="str">
        <f>CONCATENATE(SUBSTITUTE(D621,"• Packed in a facility and/or equipment that produces products containing peanuts, tree nuts, soybean, milk, dairy, eggs, fish, shellfish, wheat, sesame. •",""), " - NET WT. ", TEXT(E621, "0.00"), " oz (", F621, " grams)")</f>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621" s="10">
        <v>10000000535</v>
      </c>
      <c r="O621" s="10">
        <v>30000000535</v>
      </c>
      <c r="P621" s="10">
        <v>50000000535</v>
      </c>
      <c r="Q621" s="10">
        <v>70000000535</v>
      </c>
      <c r="R621" s="10">
        <v>90000000535</v>
      </c>
      <c r="S621" s="10">
        <v>11000000535</v>
      </c>
      <c r="T621" s="10">
        <v>13000000535</v>
      </c>
      <c r="U621" s="8"/>
      <c r="V621" s="9" t="s">
        <v>641</v>
      </c>
      <c r="W621" s="6">
        <f>IF(G621 = "NULL", "NULL", G621/4)</f>
        <v>0.52910052910052907</v>
      </c>
      <c r="X621" s="6">
        <f>IF(W621 = "NULL", "NULL", W621*28.35)</f>
        <v>15</v>
      </c>
      <c r="Y621" s="6">
        <f>IF(G621 = "NULL", "NULL", G621*4)</f>
        <v>8.4656084656084651</v>
      </c>
      <c r="Z621" s="6">
        <f>IF(G621 = "NULL", "NULL", H621*4)</f>
        <v>240</v>
      </c>
      <c r="AA621" s="13">
        <v>15000000535</v>
      </c>
      <c r="AB621" s="6">
        <f>IF(OR(E621 = "NULL", G621 = "NULL"), "NULL", (E621+G621)/2)</f>
        <v>1.5696649029982361</v>
      </c>
      <c r="AC621" s="6">
        <f>IF(OR(F621 = "NULL", H621 = "NULL"), "NULL", (F621+H621)/2)</f>
        <v>44.5</v>
      </c>
      <c r="AD621" s="13">
        <v>17000000535</v>
      </c>
      <c r="AE621" s="6">
        <f>IF(H621 = "NULL", "NULL", AF621/28.35)</f>
        <v>5.2910052910052912</v>
      </c>
      <c r="AF621" s="6">
        <f>IF(H621 = "NULL", "NULL", J621*2)</f>
        <v>150</v>
      </c>
      <c r="AG621" s="13">
        <v>19000000535</v>
      </c>
      <c r="AH621" s="6">
        <f>IF(AB621 = "NULL", "NULL", AB621*2)</f>
        <v>3.1393298059964723</v>
      </c>
      <c r="AI621" s="6">
        <f>IF(AC621 = "NULL", "NULL", AC621*2)</f>
        <v>89</v>
      </c>
      <c r="AJ621" s="13">
        <v>21000000535</v>
      </c>
      <c r="AK621" s="11" t="s">
        <v>642</v>
      </c>
      <c r="AL621" s="10" t="str">
        <f>SUBSTITUTE(D621,CHAR(10)&amp;"• Packed in a facility and/or equipment that produces products containing peanuts, tree nuts, soybean, milk, dairy, eggs, fish, shellfish, wheat, sesame. •","")</f>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21" s="9" t="s">
        <v>44</v>
      </c>
      <c r="AN621" s="42"/>
    </row>
    <row r="622" spans="1:40" ht="180" x14ac:dyDescent="0.3">
      <c r="A622" s="33" t="s">
        <v>626</v>
      </c>
      <c r="B622" s="8" t="s">
        <v>627</v>
      </c>
      <c r="C622" s="8" t="s">
        <v>627</v>
      </c>
      <c r="D622" s="9" t="s">
        <v>628</v>
      </c>
      <c r="E622" s="6">
        <f>IF(F622 = "NULL", "NULL", F622/28.35)</f>
        <v>0.81128747795414458</v>
      </c>
      <c r="F622" s="6">
        <v>23</v>
      </c>
      <c r="G622" s="6">
        <f>IF(H622 = "NULL", "NULL", H622/28.35)</f>
        <v>2.1164021164021163</v>
      </c>
      <c r="H622" s="6">
        <v>60</v>
      </c>
      <c r="I622" s="6">
        <f>IF(G622 = "NULL", "NULL", G622*1.25)</f>
        <v>2.6455026455026456</v>
      </c>
      <c r="J622" s="6">
        <f>IF(G622 = "NULL", "NULL", H622*1.25)</f>
        <v>75</v>
      </c>
      <c r="K622" s="6">
        <f>IF(G622 = "NULL", "NULL", G622*2)</f>
        <v>4.2328042328042326</v>
      </c>
      <c r="L622" s="6">
        <f>IF(G622 = "NULL", "NULL", H622*2)</f>
        <v>120</v>
      </c>
      <c r="M622" s="9" t="str">
        <f>CONCATENATE(SUBSTITUTE(D622,"• Packed in a facility and/or equipment that produces products containing peanuts, tree nuts, soybean, milk, dairy, eggs, fish, shellfish, wheat, sesame. •",""), " - NET WT. ", TEXT(E622, "0.00"), " oz (", F622, " grams)")</f>
        <v>Virginia Pork Rub Ingredients:
chili powder, dehydrated garlic, spices, sea salt
 - NET WT. 0.81 oz (23 grams)</v>
      </c>
      <c r="N622" s="10">
        <v>10000000527</v>
      </c>
      <c r="O622" s="10">
        <v>30000000527</v>
      </c>
      <c r="P622" s="10">
        <v>50000000527</v>
      </c>
      <c r="Q622" s="10">
        <v>70000000527</v>
      </c>
      <c r="R622" s="10">
        <v>90000000527</v>
      </c>
      <c r="S622" s="10">
        <v>11000000527</v>
      </c>
      <c r="T622" s="10">
        <v>13000000527</v>
      </c>
      <c r="U622" s="8" t="s">
        <v>49</v>
      </c>
      <c r="V622" s="9"/>
      <c r="W622" s="6">
        <f>IF(G622 = "NULL", "NULL", G622/4)</f>
        <v>0.52910052910052907</v>
      </c>
      <c r="X622" s="6">
        <f>IF(W622 = "NULL", "NULL", W622*28.35)</f>
        <v>15</v>
      </c>
      <c r="Y622" s="6">
        <f>IF(G622 = "NULL", "NULL", G622*4)</f>
        <v>8.4656084656084651</v>
      </c>
      <c r="Z622" s="6">
        <f>IF(G622 = "NULL", "NULL", H622*4)</f>
        <v>240</v>
      </c>
      <c r="AA622" s="13">
        <v>15000000527</v>
      </c>
      <c r="AB622" s="6">
        <f>IF(OR(E622 = "NULL", G622 = "NULL"), "NULL", (E622+G622)/2)</f>
        <v>1.4638447971781305</v>
      </c>
      <c r="AC622" s="6">
        <f>IF(OR(F622 = "NULL", H622 = "NULL"), "NULL", (F622+H622)/2)</f>
        <v>41.5</v>
      </c>
      <c r="AD622" s="13">
        <v>17000000527</v>
      </c>
      <c r="AE622" s="6">
        <f>IF(H622 = "NULL", "NULL", AF622/28.35)</f>
        <v>5.2910052910052912</v>
      </c>
      <c r="AF622" s="6">
        <f>IF(H622 = "NULL", "NULL", J622*2)</f>
        <v>150</v>
      </c>
      <c r="AG622" s="13">
        <v>19000000527</v>
      </c>
      <c r="AH622" s="6">
        <f>IF(AB622 = "NULL", "NULL", AB622*2)</f>
        <v>2.9276895943562611</v>
      </c>
      <c r="AI622" s="6">
        <f>IF(AC622 = "NULL", "NULL", AC622*2)</f>
        <v>83</v>
      </c>
      <c r="AJ622" s="13">
        <v>21000000527</v>
      </c>
      <c r="AK622" s="11" t="s">
        <v>629</v>
      </c>
      <c r="AL622" s="10" t="str">
        <f>SUBSTITUTE(D622,CHAR(10)&amp;"• Packed in a facility and/or equipment that produces products containing peanuts, tree nuts, soybean, milk, dairy, eggs, fish, shellfish, wheat, sesame. •","")</f>
        <v>Virginia Pork Rub Ingredients:
chili powder, dehydrated garlic, spices, sea salt</v>
      </c>
      <c r="AM622" s="9" t="s">
        <v>44</v>
      </c>
      <c r="AN622" s="42"/>
    </row>
    <row r="623" spans="1:40" ht="375" x14ac:dyDescent="0.3">
      <c r="A623" s="33" t="s">
        <v>414</v>
      </c>
      <c r="B623" s="8" t="s">
        <v>415</v>
      </c>
      <c r="C623" s="8" t="s">
        <v>415</v>
      </c>
      <c r="D623" s="9" t="s">
        <v>2933</v>
      </c>
      <c r="E623" s="6">
        <f>IF(F623 = "NULL", "NULL", F623/28.35)</f>
        <v>1.0229276895943562</v>
      </c>
      <c r="F623" s="6">
        <v>29</v>
      </c>
      <c r="G623" s="6">
        <f>IF(H623 = "NULL", "NULL", H623/28.35)</f>
        <v>2.1164021164021163</v>
      </c>
      <c r="H623" s="6">
        <v>60</v>
      </c>
      <c r="I623" s="6">
        <f>IF(G623 = "NULL", "NULL", G623*1.25)</f>
        <v>2.6455026455026456</v>
      </c>
      <c r="J623" s="6">
        <f>IF(G623 = "NULL", "NULL", H623*1.25)</f>
        <v>75</v>
      </c>
      <c r="K623" s="6">
        <f>IF(G623 = "NULL", "NULL", G623*2)</f>
        <v>4.2328042328042326</v>
      </c>
      <c r="L623" s="6">
        <f>IF(G623 = "NULL", "NULL", H623*2)</f>
        <v>120</v>
      </c>
      <c r="M623" s="9" t="str">
        <f>CONCATENATE(SUBSTITUTE(D623,"• Packed in a facility and/or equipment that produces products containing peanuts, tree nuts, soybean, milk, dairy, eggs, fish, shellfish, wheat, sesame. •",""), " - NET WT. ", TEXT(E623, "0.00"), " oz (", F623, " grams)")</f>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623" s="10">
        <v>10000000423</v>
      </c>
      <c r="O623" s="10">
        <v>30000000423</v>
      </c>
      <c r="P623" s="10">
        <v>50000000423</v>
      </c>
      <c r="Q623" s="10">
        <v>70000000423</v>
      </c>
      <c r="R623" s="10">
        <v>90000000423</v>
      </c>
      <c r="S623" s="10">
        <v>11000000423</v>
      </c>
      <c r="T623" s="10">
        <v>13000000423</v>
      </c>
      <c r="U623" s="9"/>
      <c r="V623" s="9"/>
      <c r="W623" s="6">
        <f>IF(G623 = "NULL", "NULL", G623/4)</f>
        <v>0.52910052910052907</v>
      </c>
      <c r="X623" s="6">
        <f>IF(W623 = "NULL", "NULL", W623*28.35)</f>
        <v>15</v>
      </c>
      <c r="Y623" s="6">
        <f>IF(G623 = "NULL", "NULL", G623*4)</f>
        <v>8.4656084656084651</v>
      </c>
      <c r="Z623" s="6">
        <f>IF(G623 = "NULL", "NULL", H623*4)</f>
        <v>240</v>
      </c>
      <c r="AA623" s="13">
        <v>15000000423</v>
      </c>
      <c r="AB623" s="6">
        <f>IF(OR(E623 = "NULL", G623 = "NULL"), "NULL", (E623+G623)/2)</f>
        <v>1.5696649029982361</v>
      </c>
      <c r="AC623" s="6">
        <f>IF(OR(F623 = "NULL", H623 = "NULL"), "NULL", (F623+H623)/2)</f>
        <v>44.5</v>
      </c>
      <c r="AD623" s="13">
        <v>17000000423</v>
      </c>
      <c r="AE623" s="6">
        <f>IF(H623 = "NULL", "NULL", AF623/28.35)</f>
        <v>5.2910052910052912</v>
      </c>
      <c r="AF623" s="6">
        <f>IF(H623 = "NULL", "NULL", J623*2)</f>
        <v>150</v>
      </c>
      <c r="AG623" s="13">
        <v>19000000423</v>
      </c>
      <c r="AH623" s="6">
        <f>IF(AB623 = "NULL", "NULL", AB623*2)</f>
        <v>3.1393298059964723</v>
      </c>
      <c r="AI623" s="6">
        <f>IF(AC623 = "NULL", "NULL", AC623*2)</f>
        <v>89</v>
      </c>
      <c r="AJ623" s="13">
        <v>21000000423</v>
      </c>
      <c r="AK623" s="11" t="s">
        <v>416</v>
      </c>
      <c r="AL623" s="10" t="str">
        <f>SUBSTITUTE(D623,CHAR(10)&amp;"• Packed in a facility and/or equipment that produces products containing peanuts, tree nuts, soybean, milk, dairy, eggs, fish, shellfish, wheat, sesame. •","")</f>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23" s="9" t="s">
        <v>44</v>
      </c>
      <c r="AN623" s="42"/>
    </row>
    <row r="624" spans="1:40" ht="409.6" x14ac:dyDescent="0.3">
      <c r="A624" s="8" t="s">
        <v>2547</v>
      </c>
      <c r="B624" s="8" t="s">
        <v>2548</v>
      </c>
      <c r="C624" s="8" t="s">
        <v>2549</v>
      </c>
      <c r="D624" s="9" t="s">
        <v>2550</v>
      </c>
      <c r="E624" s="6">
        <f>IF(F624 = "NULL", "NULL", F624/28.35)</f>
        <v>1.6875</v>
      </c>
      <c r="F624" s="6">
        <v>47.840625000000003</v>
      </c>
      <c r="G624" s="6">
        <f>IF(H624 = "NULL", "NULL", H624/28.35)</f>
        <v>3.375</v>
      </c>
      <c r="H624" s="6">
        <v>95.681250000000006</v>
      </c>
      <c r="I624" s="6">
        <f>IF(G624 = "NULL", "NULL", G624*1.25)</f>
        <v>4.21875</v>
      </c>
      <c r="J624" s="6">
        <f>IF(G624 = "NULL", "NULL", H624*1.25)</f>
        <v>119.6015625</v>
      </c>
      <c r="K624" s="6">
        <f>IF(G624 = "NULL", "NULL", G624*2)</f>
        <v>6.75</v>
      </c>
      <c r="L624" s="6">
        <f>IF(G624 = "NULL", "NULL", H624*2)</f>
        <v>191.36250000000001</v>
      </c>
      <c r="M624" s="9" t="str">
        <f>CONCATENATE(SUBSTITUTE(D624,"• Packed in a facility and/or equipment that produces products containing peanuts, tree nuts, soybean, milk, dairy, eggs, fish, shellfish, wheat, sesame. •",""), " - NET WT. ", TEXT(E624, "0.00"), " oz (", F624,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NET WT. 1.69 oz (47.840625 grams)</v>
      </c>
      <c r="N624" s="10">
        <v>10000000348</v>
      </c>
      <c r="O624" s="10">
        <v>30000000348</v>
      </c>
      <c r="P624" s="10">
        <v>50000000348</v>
      </c>
      <c r="Q624" s="10">
        <v>70000000348</v>
      </c>
      <c r="R624" s="10">
        <v>90000000348</v>
      </c>
      <c r="S624" s="10">
        <v>11000000348</v>
      </c>
      <c r="T624" s="10">
        <v>13000000348</v>
      </c>
      <c r="U624" s="8"/>
      <c r="V624" s="9" t="s">
        <v>133</v>
      </c>
      <c r="W624" s="6">
        <f>IF(G624 = "NULL", "NULL", G624/4)</f>
        <v>0.84375</v>
      </c>
      <c r="X624" s="6">
        <f>IF(W624 = "NULL", "NULL", W624*28.35)</f>
        <v>23.920312500000001</v>
      </c>
      <c r="Y624" s="6">
        <f>IF(G624 = "NULL", "NULL", G624*4)</f>
        <v>13.5</v>
      </c>
      <c r="Z624" s="6">
        <f>IF(G624 = "NULL", "NULL", H624*4)</f>
        <v>382.72500000000002</v>
      </c>
      <c r="AA624" s="13">
        <v>15000000348</v>
      </c>
      <c r="AB624" s="6">
        <f>IF(OR(E624 = "NULL", G624 = "NULL"), "NULL", (E624+G624)/2)</f>
        <v>2.53125</v>
      </c>
      <c r="AC624" s="6">
        <f>IF(OR(F624 = "NULL", H624 = "NULL"), "NULL", (F624+H624)/2)</f>
        <v>71.760937500000011</v>
      </c>
      <c r="AD624" s="13">
        <v>17000000348</v>
      </c>
      <c r="AE624" s="6">
        <f>IF(H624 = "NULL", "NULL", AF624/28.35)</f>
        <v>8.4375</v>
      </c>
      <c r="AF624" s="6">
        <f>IF(H624 = "NULL", "NULL", J624*2)</f>
        <v>239.203125</v>
      </c>
      <c r="AG624" s="13">
        <v>19000000348</v>
      </c>
      <c r="AH624" s="6">
        <f>IF(AB624 = "NULL", "NULL", AB624*2)</f>
        <v>5.0625</v>
      </c>
      <c r="AI624" s="6">
        <f>IF(AC624 = "NULL", "NULL", AC624*2)</f>
        <v>143.52187500000002</v>
      </c>
      <c r="AJ624" s="13">
        <v>21000000348</v>
      </c>
      <c r="AK624" s="11"/>
      <c r="AL624" s="10" t="str">
        <f>SUBSTITUTE(D624,CHAR(10)&amp;"•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c r="AM624" s="9" t="s">
        <v>44</v>
      </c>
      <c r="AN624" s="42"/>
    </row>
    <row r="625" spans="1:40" ht="180" x14ac:dyDescent="0.3">
      <c r="A625" s="8" t="s">
        <v>1193</v>
      </c>
      <c r="B625" s="8" t="s">
        <v>1194</v>
      </c>
      <c r="C625" s="8" t="s">
        <v>1195</v>
      </c>
      <c r="D625" s="9" t="s">
        <v>1196</v>
      </c>
      <c r="E625" s="6">
        <f>IF(F625 = "NULL", "NULL", F625/28.35)</f>
        <v>1.1000000000000001</v>
      </c>
      <c r="F625" s="6">
        <v>31.185000000000006</v>
      </c>
      <c r="G625" s="6">
        <f>IF(H625 = "NULL", "NULL", H625/28.35)</f>
        <v>2.2000000000000002</v>
      </c>
      <c r="H625" s="6">
        <v>62.370000000000012</v>
      </c>
      <c r="I625" s="6">
        <f>IF(G625 = "NULL", "NULL", G625*1.25)</f>
        <v>2.75</v>
      </c>
      <c r="J625" s="6">
        <f>IF(G625 = "NULL", "NULL", H625*1.25)</f>
        <v>77.96250000000002</v>
      </c>
      <c r="K625" s="6">
        <f>IF(G625 = "NULL", "NULL", G625*2)</f>
        <v>4.4000000000000004</v>
      </c>
      <c r="L625" s="6">
        <f>IF(G625 = "NULL", "NULL", H625*2)</f>
        <v>124.74000000000002</v>
      </c>
      <c r="M625" s="9" t="str">
        <f>CONCATENATE(SUBSTITUTE(D625,"• Packed in a facility and/or equipment that produces products containing peanuts, tree nuts, soybean, milk, dairy, eggs, fish, shellfish, wheat, sesame. •",""), " - NET WT. ", TEXT(E625, "0.00"), " oz (", F625, " grams)")</f>
        <v>Way Down South Grill Seasoning Ingredients:
salt, sugar, dextrose, spices, dehydrated garlic, dehydrated onion
 - NET WT. 1.10 oz (31.185 grams)</v>
      </c>
      <c r="N625" s="10">
        <v>10000000387</v>
      </c>
      <c r="O625" s="10">
        <v>30000000387</v>
      </c>
      <c r="P625" s="10">
        <v>50000000387</v>
      </c>
      <c r="Q625" s="10">
        <v>70000000387</v>
      </c>
      <c r="R625" s="10">
        <v>90000000387</v>
      </c>
      <c r="S625" s="10">
        <v>11000000387</v>
      </c>
      <c r="T625" s="10">
        <v>13000000387</v>
      </c>
      <c r="U625" s="8" t="s">
        <v>49</v>
      </c>
      <c r="V625" s="9" t="s">
        <v>163</v>
      </c>
      <c r="W625" s="6">
        <f>IF(G625 = "NULL", "NULL", G625/4)</f>
        <v>0.55000000000000004</v>
      </c>
      <c r="X625" s="6">
        <f>IF(W625 = "NULL", "NULL", W625*28.35)</f>
        <v>15.592500000000003</v>
      </c>
      <c r="Y625" s="6">
        <f>IF(G625 = "NULL", "NULL", G625*4)</f>
        <v>8.8000000000000007</v>
      </c>
      <c r="Z625" s="6">
        <f>IF(G625 = "NULL", "NULL", H625*4)</f>
        <v>249.48000000000005</v>
      </c>
      <c r="AA625" s="13">
        <v>15000000387</v>
      </c>
      <c r="AB625" s="6">
        <f>IF(OR(E625 = "NULL", G625 = "NULL"), "NULL", (E625+G625)/2)</f>
        <v>1.6500000000000001</v>
      </c>
      <c r="AC625" s="6">
        <f>IF(OR(F625 = "NULL", H625 = "NULL"), "NULL", (F625+H625)/2)</f>
        <v>46.777500000000011</v>
      </c>
      <c r="AD625" s="13">
        <v>17000000387</v>
      </c>
      <c r="AE625" s="6">
        <f>IF(H625 = "NULL", "NULL", AF625/28.35)</f>
        <v>5.5000000000000009</v>
      </c>
      <c r="AF625" s="6">
        <f>IF(H625 = "NULL", "NULL", J625*2)</f>
        <v>155.92500000000004</v>
      </c>
      <c r="AG625" s="13">
        <v>19000000387</v>
      </c>
      <c r="AH625" s="6">
        <f>IF(AB625 = "NULL", "NULL", AB625*2)</f>
        <v>3.3000000000000003</v>
      </c>
      <c r="AI625" s="6">
        <f>IF(AC625 = "NULL", "NULL", AC625*2)</f>
        <v>93.555000000000021</v>
      </c>
      <c r="AJ625" s="13">
        <v>21000000387</v>
      </c>
      <c r="AK625" s="11"/>
      <c r="AL625" s="10" t="str">
        <f>SUBSTITUTE(D625,CHAR(10)&amp;"• Packed in a facility and/or equipment that produces products containing peanuts, tree nuts, soybean, milk, dairy, eggs, fish, shellfish, wheat, sesame. •","")</f>
        <v>Way Down South Grill Seasoning Ingredients:
salt, sugar, dextrose, spices, dehydrated garlic, dehydrated onion</v>
      </c>
      <c r="AM625" s="9" t="s">
        <v>44</v>
      </c>
      <c r="AN625" s="42"/>
    </row>
    <row r="626" spans="1:40" ht="330" x14ac:dyDescent="0.3">
      <c r="A626" s="8" t="s">
        <v>346</v>
      </c>
      <c r="B626" s="8" t="s">
        <v>347</v>
      </c>
      <c r="C626" s="8" t="s">
        <v>348</v>
      </c>
      <c r="D626" s="9" t="s">
        <v>349</v>
      </c>
      <c r="E626" s="6">
        <f>IF(F626 = "NULL", "NULL", F626/28.35)</f>
        <v>1.1000000000000001</v>
      </c>
      <c r="F626" s="6">
        <v>31.185000000000006</v>
      </c>
      <c r="G626" s="6">
        <f>IF(H626 = "NULL", "NULL", H626/28.35)</f>
        <v>2.2000000000000002</v>
      </c>
      <c r="H626" s="6">
        <v>62.370000000000012</v>
      </c>
      <c r="I626" s="6">
        <f>IF(G626 = "NULL", "NULL", G626*1.25)</f>
        <v>2.75</v>
      </c>
      <c r="J626" s="6">
        <f>IF(G626 = "NULL", "NULL", H626*1.25)</f>
        <v>77.96250000000002</v>
      </c>
      <c r="K626" s="6">
        <f>IF(G626 = "NULL", "NULL", G626*2)</f>
        <v>4.4000000000000004</v>
      </c>
      <c r="L626" s="6">
        <f>IF(G626 = "NULL", "NULL", H626*2)</f>
        <v>124.74000000000002</v>
      </c>
      <c r="M626" s="9" t="str">
        <f>CONCATENATE(SUBSTITUTE(D626,"• Packed in a facility and/or equipment that produces products containing peanuts, tree nuts, soybean, milk, dairy, eggs, fish, shellfish, wheat, sesame. •",""), " - NET WT. ", TEXT(E626, "0.00"), " oz (", F626,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 oz (31.185 grams)</v>
      </c>
      <c r="N626" s="10">
        <v>10000000349</v>
      </c>
      <c r="O626" s="10">
        <v>30000000349</v>
      </c>
      <c r="P626" s="10">
        <v>50000000349</v>
      </c>
      <c r="Q626" s="10">
        <v>70000000349</v>
      </c>
      <c r="R626" s="10">
        <v>90000000349</v>
      </c>
      <c r="S626" s="10">
        <v>11000000349</v>
      </c>
      <c r="T626" s="10">
        <v>13000000349</v>
      </c>
      <c r="U626" s="8"/>
      <c r="V626" s="9"/>
      <c r="W626" s="6">
        <f>IF(G626 = "NULL", "NULL", G626/4)</f>
        <v>0.55000000000000004</v>
      </c>
      <c r="X626" s="6">
        <f>IF(W626 = "NULL", "NULL", W626*28.35)</f>
        <v>15.592500000000003</v>
      </c>
      <c r="Y626" s="6">
        <f>IF(G626 = "NULL", "NULL", G626*4)</f>
        <v>8.8000000000000007</v>
      </c>
      <c r="Z626" s="6">
        <f>IF(G626 = "NULL", "NULL", H626*4)</f>
        <v>249.48000000000005</v>
      </c>
      <c r="AA626" s="13">
        <v>15000000349</v>
      </c>
      <c r="AB626" s="6">
        <f>IF(OR(E626 = "NULL", G626 = "NULL"), "NULL", (E626+G626)/2)</f>
        <v>1.6500000000000001</v>
      </c>
      <c r="AC626" s="6">
        <f>IF(OR(F626 = "NULL", H626 = "NULL"), "NULL", (F626+H626)/2)</f>
        <v>46.777500000000011</v>
      </c>
      <c r="AD626" s="13">
        <v>17000000349</v>
      </c>
      <c r="AE626" s="6">
        <f>IF(H626 = "NULL", "NULL", AF626/28.35)</f>
        <v>5.5000000000000009</v>
      </c>
      <c r="AF626" s="6">
        <f>IF(H626 = "NULL", "NULL", J626*2)</f>
        <v>155.92500000000004</v>
      </c>
      <c r="AG626" s="13">
        <v>19000000349</v>
      </c>
      <c r="AH626" s="6">
        <f>IF(AB626 = "NULL", "NULL", AB626*2)</f>
        <v>3.3000000000000003</v>
      </c>
      <c r="AI626" s="6">
        <f>IF(AC626 = "NULL", "NULL", AC626*2)</f>
        <v>93.555000000000021</v>
      </c>
      <c r="AJ626" s="13">
        <v>21000000349</v>
      </c>
      <c r="AK626" s="11"/>
      <c r="AL626" s="10" t="str">
        <f>SUBSTITUTE(D626,CHAR(10)&amp;"•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c r="AM626" s="9" t="s">
        <v>44</v>
      </c>
      <c r="AN626" s="42"/>
    </row>
    <row r="627" spans="1:40" ht="210" x14ac:dyDescent="0.3">
      <c r="A627" s="31" t="s">
        <v>1664</v>
      </c>
      <c r="B627" s="8" t="s">
        <v>1665</v>
      </c>
      <c r="C627" s="8" t="s">
        <v>1666</v>
      </c>
      <c r="D627" s="9" t="s">
        <v>1667</v>
      </c>
      <c r="E627" s="6">
        <f>IF(F627 = "NULL", "NULL", F627/28.35)</f>
        <v>1.0934744268077601</v>
      </c>
      <c r="F627" s="6">
        <v>31</v>
      </c>
      <c r="G627" s="6">
        <f>IF(H627 = "NULL", "NULL", H627/28.35)</f>
        <v>2.2222222222222223</v>
      </c>
      <c r="H627" s="6">
        <v>63</v>
      </c>
      <c r="I627" s="6">
        <f>IF(G627 = "NULL", "NULL", G627*1.25)</f>
        <v>2.7777777777777777</v>
      </c>
      <c r="J627" s="6">
        <f>IF(G627 = "NULL", "NULL", H627*1.25)</f>
        <v>78.75</v>
      </c>
      <c r="K627" s="6">
        <f>IF(G627 = "NULL", "NULL", G627*2)</f>
        <v>4.4444444444444446</v>
      </c>
      <c r="L627" s="6">
        <f>IF(G627 = "NULL", "NULL", H627*2)</f>
        <v>126</v>
      </c>
      <c r="M627" s="9" t="str">
        <f>CONCATENATE(SUBSTITUTE(D627,"• Packed in a facility and/or equipment that produces products containing peanuts, tree nuts, soybean, milk, dairy, eggs, fish, shellfish, wheat, sesame. •",""), " - NET WT. ", TEXT(E627, "0.00"), " oz (", F627, " grams)")</f>
        <v>White Cheddar Popcorn Seasoning Ingredients:
buttermilk powder, cheddar cheese powder (cultured pasteurized milk, salt, enzymes) whey, salt, natural flavor, disodium phosphate
• ALLERGY ALERT: contains milk •
 - NET WT. 1.09 oz (31 grams)</v>
      </c>
      <c r="N627" s="10">
        <v>10000000351</v>
      </c>
      <c r="O627" s="10">
        <v>30000000351</v>
      </c>
      <c r="P627" s="10">
        <v>50000000351</v>
      </c>
      <c r="Q627" s="10">
        <v>70000000351</v>
      </c>
      <c r="R627" s="10">
        <v>90000000351</v>
      </c>
      <c r="S627" s="10">
        <v>11000000351</v>
      </c>
      <c r="T627" s="10">
        <v>13000000351</v>
      </c>
      <c r="U627" s="8" t="s">
        <v>49</v>
      </c>
      <c r="V627" s="9" t="s">
        <v>812</v>
      </c>
      <c r="W627" s="6">
        <f>IF(G627 = "NULL", "NULL", G627/4)</f>
        <v>0.55555555555555558</v>
      </c>
      <c r="X627" s="6">
        <f>IF(W627 = "NULL", "NULL", W627*28.35)</f>
        <v>15.750000000000002</v>
      </c>
      <c r="Y627" s="6">
        <f>IF(G627 = "NULL", "NULL", G627*4)</f>
        <v>8.8888888888888893</v>
      </c>
      <c r="Z627" s="6">
        <f>IF(G627 = "NULL", "NULL", H627*4)</f>
        <v>252</v>
      </c>
      <c r="AA627" s="13">
        <v>15000000351</v>
      </c>
      <c r="AB627" s="6">
        <f>IF(OR(E627 = "NULL", G627 = "NULL"), "NULL", (E627+G627)/2)</f>
        <v>1.6578483245149913</v>
      </c>
      <c r="AC627" s="6">
        <f>IF(OR(F627 = "NULL", H627 = "NULL"), "NULL", (F627+H627)/2)</f>
        <v>47</v>
      </c>
      <c r="AD627" s="13">
        <v>17000000351</v>
      </c>
      <c r="AE627" s="6">
        <f>IF(H627 = "NULL", "NULL", AF627/28.35)</f>
        <v>5.5555555555555554</v>
      </c>
      <c r="AF627" s="6">
        <f>IF(H627 = "NULL", "NULL", J627*2)</f>
        <v>157.5</v>
      </c>
      <c r="AG627" s="13">
        <v>19000000351</v>
      </c>
      <c r="AH627" s="6">
        <f>IF(AB627 = "NULL", "NULL", AB627*2)</f>
        <v>3.3156966490299826</v>
      </c>
      <c r="AI627" s="6">
        <f>IF(AC627 = "NULL", "NULL", AC627*2)</f>
        <v>94</v>
      </c>
      <c r="AJ627" s="13">
        <v>21000000351</v>
      </c>
      <c r="AK627" s="11"/>
      <c r="AL627" s="10" t="str">
        <f>SUBSTITUTE(D627,CHAR(10)&amp;"•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c r="AM627" s="9" t="s">
        <v>44</v>
      </c>
      <c r="AN627" s="42"/>
    </row>
    <row r="628" spans="1:40" ht="210" x14ac:dyDescent="0.3">
      <c r="A628" s="33" t="s">
        <v>574</v>
      </c>
      <c r="B628" s="8" t="s">
        <v>575</v>
      </c>
      <c r="C628" s="8" t="s">
        <v>575</v>
      </c>
      <c r="D628" s="9" t="s">
        <v>576</v>
      </c>
      <c r="E628" s="6">
        <f>IF(F628 = "NULL", "NULL", F628/28.35)</f>
        <v>1.0934744268077601</v>
      </c>
      <c r="F628" s="6">
        <v>31</v>
      </c>
      <c r="G628" s="6">
        <f>IF(H628 = "NULL", "NULL", H628/28.35)</f>
        <v>2.2222222222222223</v>
      </c>
      <c r="H628" s="6">
        <v>63</v>
      </c>
      <c r="I628" s="6">
        <f>IF(G628 = "NULL", "NULL", G628*1.25)</f>
        <v>2.7777777777777777</v>
      </c>
      <c r="J628" s="6">
        <f>IF(G628 = "NULL", "NULL", H628*1.25)</f>
        <v>78.75</v>
      </c>
      <c r="K628" s="6">
        <f>IF(G628 = "NULL", "NULL", G628*2)</f>
        <v>4.4444444444444446</v>
      </c>
      <c r="L628" s="6">
        <f>IF(G628 = "NULL", "NULL", H628*2)</f>
        <v>126</v>
      </c>
      <c r="M628" s="9" t="str">
        <f>CONCATENATE(SUBSTITUTE(D628,"• Packed in a facility and/or equipment that produces products containing peanuts, tree nuts, soybean, milk, dairy, eggs, fish, shellfish, wheat, sesame. •",""), " - NET WT. ", TEXT(E628, "0.00"), " oz (", F628, " grams)")</f>
        <v>White Cheddar Seasoning Ingredients:
buttermilk powder, cheddar cheese powder (cultured pasteurized milk, salt, enzymes) whey, salt, natural flavor, disodium phosphate
• ALLERGY ALERT: contains milk •
 - NET WT. 1.09 oz (31 grams)</v>
      </c>
      <c r="N628" s="10">
        <v>10000000515</v>
      </c>
      <c r="O628" s="10">
        <v>30000000515</v>
      </c>
      <c r="P628" s="10">
        <v>50000000515</v>
      </c>
      <c r="Q628" s="10">
        <v>70000000515</v>
      </c>
      <c r="R628" s="10">
        <v>90000000515</v>
      </c>
      <c r="S628" s="10">
        <v>11000000515</v>
      </c>
      <c r="T628" s="10">
        <v>13000000515</v>
      </c>
      <c r="U628" s="22"/>
      <c r="W628" s="6">
        <f>IF(G628 = "NULL", "NULL", G628/4)</f>
        <v>0.55555555555555558</v>
      </c>
      <c r="X628" s="6">
        <f>IF(W628 = "NULL", "NULL", W628*28.35)</f>
        <v>15.750000000000002</v>
      </c>
      <c r="Y628" s="6">
        <f>IF(G628 = "NULL", "NULL", G628*4)</f>
        <v>8.8888888888888893</v>
      </c>
      <c r="Z628" s="6">
        <f>IF(G628 = "NULL", "NULL", H628*4)</f>
        <v>252</v>
      </c>
      <c r="AA628" s="13">
        <v>15000000515</v>
      </c>
      <c r="AB628" s="6">
        <f>IF(OR(E628 = "NULL", G628 = "NULL"), "NULL", (E628+G628)/2)</f>
        <v>1.6578483245149913</v>
      </c>
      <c r="AC628" s="6">
        <f>IF(OR(F628 = "NULL", H628 = "NULL"), "NULL", (F628+H628)/2)</f>
        <v>47</v>
      </c>
      <c r="AD628" s="13">
        <v>17000000515</v>
      </c>
      <c r="AE628" s="6">
        <f>IF(H628 = "NULL", "NULL", AF628/28.35)</f>
        <v>5.5555555555555554</v>
      </c>
      <c r="AF628" s="6">
        <f>IF(H628 = "NULL", "NULL", J628*2)</f>
        <v>157.5</v>
      </c>
      <c r="AG628" s="13">
        <v>19000000515</v>
      </c>
      <c r="AH628" s="6">
        <f>IF(AB628 = "NULL", "NULL", AB628*2)</f>
        <v>3.3156966490299826</v>
      </c>
      <c r="AI628" s="6">
        <f>IF(AC628 = "NULL", "NULL", AC628*2)</f>
        <v>94</v>
      </c>
      <c r="AJ628" s="13">
        <v>21000000515</v>
      </c>
      <c r="AK628" s="11" t="s">
        <v>577</v>
      </c>
      <c r="AL628" s="10" t="str">
        <f>SUBSTITUTE(D628,CHAR(10)&amp;"•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c r="AM628" s="9" t="s">
        <v>44</v>
      </c>
      <c r="AN628" s="42"/>
    </row>
    <row r="629" spans="1:40" ht="180" x14ac:dyDescent="0.3">
      <c r="A629" s="8" t="s">
        <v>1611</v>
      </c>
      <c r="B629" s="8" t="s">
        <v>1612</v>
      </c>
      <c r="C629" s="8" t="s">
        <v>1612</v>
      </c>
      <c r="D629" s="9" t="s">
        <v>1613</v>
      </c>
      <c r="E629" s="6">
        <f>IF(F629 = "NULL", "NULL", F629/28.35)</f>
        <v>1.2698412698412698</v>
      </c>
      <c r="F629" s="6">
        <v>36</v>
      </c>
      <c r="G629" s="6">
        <f>IF(H629 = "NULL", "NULL", H629/28.35)</f>
        <v>2.5396825396825395</v>
      </c>
      <c r="H629" s="6">
        <v>72</v>
      </c>
      <c r="I629" s="6">
        <f>IF(G629 = "NULL", "NULL", G629*1.25)</f>
        <v>3.1746031746031744</v>
      </c>
      <c r="J629" s="6">
        <f>IF(G629 = "NULL", "NULL", H629*1.25)</f>
        <v>90</v>
      </c>
      <c r="K629" s="6">
        <f>IF(G629 = "NULL", "NULL", G629*2)</f>
        <v>5.0793650793650791</v>
      </c>
      <c r="L629" s="6">
        <f>IF(G629 = "NULL", "NULL", H629*2)</f>
        <v>144</v>
      </c>
      <c r="M629" s="9" t="str">
        <f>CONCATENATE(SUBSTITUTE(D629,"• Packed in a facility and/or equipment that produces products containing peanuts, tree nuts, soybean, milk, dairy, eggs, fish, shellfish, wheat, sesame. •",""), " - NET WT. ", TEXT(E629, "0.00"), " oz (", F629, " grams)")</f>
        <v>White Pepper Ingredients:
white pepper
 - NET WT. 1.27 oz (36 grams)</v>
      </c>
      <c r="N629" s="10">
        <v>10000000352</v>
      </c>
      <c r="O629" s="10">
        <v>30000000352</v>
      </c>
      <c r="P629" s="10">
        <v>50000000352</v>
      </c>
      <c r="Q629" s="10">
        <v>70000000352</v>
      </c>
      <c r="R629" s="10">
        <v>90000000352</v>
      </c>
      <c r="S629" s="10">
        <v>11000000352</v>
      </c>
      <c r="T629" s="10">
        <v>13000000352</v>
      </c>
      <c r="U629" s="8"/>
      <c r="V629" s="9" t="s">
        <v>107</v>
      </c>
      <c r="W629" s="6">
        <f>IF(G629 = "NULL", "NULL", G629/4)</f>
        <v>0.63492063492063489</v>
      </c>
      <c r="X629" s="6">
        <f>IF(W629 = "NULL", "NULL", W629*28.35)</f>
        <v>18</v>
      </c>
      <c r="Y629" s="6">
        <f>IF(G629 = "NULL", "NULL", G629*4)</f>
        <v>10.158730158730158</v>
      </c>
      <c r="Z629" s="6">
        <f>IF(G629 = "NULL", "NULL", H629*4)</f>
        <v>288</v>
      </c>
      <c r="AA629" s="13">
        <v>15000000352</v>
      </c>
      <c r="AB629" s="6">
        <f>IF(OR(E629 = "NULL", G629 = "NULL"), "NULL", (E629+G629)/2)</f>
        <v>1.9047619047619047</v>
      </c>
      <c r="AC629" s="6">
        <f>IF(OR(F629 = "NULL", H629 = "NULL"), "NULL", (F629+H629)/2)</f>
        <v>54</v>
      </c>
      <c r="AD629" s="13">
        <v>17000000352</v>
      </c>
      <c r="AE629" s="6">
        <f>IF(H629 = "NULL", "NULL", AF629/28.35)</f>
        <v>6.3492063492063489</v>
      </c>
      <c r="AF629" s="6">
        <f>IF(H629 = "NULL", "NULL", J629*2)</f>
        <v>180</v>
      </c>
      <c r="AG629" s="13">
        <v>19000000352</v>
      </c>
      <c r="AH629" s="6">
        <f>IF(AB629 = "NULL", "NULL", AB629*2)</f>
        <v>3.8095238095238093</v>
      </c>
      <c r="AI629" s="6">
        <f>IF(AC629 = "NULL", "NULL", AC629*2)</f>
        <v>108</v>
      </c>
      <c r="AJ629" s="13">
        <v>21000000352</v>
      </c>
      <c r="AK629" s="11"/>
      <c r="AL629" s="10" t="str">
        <f>SUBSTITUTE(D629,CHAR(10)&amp;"• Packed in a facility and/or equipment that produces products containing peanuts, tree nuts, soybean, milk, dairy, eggs, fish, shellfish, wheat, sesame. •","")</f>
        <v>White Pepper Ingredients:
white pepper</v>
      </c>
      <c r="AM629" s="9" t="s">
        <v>44</v>
      </c>
      <c r="AN629" s="42"/>
    </row>
    <row r="630" spans="1:40" ht="180" x14ac:dyDescent="0.3">
      <c r="A630" s="8" t="s">
        <v>1599</v>
      </c>
      <c r="B630" s="8" t="s">
        <v>1600</v>
      </c>
      <c r="C630" s="8" t="s">
        <v>1600</v>
      </c>
      <c r="D630" s="9" t="s">
        <v>1601</v>
      </c>
      <c r="E630" s="6">
        <f>IF(F630 = "NULL", "NULL", F630/28.35)</f>
        <v>1.3</v>
      </c>
      <c r="F630" s="6">
        <v>36.855000000000004</v>
      </c>
      <c r="G630" s="6">
        <f>IF(H630 = "NULL", "NULL", H630/28.35)</f>
        <v>2.6</v>
      </c>
      <c r="H630" s="6">
        <v>73.710000000000008</v>
      </c>
      <c r="I630" s="6">
        <f>IF(G630 = "NULL", "NULL", G630*1.25)</f>
        <v>3.25</v>
      </c>
      <c r="J630" s="6">
        <f>IF(G630 = "NULL", "NULL", H630*1.25)</f>
        <v>92.137500000000017</v>
      </c>
      <c r="K630" s="6">
        <f>IF(G630 = "NULL", "NULL", G630*2)</f>
        <v>5.2</v>
      </c>
      <c r="L630" s="6">
        <f>IF(G630 = "NULL", "NULL", H630*2)</f>
        <v>147.42000000000002</v>
      </c>
      <c r="M630" s="9" t="str">
        <f>CONCATENATE(SUBSTITUTE(D630,"• Packed in a facility and/or equipment that produces products containing peanuts, tree nuts, soybean, milk, dairy, eggs, fish, shellfish, wheat, sesame. •",""), " - NET WT. ", TEXT(E630, "0.00"), " oz (", F630, " grams)")</f>
        <v>White Peppercorn Ingredients:
white peppercorns
 - NET WT. 1.30 oz (36.855 grams)</v>
      </c>
      <c r="N630" s="10">
        <v>10000000353</v>
      </c>
      <c r="O630" s="10">
        <v>30000000353</v>
      </c>
      <c r="P630" s="10">
        <v>50000000353</v>
      </c>
      <c r="Q630" s="10">
        <v>70000000353</v>
      </c>
      <c r="R630" s="10">
        <v>90000000353</v>
      </c>
      <c r="S630" s="10">
        <v>11000000353</v>
      </c>
      <c r="T630" s="10">
        <v>13000000353</v>
      </c>
      <c r="U630" s="8"/>
      <c r="V630" s="9" t="s">
        <v>92</v>
      </c>
      <c r="W630" s="6">
        <f>IF(G630 = "NULL", "NULL", G630/4)</f>
        <v>0.65</v>
      </c>
      <c r="X630" s="6">
        <f>IF(W630 = "NULL", "NULL", W630*28.35)</f>
        <v>18.427500000000002</v>
      </c>
      <c r="Y630" s="6">
        <f>IF(G630 = "NULL", "NULL", G630*4)</f>
        <v>10.4</v>
      </c>
      <c r="Z630" s="6">
        <f>IF(G630 = "NULL", "NULL", H630*4)</f>
        <v>294.84000000000003</v>
      </c>
      <c r="AA630" s="13">
        <v>15000000353</v>
      </c>
      <c r="AB630" s="6">
        <f>IF(OR(E630 = "NULL", G630 = "NULL"), "NULL", (E630+G630)/2)</f>
        <v>1.9500000000000002</v>
      </c>
      <c r="AC630" s="6">
        <f>IF(OR(F630 = "NULL", H630 = "NULL"), "NULL", (F630+H630)/2)</f>
        <v>55.282500000000006</v>
      </c>
      <c r="AD630" s="13">
        <v>17000000353</v>
      </c>
      <c r="AE630" s="6">
        <f>IF(H630 = "NULL", "NULL", AF630/28.35)</f>
        <v>6.5000000000000009</v>
      </c>
      <c r="AF630" s="6">
        <f>IF(H630 = "NULL", "NULL", J630*2)</f>
        <v>184.27500000000003</v>
      </c>
      <c r="AG630" s="13">
        <v>19000000353</v>
      </c>
      <c r="AH630" s="6">
        <f>IF(AB630 = "NULL", "NULL", AB630*2)</f>
        <v>3.9000000000000004</v>
      </c>
      <c r="AI630" s="6">
        <f>IF(AC630 = "NULL", "NULL", AC630*2)</f>
        <v>110.56500000000001</v>
      </c>
      <c r="AJ630" s="13">
        <v>21000000353</v>
      </c>
      <c r="AK630" s="11"/>
      <c r="AL630" s="10" t="str">
        <f>SUBSTITUTE(D630,CHAR(10)&amp;"• Packed in a facility and/or equipment that produces products containing peanuts, tree nuts, soybean, milk, dairy, eggs, fish, shellfish, wheat, sesame. •","")</f>
        <v>White Peppercorn Ingredients:
white peppercorns</v>
      </c>
      <c r="AM630" s="9" t="s">
        <v>44</v>
      </c>
      <c r="AN630" s="42"/>
    </row>
    <row r="631" spans="1:40" ht="180" x14ac:dyDescent="0.3">
      <c r="A631" s="8" t="s">
        <v>1412</v>
      </c>
      <c r="B631" s="8" t="s">
        <v>1413</v>
      </c>
      <c r="C631" s="8" t="s">
        <v>1413</v>
      </c>
      <c r="D631" s="9" t="s">
        <v>1414</v>
      </c>
      <c r="E631" s="6">
        <f>IF(F631 = "NULL", "NULL", F631/28.35)</f>
        <v>0.8</v>
      </c>
      <c r="F631" s="6">
        <v>22.680000000000003</v>
      </c>
      <c r="G631" s="6">
        <f>IF(H631 = "NULL", "NULL", H631/28.35)</f>
        <v>1.6</v>
      </c>
      <c r="H631" s="6">
        <v>45.360000000000007</v>
      </c>
      <c r="I631" s="6">
        <f>IF(G631 = "NULL", "NULL", G631*1.25)</f>
        <v>2</v>
      </c>
      <c r="J631" s="6">
        <f>IF(G631 = "NULL", "NULL", H631*1.25)</f>
        <v>56.70000000000001</v>
      </c>
      <c r="K631" s="6">
        <f>IF(G631 = "NULL", "NULL", G631*2)</f>
        <v>3.2</v>
      </c>
      <c r="L631" s="6">
        <f>IF(G631 = "NULL", "NULL", H631*2)</f>
        <v>90.720000000000013</v>
      </c>
      <c r="M631" s="9" t="str">
        <f>CONCATENATE(SUBSTITUTE(D631,"• Packed in a facility and/or equipment that produces products containing peanuts, tree nuts, soybean, milk, dairy, eggs, fish, shellfish, wheat, sesame. •",""), " - NET WT. ", TEXT(E631, "0.00"), " oz (", F631, " grams)")</f>
        <v>White Tea Ingredients:
black tea
 - NET WT. 0.80 oz (22.68 grams)</v>
      </c>
      <c r="N631" s="10">
        <v>10000000354</v>
      </c>
      <c r="O631" s="10">
        <v>30000000354</v>
      </c>
      <c r="P631" s="10">
        <v>50000000354</v>
      </c>
      <c r="Q631" s="10">
        <v>70000000354</v>
      </c>
      <c r="R631" s="10">
        <v>90000000354</v>
      </c>
      <c r="S631" s="10">
        <v>11000000354</v>
      </c>
      <c r="T631" s="10">
        <v>13000000354</v>
      </c>
      <c r="U631" s="8" t="s">
        <v>49</v>
      </c>
      <c r="V631" s="9"/>
      <c r="W631" s="6">
        <f>IF(G631 = "NULL", "NULL", G631/4)</f>
        <v>0.4</v>
      </c>
      <c r="X631" s="6">
        <f>IF(W631 = "NULL", "NULL", W631*28.35)</f>
        <v>11.340000000000002</v>
      </c>
      <c r="Y631" s="6">
        <f>IF(G631 = "NULL", "NULL", G631*4)</f>
        <v>6.4</v>
      </c>
      <c r="Z631" s="6">
        <f>IF(G631 = "NULL", "NULL", H631*4)</f>
        <v>181.44000000000003</v>
      </c>
      <c r="AA631" s="13">
        <v>15000000354</v>
      </c>
      <c r="AB631" s="6">
        <f>IF(OR(E631 = "NULL", G631 = "NULL"), "NULL", (E631+G631)/2)</f>
        <v>1.2000000000000002</v>
      </c>
      <c r="AC631" s="6">
        <f>IF(OR(F631 = "NULL", H631 = "NULL"), "NULL", (F631+H631)/2)</f>
        <v>34.020000000000003</v>
      </c>
      <c r="AD631" s="13">
        <v>17000000354</v>
      </c>
      <c r="AE631" s="6">
        <f>IF(H631 = "NULL", "NULL", AF631/28.35)</f>
        <v>4.0000000000000009</v>
      </c>
      <c r="AF631" s="6">
        <f>IF(H631 = "NULL", "NULL", J631*2)</f>
        <v>113.40000000000002</v>
      </c>
      <c r="AG631" s="13">
        <v>19000000354</v>
      </c>
      <c r="AH631" s="6">
        <f>IF(AB631 = "NULL", "NULL", AB631*2)</f>
        <v>2.4000000000000004</v>
      </c>
      <c r="AI631" s="6">
        <f>IF(AC631 = "NULL", "NULL", AC631*2)</f>
        <v>68.040000000000006</v>
      </c>
      <c r="AJ631" s="13">
        <v>21000000354</v>
      </c>
      <c r="AK631" s="11"/>
      <c r="AL631" s="10" t="str">
        <f>SUBSTITUTE(D631,CHAR(10)&amp;"• Packed in a facility and/or equipment that produces products containing peanuts, tree nuts, soybean, milk, dairy, eggs, fish, shellfish, wheat, sesame. •","")</f>
        <v>White Tea Ingredients:
black tea</v>
      </c>
      <c r="AM631" s="9" t="s">
        <v>44</v>
      </c>
      <c r="AN631" s="42"/>
    </row>
    <row r="632" spans="1:40" ht="180" x14ac:dyDescent="0.3">
      <c r="A632" s="8" t="s">
        <v>321</v>
      </c>
      <c r="B632" s="8" t="s">
        <v>322</v>
      </c>
      <c r="C632" s="8" t="s">
        <v>323</v>
      </c>
      <c r="D632" s="9" t="s">
        <v>324</v>
      </c>
      <c r="E632" s="6" t="str">
        <f>IF(F632 = "NULL", "NULL", F632/28.35)</f>
        <v>NULL</v>
      </c>
      <c r="F632" s="6" t="s">
        <v>320</v>
      </c>
      <c r="G632" s="6" t="str">
        <f>IF(H632 = "NULL", "NULL", H632/28.35)</f>
        <v>NULL</v>
      </c>
      <c r="H632" s="6" t="s">
        <v>320</v>
      </c>
      <c r="I632" s="6" t="str">
        <f>IF(G632 = "NULL", "NULL", G632*1.25)</f>
        <v>NULL</v>
      </c>
      <c r="J632" s="6" t="str">
        <f>IF(G632 = "NULL", "NULL", H632*1.25)</f>
        <v>NULL</v>
      </c>
      <c r="K632" s="6" t="str">
        <f>IF(G632 = "NULL", "NULL", G632*2)</f>
        <v>NULL</v>
      </c>
      <c r="L632" s="6" t="str">
        <f>IF(G632 = "NULL", "NULL", H632*2)</f>
        <v>NULL</v>
      </c>
      <c r="M632" s="9" t="str">
        <f>CONCATENATE(SUBSTITUTE(D632,"• Packed in a facility and/or equipment that produces products containing peanuts, tree nuts, soybean, milk, dairy, eggs, fish, shellfish, wheat, sesame. •",""), " - NET WT. ", TEXT(E632, "0.00"), " oz (", F632, " grams)")</f>
        <v>Whole Cinnamon Ingredients:
whole cinnamon stick
 - NET WT. NULL oz (NULL grams)</v>
      </c>
      <c r="N632" s="10">
        <v>10000000356</v>
      </c>
      <c r="O632" s="10">
        <v>30000000356</v>
      </c>
      <c r="P632" s="10">
        <v>50000000356</v>
      </c>
      <c r="Q632" s="10">
        <v>70000000356</v>
      </c>
      <c r="R632" s="10">
        <v>90000000356</v>
      </c>
      <c r="S632" s="10">
        <v>11000000356</v>
      </c>
      <c r="T632" s="10">
        <v>13000000356</v>
      </c>
      <c r="U632" s="8" t="s">
        <v>49</v>
      </c>
      <c r="V632" s="9"/>
      <c r="W632" s="6" t="str">
        <f>IF(G632 = "NULL", "NULL", G632/4)</f>
        <v>NULL</v>
      </c>
      <c r="X632" s="6" t="str">
        <f>IF(W632 = "NULL", "NULL", W632*28.35)</f>
        <v>NULL</v>
      </c>
      <c r="Y632" s="6" t="str">
        <f>IF(G632 = "NULL", "NULL", G632*4)</f>
        <v>NULL</v>
      </c>
      <c r="Z632" s="6" t="str">
        <f>IF(G632 = "NULL", "NULL", H632*4)</f>
        <v>NULL</v>
      </c>
      <c r="AA632" s="13">
        <v>15000000356</v>
      </c>
      <c r="AB632" s="6" t="str">
        <f>IF(OR(E632 = "NULL", G632 = "NULL"), "NULL", (E632+G632)/2)</f>
        <v>NULL</v>
      </c>
      <c r="AC632" s="6" t="str">
        <f>IF(OR(F632 = "NULL", H632 = "NULL"), "NULL", (F632+H632)/2)</f>
        <v>NULL</v>
      </c>
      <c r="AD632" s="13">
        <v>17000000356</v>
      </c>
      <c r="AE632" s="6" t="str">
        <f>IF(H632 = "NULL", "NULL", AF632/28.35)</f>
        <v>NULL</v>
      </c>
      <c r="AF632" s="6" t="str">
        <f>IF(H632 = "NULL", "NULL", J632*2)</f>
        <v>NULL</v>
      </c>
      <c r="AG632" s="13">
        <v>19000000356</v>
      </c>
      <c r="AH632" s="6" t="str">
        <f>IF(AB632 = "NULL", "NULL", AB632*2)</f>
        <v>NULL</v>
      </c>
      <c r="AI632" s="6" t="str">
        <f>IF(AC632 = "NULL", "NULL", AC632*2)</f>
        <v>NULL</v>
      </c>
      <c r="AJ632" s="13">
        <v>21000000356</v>
      </c>
      <c r="AK632" s="11"/>
      <c r="AL632" s="10" t="str">
        <f>SUBSTITUTE(D632,CHAR(10)&amp;"• Packed in a facility and/or equipment that produces products containing peanuts, tree nuts, soybean, milk, dairy, eggs, fish, shellfish, wheat, sesame. •","")</f>
        <v>Whole Cinnamon Ingredients:
whole cinnamon stick</v>
      </c>
      <c r="AM632" s="9" t="s">
        <v>44</v>
      </c>
      <c r="AN632" s="42"/>
    </row>
    <row r="633" spans="1:40" ht="180" x14ac:dyDescent="0.3">
      <c r="A633" s="8" t="s">
        <v>325</v>
      </c>
      <c r="B633" s="8" t="s">
        <v>326</v>
      </c>
      <c r="C633" s="8" t="s">
        <v>327</v>
      </c>
      <c r="D633" s="9" t="s">
        <v>328</v>
      </c>
      <c r="E633" s="6" t="str">
        <f>IF(F633 = "NULL", "NULL", F633/28.35)</f>
        <v>NULL</v>
      </c>
      <c r="F633" s="6" t="s">
        <v>320</v>
      </c>
      <c r="G633" s="6" t="str">
        <f>IF(H633 = "NULL", "NULL", H633/28.35)</f>
        <v>NULL</v>
      </c>
      <c r="H633" s="6" t="s">
        <v>320</v>
      </c>
      <c r="I633" s="6" t="str">
        <f>IF(G633 = "NULL", "NULL", G633*1.25)</f>
        <v>NULL</v>
      </c>
      <c r="J633" s="6" t="str">
        <f>IF(G633 = "NULL", "NULL", H633*1.25)</f>
        <v>NULL</v>
      </c>
      <c r="K633" s="6" t="str">
        <f>IF(G633 = "NULL", "NULL", G633*2)</f>
        <v>NULL</v>
      </c>
      <c r="L633" s="6" t="str">
        <f>IF(G633 = "NULL", "NULL", H633*2)</f>
        <v>NULL</v>
      </c>
      <c r="M633" s="9" t="str">
        <f>CONCATENATE(SUBSTITUTE(D633,"• Packed in a facility and/or equipment that produces products containing peanuts, tree nuts, soybean, milk, dairy, eggs, fish, shellfish, wheat, sesame. •",""), " - NET WT. ", TEXT(E633, "0.00"), " oz (", F633, " grams)")</f>
        <v>Whole Cinnamon/Nutmeg Ingredients:
whole cinnamon sticks, whole nutmeg
 - NET WT. NULL oz (NULL grams)</v>
      </c>
      <c r="N633" s="10">
        <v>10000000357</v>
      </c>
      <c r="O633" s="10">
        <v>30000000357</v>
      </c>
      <c r="P633" s="10">
        <v>50000000357</v>
      </c>
      <c r="Q633" s="10">
        <v>70000000357</v>
      </c>
      <c r="R633" s="10">
        <v>90000000357</v>
      </c>
      <c r="S633" s="10">
        <v>11000000357</v>
      </c>
      <c r="T633" s="10">
        <v>13000000357</v>
      </c>
      <c r="U633" s="8" t="s">
        <v>49</v>
      </c>
      <c r="V633" s="9"/>
      <c r="W633" s="6" t="str">
        <f>IF(G633 = "NULL", "NULL", G633/4)</f>
        <v>NULL</v>
      </c>
      <c r="X633" s="6" t="str">
        <f>IF(W633 = "NULL", "NULL", W633*28.35)</f>
        <v>NULL</v>
      </c>
      <c r="Y633" s="6" t="str">
        <f>IF(G633 = "NULL", "NULL", G633*4)</f>
        <v>NULL</v>
      </c>
      <c r="Z633" s="6" t="str">
        <f>IF(G633 = "NULL", "NULL", H633*4)</f>
        <v>NULL</v>
      </c>
      <c r="AA633" s="13">
        <v>15000000357</v>
      </c>
      <c r="AB633" s="6" t="str">
        <f>IF(OR(E633 = "NULL", G633 = "NULL"), "NULL", (E633+G633)/2)</f>
        <v>NULL</v>
      </c>
      <c r="AC633" s="6" t="str">
        <f>IF(OR(F633 = "NULL", H633 = "NULL"), "NULL", (F633+H633)/2)</f>
        <v>NULL</v>
      </c>
      <c r="AD633" s="13">
        <v>17000000357</v>
      </c>
      <c r="AE633" s="6" t="str">
        <f>IF(H633 = "NULL", "NULL", AF633/28.35)</f>
        <v>NULL</v>
      </c>
      <c r="AF633" s="6" t="str">
        <f>IF(H633 = "NULL", "NULL", J633*2)</f>
        <v>NULL</v>
      </c>
      <c r="AG633" s="13">
        <v>19000000357</v>
      </c>
      <c r="AH633" s="6" t="str">
        <f>IF(AB633 = "NULL", "NULL", AB633*2)</f>
        <v>NULL</v>
      </c>
      <c r="AI633" s="6" t="str">
        <f>IF(AC633 = "NULL", "NULL", AC633*2)</f>
        <v>NULL</v>
      </c>
      <c r="AJ633" s="13">
        <v>21000000357</v>
      </c>
      <c r="AK633" s="11"/>
      <c r="AL633" s="10" t="str">
        <f>SUBSTITUTE(D633,CHAR(10)&amp;"• Packed in a facility and/or equipment that produces products containing peanuts, tree nuts, soybean, milk, dairy, eggs, fish, shellfish, wheat, sesame. •","")</f>
        <v>Whole Cinnamon/Nutmeg Ingredients:
whole cinnamon sticks, whole nutmeg</v>
      </c>
      <c r="AM633" s="9" t="s">
        <v>44</v>
      </c>
      <c r="AN633" s="42"/>
    </row>
    <row r="634" spans="1:40" ht="180" x14ac:dyDescent="0.3">
      <c r="A634" s="8" t="s">
        <v>906</v>
      </c>
      <c r="B634" s="8" t="s">
        <v>907</v>
      </c>
      <c r="C634" s="8" t="s">
        <v>907</v>
      </c>
      <c r="D634" s="9" t="s">
        <v>908</v>
      </c>
      <c r="E634" s="6">
        <f>IF(F634 = "NULL", "NULL", F634/28.35)</f>
        <v>0.69841269841269837</v>
      </c>
      <c r="F634" s="6">
        <v>19.8</v>
      </c>
      <c r="G634" s="6">
        <f>IF(H634 = "NULL", "NULL", H634/28.35)</f>
        <v>1.3968253968253967</v>
      </c>
      <c r="H634" s="6">
        <v>39.6</v>
      </c>
      <c r="I634" s="6">
        <f>IF(G634 = "NULL", "NULL", G634*1.25)</f>
        <v>1.746031746031746</v>
      </c>
      <c r="J634" s="6">
        <f>IF(G634 = "NULL", "NULL", H634*1.25)</f>
        <v>49.5</v>
      </c>
      <c r="K634" s="6">
        <f>IF(G634 = "NULL", "NULL", G634*2)</f>
        <v>2.7936507936507935</v>
      </c>
      <c r="L634" s="6">
        <f>IF(G634 = "NULL", "NULL", H634*2)</f>
        <v>79.2</v>
      </c>
      <c r="M634" s="9" t="str">
        <f>CONCATENATE(SUBSTITUTE(D634,"• Packed in a facility and/or equipment that produces products containing peanuts, tree nuts, soybean, milk, dairy, eggs, fish, shellfish, wheat, sesame. •",""), " - NET WT. ", TEXT(E634, "0.00"), " oz (", F634, " grams)")</f>
        <v>Whole Coriander Ingredients:
coriander
 - NET WT. 0.70 oz (19.8 grams)</v>
      </c>
      <c r="N634" s="10">
        <v>10000000625</v>
      </c>
      <c r="O634" s="10">
        <v>30000000625</v>
      </c>
      <c r="P634" s="10">
        <v>50000000625</v>
      </c>
      <c r="Q634" s="10">
        <v>70000000625</v>
      </c>
      <c r="R634" s="10">
        <v>90000000625</v>
      </c>
      <c r="S634" s="10">
        <v>11000000625</v>
      </c>
      <c r="T634" s="10">
        <v>13000000625</v>
      </c>
      <c r="U634" s="22"/>
      <c r="W634" s="6">
        <f>IF(G634 = "NULL", "NULL", G634/4)</f>
        <v>0.34920634920634919</v>
      </c>
      <c r="X634" s="6">
        <f>IF(W634 = "NULL", "NULL", W634*28.35)</f>
        <v>9.9</v>
      </c>
      <c r="Y634" s="6">
        <f>IF(G634 = "NULL", "NULL", G634*4)</f>
        <v>5.587301587301587</v>
      </c>
      <c r="Z634" s="6">
        <f>IF(G634 = "NULL", "NULL", H634*4)</f>
        <v>158.4</v>
      </c>
      <c r="AA634" s="13">
        <v>15000000625</v>
      </c>
      <c r="AB634" s="6">
        <f>IF(OR(E634 = "NULL", G634 = "NULL"), "NULL", (E634+G634)/2)</f>
        <v>1.0476190476190474</v>
      </c>
      <c r="AC634" s="6">
        <f>IF(OR(F634 = "NULL", H634 = "NULL"), "NULL", (F634+H634)/2)</f>
        <v>29.700000000000003</v>
      </c>
      <c r="AD634" s="13">
        <v>17000000625</v>
      </c>
      <c r="AE634" s="6">
        <f>IF(H634 = "NULL", "NULL", AF634/28.35)</f>
        <v>3.4920634920634921</v>
      </c>
      <c r="AF634" s="6">
        <f>IF(H634 = "NULL", "NULL", J634*2)</f>
        <v>99</v>
      </c>
      <c r="AG634" s="13">
        <v>19000000625</v>
      </c>
      <c r="AH634" s="6">
        <f>IF(AB634 = "NULL", "NULL", AB634*2)</f>
        <v>2.0952380952380949</v>
      </c>
      <c r="AI634" s="6">
        <f>IF(AC634 = "NULL", "NULL", AC634*2)</f>
        <v>59.400000000000006</v>
      </c>
      <c r="AJ634" s="13">
        <v>21000000625</v>
      </c>
      <c r="AK634" s="11"/>
      <c r="AL634" s="10" t="str">
        <f>SUBSTITUTE(D634,CHAR(10)&amp;"• Packed in a facility and/or equipment that produces products containing peanuts, tree nuts, soybean, milk, dairy, eggs, fish, shellfish, wheat, sesame. •","")</f>
        <v>Whole Coriander Ingredients:
coriander</v>
      </c>
      <c r="AM634" s="9" t="s">
        <v>44</v>
      </c>
      <c r="AN634" s="42"/>
    </row>
    <row r="635" spans="1:40" ht="180" x14ac:dyDescent="0.3">
      <c r="A635" s="8" t="s">
        <v>316</v>
      </c>
      <c r="B635" s="8" t="s">
        <v>317</v>
      </c>
      <c r="C635" s="8" t="s">
        <v>318</v>
      </c>
      <c r="D635" s="9" t="s">
        <v>319</v>
      </c>
      <c r="E635" s="6" t="str">
        <f>IF(F635 = "NULL", "NULL", F635/28.35)</f>
        <v>NULL</v>
      </c>
      <c r="F635" s="6" t="s">
        <v>320</v>
      </c>
      <c r="G635" s="6" t="str">
        <f>IF(H635 = "NULL", "NULL", H635/28.35)</f>
        <v>NULL</v>
      </c>
      <c r="H635" s="6" t="s">
        <v>320</v>
      </c>
      <c r="I635" s="6" t="str">
        <f>IF(G635 = "NULL", "NULL", G635*1.25)</f>
        <v>NULL</v>
      </c>
      <c r="J635" s="6" t="str">
        <f>IF(G635 = "NULL", "NULL", H635*1.25)</f>
        <v>NULL</v>
      </c>
      <c r="K635" s="6" t="str">
        <f>IF(G635 = "NULL", "NULL", G635*2)</f>
        <v>NULL</v>
      </c>
      <c r="L635" s="6" t="str">
        <f>IF(G635 = "NULL", "NULL", H635*2)</f>
        <v>NULL</v>
      </c>
      <c r="M635" s="9" t="str">
        <f>CONCATENATE(SUBSTITUTE(D635,"• Packed in a facility and/or equipment that produces products containing peanuts, tree nuts, soybean, milk, dairy, eggs, fish, shellfish, wheat, sesame. •",""), " - NET WT. ", TEXT(E635, "0.00"), " oz (", F635, " grams)")</f>
        <v>Whole Nutmeg Ingredients:
whole nutmeg
 - NET WT. NULL oz (NULL grams)</v>
      </c>
      <c r="N635" s="10">
        <v>10000000358</v>
      </c>
      <c r="O635" s="10">
        <v>30000000358</v>
      </c>
      <c r="P635" s="10">
        <v>50000000358</v>
      </c>
      <c r="Q635" s="10">
        <v>70000000358</v>
      </c>
      <c r="R635" s="10">
        <v>90000000358</v>
      </c>
      <c r="S635" s="10">
        <v>11000000358</v>
      </c>
      <c r="T635" s="10">
        <v>13000000358</v>
      </c>
      <c r="U635" s="8" t="s">
        <v>49</v>
      </c>
      <c r="V635" s="9"/>
      <c r="W635" s="6" t="str">
        <f>IF(G635 = "NULL", "NULL", G635/4)</f>
        <v>NULL</v>
      </c>
      <c r="X635" s="6" t="str">
        <f>IF(W635 = "NULL", "NULL", W635*28.35)</f>
        <v>NULL</v>
      </c>
      <c r="Y635" s="6" t="str">
        <f>IF(G635 = "NULL", "NULL", G635*4)</f>
        <v>NULL</v>
      </c>
      <c r="Z635" s="6" t="str">
        <f>IF(G635 = "NULL", "NULL", H635*4)</f>
        <v>NULL</v>
      </c>
      <c r="AA635" s="13">
        <v>15000000358</v>
      </c>
      <c r="AB635" s="6" t="str">
        <f>IF(OR(E635 = "NULL", G635 = "NULL"), "NULL", (E635+G635)/2)</f>
        <v>NULL</v>
      </c>
      <c r="AC635" s="6" t="str">
        <f>IF(OR(F635 = "NULL", H635 = "NULL"), "NULL", (F635+H635)/2)</f>
        <v>NULL</v>
      </c>
      <c r="AD635" s="13">
        <v>17000000358</v>
      </c>
      <c r="AE635" s="6" t="str">
        <f>IF(H635 = "NULL", "NULL", AF635/28.35)</f>
        <v>NULL</v>
      </c>
      <c r="AF635" s="6" t="str">
        <f>IF(H635 = "NULL", "NULL", J635*2)</f>
        <v>NULL</v>
      </c>
      <c r="AG635" s="13">
        <v>19000000358</v>
      </c>
      <c r="AH635" s="6" t="str">
        <f>IF(AB635 = "NULL", "NULL", AB635*2)</f>
        <v>NULL</v>
      </c>
      <c r="AI635" s="6" t="str">
        <f>IF(AC635 = "NULL", "NULL", AC635*2)</f>
        <v>NULL</v>
      </c>
      <c r="AJ635" s="13">
        <v>21000000358</v>
      </c>
      <c r="AK635" s="11"/>
      <c r="AL635" s="10" t="str">
        <f>SUBSTITUTE(D635,CHAR(10)&amp;"• Packed in a facility and/or equipment that produces products containing peanuts, tree nuts, soybean, milk, dairy, eggs, fish, shellfish, wheat, sesame. •","")</f>
        <v>Whole Nutmeg Ingredients:
whole nutmeg</v>
      </c>
      <c r="AM635" s="9" t="s">
        <v>44</v>
      </c>
      <c r="AN635" s="42"/>
    </row>
    <row r="636" spans="1:40" ht="180" x14ac:dyDescent="0.3">
      <c r="A636" s="8" t="s">
        <v>1861</v>
      </c>
      <c r="B636" s="8" t="s">
        <v>1862</v>
      </c>
      <c r="C636" s="8" t="s">
        <v>1863</v>
      </c>
      <c r="D636" s="9" t="s">
        <v>1864</v>
      </c>
      <c r="E636" s="6">
        <f>IF(F636 = "NULL", "NULL", F636/28.35)</f>
        <v>2</v>
      </c>
      <c r="F636" s="6">
        <v>56.7</v>
      </c>
      <c r="G636" s="6">
        <f>IF(H636 = "NULL", "NULL", H636/28.35)</f>
        <v>4</v>
      </c>
      <c r="H636" s="6">
        <v>113.4</v>
      </c>
      <c r="I636" s="6">
        <f>IF(G636 = "NULL", "NULL", G636*1.25)</f>
        <v>5</v>
      </c>
      <c r="J636" s="6">
        <f>IF(G636 = "NULL", "NULL", H636*1.25)</f>
        <v>141.75</v>
      </c>
      <c r="K636" s="6">
        <f>IF(G636 = "NULL", "NULL", G636*2)</f>
        <v>8</v>
      </c>
      <c r="L636" s="6">
        <f>IF(G636 = "NULL", "NULL", H636*2)</f>
        <v>226.8</v>
      </c>
      <c r="M636" s="9" t="str">
        <f>CONCATENATE(SUBSTITUTE(D636,"• Packed in a facility and/or equipment that produces products containing peanuts, tree nuts, soybean, milk, dairy, eggs, fish, shellfish, wheat, sesame. •",""), " - NET WT. ", TEXT(E636, "0.00"), " oz (", F636, " grams)")</f>
        <v>Wild Alaskan Salmon Seasoning Ingredients:
sugar, paprika, sea salt, black pepper, cacao powder, cumin and red pepper flakes
 - NET WT. 2.00 oz (56.7 grams)</v>
      </c>
      <c r="N636" s="10">
        <v>10000000359</v>
      </c>
      <c r="O636" s="10">
        <v>30000000359</v>
      </c>
      <c r="P636" s="10">
        <v>50000000359</v>
      </c>
      <c r="Q636" s="10">
        <v>70000000359</v>
      </c>
      <c r="R636" s="10">
        <v>90000000359</v>
      </c>
      <c r="S636" s="10">
        <v>11000000359</v>
      </c>
      <c r="T636" s="10">
        <v>13000000359</v>
      </c>
      <c r="U636" s="8" t="s">
        <v>49</v>
      </c>
      <c r="V636" s="9"/>
      <c r="W636" s="6">
        <f>IF(G636 = "NULL", "NULL", G636/4)</f>
        <v>1</v>
      </c>
      <c r="X636" s="6">
        <f>IF(W636 = "NULL", "NULL", W636*28.35)</f>
        <v>28.35</v>
      </c>
      <c r="Y636" s="6">
        <f>IF(G636 = "NULL", "NULL", G636*4)</f>
        <v>16</v>
      </c>
      <c r="Z636" s="6">
        <f>IF(G636 = "NULL", "NULL", H636*4)</f>
        <v>453.6</v>
      </c>
      <c r="AA636" s="13">
        <v>15000000359</v>
      </c>
      <c r="AB636" s="6">
        <f>IF(OR(E636 = "NULL", G636 = "NULL"), "NULL", (E636+G636)/2)</f>
        <v>3</v>
      </c>
      <c r="AC636" s="6">
        <f>IF(OR(F636 = "NULL", H636 = "NULL"), "NULL", (F636+H636)/2)</f>
        <v>85.050000000000011</v>
      </c>
      <c r="AD636" s="13">
        <v>17000000359</v>
      </c>
      <c r="AE636" s="6">
        <f>IF(H636 = "NULL", "NULL", AF636/28.35)</f>
        <v>10</v>
      </c>
      <c r="AF636" s="6">
        <f>IF(H636 = "NULL", "NULL", J636*2)</f>
        <v>283.5</v>
      </c>
      <c r="AG636" s="13">
        <v>19000000359</v>
      </c>
      <c r="AH636" s="6">
        <f>IF(AB636 = "NULL", "NULL", AB636*2)</f>
        <v>6</v>
      </c>
      <c r="AI636" s="6">
        <f>IF(AC636 = "NULL", "NULL", AC636*2)</f>
        <v>170.10000000000002</v>
      </c>
      <c r="AJ636" s="13">
        <v>21000000359</v>
      </c>
      <c r="AK636" s="11"/>
      <c r="AL636" s="10" t="str">
        <f>SUBSTITUTE(D636,CHAR(10)&amp;"• Packed in a facility and/or equipment that produces products containing peanuts, tree nuts, soybean, milk, dairy, eggs, fish, shellfish, wheat, sesame. •","")</f>
        <v>Wild Alaskan Salmon Seasoning Ingredients:
sugar, paprika, sea salt, black pepper, cacao powder, cumin and red pepper flakes</v>
      </c>
      <c r="AM636" s="9" t="s">
        <v>44</v>
      </c>
      <c r="AN636" s="42"/>
    </row>
    <row r="637" spans="1:40" ht="180" x14ac:dyDescent="0.3">
      <c r="A637" s="8" t="s">
        <v>2474</v>
      </c>
      <c r="B637" s="8" t="s">
        <v>2475</v>
      </c>
      <c r="C637" s="8" t="s">
        <v>2475</v>
      </c>
      <c r="D637" s="9" t="s">
        <v>2476</v>
      </c>
      <c r="E637" s="6">
        <f>IF(F637 = "NULL", "NULL", F637/28.35)</f>
        <v>1.5520282186948853</v>
      </c>
      <c r="F637" s="6">
        <v>44</v>
      </c>
      <c r="G637" s="6">
        <f>IF(H637 = "NULL", "NULL", H637/28.35)</f>
        <v>3.5273368606701938</v>
      </c>
      <c r="H637" s="6">
        <v>100</v>
      </c>
      <c r="I637" s="6">
        <f>IF(G637 = "NULL", "NULL", G637*1.25)</f>
        <v>4.409171075837742</v>
      </c>
      <c r="J637" s="6">
        <f>IF(G637 = "NULL", "NULL", H637*1.25)</f>
        <v>125</v>
      </c>
      <c r="K637" s="6">
        <f>IF(G637 = "NULL", "NULL", G637*2)</f>
        <v>7.0546737213403876</v>
      </c>
      <c r="L637" s="6">
        <f>IF(G637 = "NULL", "NULL", H637*2)</f>
        <v>200</v>
      </c>
      <c r="M637" s="9" t="str">
        <f>CONCATENATE(SUBSTITUTE(D637,"• Packed in a facility and/or equipment that produces products containing peanuts, tree nuts, soybean, milk, dairy, eggs, fish, shellfish, wheat, sesame. •",""), " - NET WT. ", TEXT(E637, "0.00"), " oz (", F637, " grams)")</f>
        <v>Wild Blueberry Sugar Ingredients:
cane sugar, blueberry powder
 - NET WT. 1.55 oz (44 grams)</v>
      </c>
      <c r="N637" s="10">
        <v>10000000505</v>
      </c>
      <c r="O637" s="10">
        <v>30000000505</v>
      </c>
      <c r="P637" s="10">
        <v>50000000505</v>
      </c>
      <c r="Q637" s="10">
        <v>70000000505</v>
      </c>
      <c r="R637" s="10">
        <v>90000000505</v>
      </c>
      <c r="S637" s="10">
        <v>11000000505</v>
      </c>
      <c r="T637" s="10">
        <v>13000000505</v>
      </c>
      <c r="U637" s="8" t="s">
        <v>49</v>
      </c>
      <c r="V637" s="9" t="s">
        <v>755</v>
      </c>
      <c r="W637" s="6">
        <f>IF(G637 = "NULL", "NULL", G637/4)</f>
        <v>0.88183421516754845</v>
      </c>
      <c r="X637" s="6">
        <f>IF(W637 = "NULL", "NULL", W637*28.35)</f>
        <v>25</v>
      </c>
      <c r="Y637" s="6">
        <f>IF(G637 = "NULL", "NULL", G637*4)</f>
        <v>14.109347442680775</v>
      </c>
      <c r="Z637" s="6">
        <f>IF(G637 = "NULL", "NULL", H637*4)</f>
        <v>400</v>
      </c>
      <c r="AA637" s="13">
        <v>15000000505</v>
      </c>
      <c r="AB637" s="6">
        <f>IF(OR(E637 = "NULL", G637 = "NULL"), "NULL", (E637+G637)/2)</f>
        <v>2.5396825396825395</v>
      </c>
      <c r="AC637" s="6">
        <f>IF(OR(F637 = "NULL", H637 = "NULL"), "NULL", (F637+H637)/2)</f>
        <v>72</v>
      </c>
      <c r="AD637" s="13">
        <v>17000000505</v>
      </c>
      <c r="AE637" s="6">
        <f>IF(H637 = "NULL", "NULL", AF637/28.35)</f>
        <v>8.8183421516754841</v>
      </c>
      <c r="AF637" s="6">
        <f>IF(H637 = "NULL", "NULL", J637*2)</f>
        <v>250</v>
      </c>
      <c r="AG637" s="13">
        <v>19000000505</v>
      </c>
      <c r="AH637" s="6">
        <f>IF(AB637 = "NULL", "NULL", AB637*2)</f>
        <v>5.0793650793650791</v>
      </c>
      <c r="AI637" s="6">
        <f>IF(AC637 = "NULL", "NULL", AC637*2)</f>
        <v>144</v>
      </c>
      <c r="AJ637" s="13">
        <v>21000000505</v>
      </c>
      <c r="AK637" s="11"/>
      <c r="AL637" s="10" t="str">
        <f>SUBSTITUTE(D637,CHAR(10)&amp;"• Packed in a facility and/or equipment that produces products containing peanuts, tree nuts, soybean, milk, dairy, eggs, fish, shellfish, wheat, sesame. •","")</f>
        <v>Wild Blueberry Sugar Ingredients:
cane sugar, blueberry powder</v>
      </c>
      <c r="AM637" s="9" t="s">
        <v>44</v>
      </c>
      <c r="AN637" s="42"/>
    </row>
    <row r="638" spans="1:40" ht="285" x14ac:dyDescent="0.3">
      <c r="A638" s="8" t="s">
        <v>1293</v>
      </c>
      <c r="B638" s="8" t="s">
        <v>1294</v>
      </c>
      <c r="C638" s="8" t="s">
        <v>1295</v>
      </c>
      <c r="D638" s="9" t="s">
        <v>1296</v>
      </c>
      <c r="E638" s="6">
        <f>IF(F638 = "NULL", "NULL", F638/28.35)</f>
        <v>2.257495590828924</v>
      </c>
      <c r="F638" s="6">
        <v>64</v>
      </c>
      <c r="G638" s="6">
        <f>IF(H638 = "NULL", "NULL", H638/28.35)</f>
        <v>4.7266313932980601</v>
      </c>
      <c r="H638" s="6">
        <v>134</v>
      </c>
      <c r="I638" s="6">
        <f>IF(G638 = "NULL", "NULL", G638*1.25)</f>
        <v>5.9082892416225752</v>
      </c>
      <c r="J638" s="6">
        <f>IF(G638 = "NULL", "NULL", H638*1.25)</f>
        <v>167.5</v>
      </c>
      <c r="K638" s="6">
        <f>IF(G638 = "NULL", "NULL", G638*2)</f>
        <v>9.4532627865961203</v>
      </c>
      <c r="L638" s="6">
        <f>IF(G638 = "NULL", "NULL", H638*2)</f>
        <v>268</v>
      </c>
      <c r="M638" s="9" t="str">
        <f>CONCATENATE(SUBSTITUTE(D638,"• Packed in a facility and/or equipment that produces products containing peanuts, tree nuts, soybean, milk, dairy, eggs, fish, shellfish, wheat, sesame. •",""), " - NET WT. ", TEXT(E638, "0.00"), " oz (", F638, " grams)")</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638" s="10">
        <v>10000000575</v>
      </c>
      <c r="O638" s="10">
        <v>30000000575</v>
      </c>
      <c r="P638" s="10">
        <v>50000000575</v>
      </c>
      <c r="Q638" s="10">
        <v>70000000575</v>
      </c>
      <c r="R638" s="10">
        <v>90000000575</v>
      </c>
      <c r="S638" s="10">
        <v>11000000575</v>
      </c>
      <c r="T638" s="10">
        <v>13000000575</v>
      </c>
      <c r="U638" s="22"/>
      <c r="W638" s="6">
        <f>IF(G638 = "NULL", "NULL", G638/4)</f>
        <v>1.181657848324515</v>
      </c>
      <c r="X638" s="6">
        <f>IF(W638 = "NULL", "NULL", W638*28.35)</f>
        <v>33.5</v>
      </c>
      <c r="Y638" s="6">
        <f>IF(G638 = "NULL", "NULL", G638*4)</f>
        <v>18.906525573192241</v>
      </c>
      <c r="Z638" s="6">
        <f>IF(G638 = "NULL", "NULL", H638*4)</f>
        <v>536</v>
      </c>
      <c r="AA638" s="13">
        <v>15000000575</v>
      </c>
      <c r="AB638" s="6">
        <f>IF(OR(E638 = "NULL", G638 = "NULL"), "NULL", (E638+G638)/2)</f>
        <v>3.4920634920634921</v>
      </c>
      <c r="AC638" s="6">
        <f>IF(OR(F638 = "NULL", H638 = "NULL"), "NULL", (F638+H638)/2)</f>
        <v>99</v>
      </c>
      <c r="AD638" s="13">
        <v>17000000575</v>
      </c>
      <c r="AE638" s="6">
        <f>IF(H638 = "NULL", "NULL", AF638/28.35)</f>
        <v>11.816578483245149</v>
      </c>
      <c r="AF638" s="6">
        <f>IF(H638 = "NULL", "NULL", J638*2)</f>
        <v>335</v>
      </c>
      <c r="AG638" s="13">
        <v>19000000575</v>
      </c>
      <c r="AH638" s="6">
        <f>IF(AB638 = "NULL", "NULL", AB638*2)</f>
        <v>6.9841269841269842</v>
      </c>
      <c r="AI638" s="6">
        <f>IF(AC638 = "NULL", "NULL", AC638*2)</f>
        <v>198</v>
      </c>
      <c r="AJ638" s="13">
        <v>21000000575</v>
      </c>
      <c r="AK638" s="11" t="s">
        <v>1297</v>
      </c>
      <c r="AL638" s="10" t="str">
        <f>SUBSTITUTE(D638,CHAR(10)&amp;"• Packed in a facility and/or equipment that produces products containing peanuts, tree nuts, soybean, milk, dairy, eggs, fish, shellfish, wheat, sesame. •","")</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c r="AM638" s="9" t="s">
        <v>44</v>
      </c>
      <c r="AN638" s="42"/>
    </row>
    <row r="639" spans="1:40" ht="180" x14ac:dyDescent="0.3">
      <c r="A639" s="8" t="s">
        <v>1083</v>
      </c>
      <c r="B639" s="8" t="s">
        <v>1084</v>
      </c>
      <c r="C639" s="8" t="s">
        <v>1085</v>
      </c>
      <c r="D639" s="9" t="s">
        <v>1086</v>
      </c>
      <c r="E639" s="6">
        <f>IF(F639 = "NULL", "NULL", F639/28.35)</f>
        <v>2.257495590828924</v>
      </c>
      <c r="F639" s="6">
        <v>64</v>
      </c>
      <c r="G639" s="6">
        <f>IF(H639 = "NULL", "NULL", H639/28.35)</f>
        <v>4.7266313932980601</v>
      </c>
      <c r="H639" s="6">
        <v>134</v>
      </c>
      <c r="I639" s="6">
        <f>IF(G639 = "NULL", "NULL", G639*1.25)</f>
        <v>5.9082892416225752</v>
      </c>
      <c r="J639" s="6">
        <f>IF(G639 = "NULL", "NULL", H639*1.25)</f>
        <v>167.5</v>
      </c>
      <c r="K639" s="6">
        <f>IF(G639 = "NULL", "NULL", G639*2)</f>
        <v>9.4532627865961203</v>
      </c>
      <c r="L639" s="6">
        <f>IF(G639 = "NULL", "NULL", H639*2)</f>
        <v>268</v>
      </c>
      <c r="M639" s="9" t="str">
        <f>CONCATENATE(SUBSTITUTE(D639,"• Packed in a facility and/or equipment that produces products containing peanuts, tree nuts, soybean, milk, dairy, eggs, fish, shellfish, wheat, sesame. •",""), " - NET WT. ", TEXT(E639, "0.00"), " oz (", F639, " grams)")</f>
        <v>Wild Buffalo Wing Seasoning Ingredients:
sea salt, vinegar powder, cayenne pepper, sugar, garlic, paprika, pepper, turmeric
 - NET WT. 2.26 oz (64 grams)</v>
      </c>
      <c r="N639" s="10">
        <v>10000000360</v>
      </c>
      <c r="O639" s="10">
        <v>30000000360</v>
      </c>
      <c r="P639" s="10">
        <v>50000000360</v>
      </c>
      <c r="Q639" s="10">
        <v>70000000360</v>
      </c>
      <c r="R639" s="10">
        <v>90000000360</v>
      </c>
      <c r="S639" s="10">
        <v>11000000360</v>
      </c>
      <c r="T639" s="10">
        <v>13000000360</v>
      </c>
      <c r="U639" s="8" t="s">
        <v>49</v>
      </c>
      <c r="V639" s="9" t="s">
        <v>107</v>
      </c>
      <c r="W639" s="6">
        <f>IF(G639 = "NULL", "NULL", G639/4)</f>
        <v>1.181657848324515</v>
      </c>
      <c r="X639" s="6">
        <f>IF(W639 = "NULL", "NULL", W639*28.35)</f>
        <v>33.5</v>
      </c>
      <c r="Y639" s="6">
        <f>IF(G639 = "NULL", "NULL", G639*4)</f>
        <v>18.906525573192241</v>
      </c>
      <c r="Z639" s="6">
        <f>IF(G639 = "NULL", "NULL", H639*4)</f>
        <v>536</v>
      </c>
      <c r="AA639" s="13">
        <v>15000000360</v>
      </c>
      <c r="AB639" s="6">
        <f>IF(OR(E639 = "NULL", G639 = "NULL"), "NULL", (E639+G639)/2)</f>
        <v>3.4920634920634921</v>
      </c>
      <c r="AC639" s="6">
        <f>IF(OR(F639 = "NULL", H639 = "NULL"), "NULL", (F639+H639)/2)</f>
        <v>99</v>
      </c>
      <c r="AD639" s="13">
        <v>17000000360</v>
      </c>
      <c r="AE639" s="6">
        <f>IF(H639 = "NULL", "NULL", AF639/28.35)</f>
        <v>11.816578483245149</v>
      </c>
      <c r="AF639" s="6">
        <f>IF(H639 = "NULL", "NULL", J639*2)</f>
        <v>335</v>
      </c>
      <c r="AG639" s="13">
        <v>19000000360</v>
      </c>
      <c r="AH639" s="6">
        <f>IF(AB639 = "NULL", "NULL", AB639*2)</f>
        <v>6.9841269841269842</v>
      </c>
      <c r="AI639" s="6">
        <f>IF(AC639 = "NULL", "NULL", AC639*2)</f>
        <v>198</v>
      </c>
      <c r="AJ639" s="13">
        <v>21000000360</v>
      </c>
      <c r="AK639" s="11" t="s">
        <v>1087</v>
      </c>
      <c r="AL639" s="10" t="str">
        <f>SUBSTITUTE(D639,CHAR(10)&amp;"• Packed in a facility and/or equipment that produces products containing peanuts, tree nuts, soybean, milk, dairy, eggs, fish, shellfish, wheat, sesame. •","")</f>
        <v>Wild Buffalo Wing Seasoning Ingredients:
sea salt, vinegar powder, cayenne pepper, sugar, garlic, paprika, pepper, turmeric</v>
      </c>
      <c r="AM639" s="9" t="s">
        <v>44</v>
      </c>
      <c r="AN639" s="42"/>
    </row>
    <row r="640" spans="1:40" ht="180" x14ac:dyDescent="0.3">
      <c r="A640" s="33" t="s">
        <v>834</v>
      </c>
      <c r="B640" s="8" t="s">
        <v>835</v>
      </c>
      <c r="C640" s="8" t="s">
        <v>836</v>
      </c>
      <c r="D640" s="9" t="s">
        <v>2980</v>
      </c>
      <c r="E640" s="6">
        <f>IF(F640 = "NULL", "NULL", F640/28.35)</f>
        <v>1.1992945326278659</v>
      </c>
      <c r="F640" s="6">
        <v>34</v>
      </c>
      <c r="G640" s="6">
        <f>IF(H640 = "NULL", "NULL", H640/28.35)</f>
        <v>2.4691358024691357</v>
      </c>
      <c r="H640" s="6">
        <v>70</v>
      </c>
      <c r="I640" s="6">
        <f>IF(G640 = "NULL", "NULL", G640*1.25)</f>
        <v>3.0864197530864197</v>
      </c>
      <c r="J640" s="6">
        <f>IF(G640 = "NULL", "NULL", H640*1.25)</f>
        <v>87.5</v>
      </c>
      <c r="K640" s="6">
        <f>IF(G640 = "NULL", "NULL", G640*2)</f>
        <v>4.9382716049382713</v>
      </c>
      <c r="L640" s="6">
        <f>IF(G640 = "NULL", "NULL", H640*2)</f>
        <v>140</v>
      </c>
      <c r="M640" s="9" t="str">
        <f>CONCATENATE(SUBSTITUTE(D640,"• Packed in a facility and/or equipment that produces products containing peanuts, tree nuts, soybean, milk, dairy, eggs, fish, shellfish, wheat, sesame. •",""), " - NET WT. ", TEXT(E640, "0.00"), " oz (", F640, " grams)")</f>
        <v>Willow's Cove Alluring Salmon Seasoning Ingredients:
brown sugar, orange zest, black pepper, sea salt, coriander, anise, cumin and fennel
 - NET WT. 1.20 oz (34 grams)</v>
      </c>
      <c r="N640" s="10">
        <v>10000000603</v>
      </c>
      <c r="O640" s="10">
        <v>30000000603</v>
      </c>
      <c r="P640" s="10">
        <v>50000000603</v>
      </c>
      <c r="Q640" s="10">
        <v>70000000603</v>
      </c>
      <c r="R640" s="10">
        <v>90000000603</v>
      </c>
      <c r="S640" s="10">
        <v>11000000603</v>
      </c>
      <c r="T640" s="10">
        <v>13000000603</v>
      </c>
      <c r="U640" s="8" t="s">
        <v>49</v>
      </c>
      <c r="V640" s="9"/>
      <c r="W640" s="6">
        <f>IF(G640 = "NULL", "NULL", G640/4)</f>
        <v>0.61728395061728392</v>
      </c>
      <c r="X640" s="6">
        <f>IF(W640 = "NULL", "NULL", W640*28.35)</f>
        <v>17.5</v>
      </c>
      <c r="Y640" s="6">
        <f>IF(G640 = "NULL", "NULL", G640*4)</f>
        <v>9.8765432098765427</v>
      </c>
      <c r="Z640" s="6">
        <f>IF(G640 = "NULL", "NULL", H640*4)</f>
        <v>280</v>
      </c>
      <c r="AA640" s="13">
        <v>15000000603</v>
      </c>
      <c r="AB640" s="6">
        <f>IF(OR(E640 = "NULL", G640 = "NULL"), "NULL", (E640+G640)/2)</f>
        <v>1.8342151675485008</v>
      </c>
      <c r="AC640" s="6">
        <f>IF(OR(F640 = "NULL", H640 = "NULL"), "NULL", (F640+H640)/2)</f>
        <v>52</v>
      </c>
      <c r="AD640" s="13">
        <v>17000000603</v>
      </c>
      <c r="AE640" s="6">
        <f>IF(H640 = "NULL", "NULL", AF640/28.35)</f>
        <v>6.1728395061728394</v>
      </c>
      <c r="AF640" s="6">
        <f>IF(H640 = "NULL", "NULL", J640*2)</f>
        <v>175</v>
      </c>
      <c r="AG640" s="13">
        <v>19000000603</v>
      </c>
      <c r="AH640" s="6">
        <f>IF(AB640 = "NULL", "NULL", AB640*2)</f>
        <v>3.6684303350970016</v>
      </c>
      <c r="AI640" s="6">
        <f>IF(AC640 = "NULL", "NULL", AC640*2)</f>
        <v>104</v>
      </c>
      <c r="AJ640" s="13">
        <v>21000000603</v>
      </c>
      <c r="AK640" s="11" t="s">
        <v>837</v>
      </c>
      <c r="AL640" s="10" t="str">
        <f>SUBSTITUTE(D640,CHAR(10)&amp;"• Packed in a facility and/or equipment that produces products containing peanuts, tree nuts, soybean, milk, dairy, eggs, fish, shellfish, wheat, sesame. •","")</f>
        <v>Willow's Cove Alluring Salmon Seasoning Ingredients:
brown sugar, orange zest, black pepper, sea salt, coriander, anise, cumin and fennel</v>
      </c>
      <c r="AM640" s="9" t="s">
        <v>44</v>
      </c>
      <c r="AN640" s="42"/>
    </row>
    <row r="641" spans="1:40" ht="210" x14ac:dyDescent="0.3">
      <c r="A641" s="33" t="s">
        <v>405</v>
      </c>
      <c r="B641" s="8" t="s">
        <v>406</v>
      </c>
      <c r="C641" s="8" t="s">
        <v>407</v>
      </c>
      <c r="D641" s="9" t="s">
        <v>408</v>
      </c>
      <c r="E641" s="6">
        <f>IF(F641 = "NULL", "NULL", F641/28.35)</f>
        <v>1.0934744268077601</v>
      </c>
      <c r="F641" s="6">
        <v>31</v>
      </c>
      <c r="G641" s="6">
        <f>IF(H641 = "NULL", "NULL", H641/28.35)</f>
        <v>2.2222222222222223</v>
      </c>
      <c r="H641" s="6">
        <v>63</v>
      </c>
      <c r="I641" s="6">
        <f>IF(G641 = "NULL", "NULL", G641*1.25)</f>
        <v>2.7777777777777777</v>
      </c>
      <c r="J641" s="6">
        <f>IF(G641 = "NULL", "NULL", H641*1.25)</f>
        <v>78.75</v>
      </c>
      <c r="K641" s="6">
        <f>IF(G641 = "NULL", "NULL", G641*2)</f>
        <v>4.4444444444444446</v>
      </c>
      <c r="L641" s="6">
        <f>IF(G641 = "NULL", "NULL", H641*2)</f>
        <v>126</v>
      </c>
      <c r="M641" s="9" t="str">
        <f>CONCATENATE(SUBSTITUTE(D641,"• Packed in a facility and/or equipment that produces products containing peanuts, tree nuts, soybean, milk, dairy, eggs, fish, shellfish, wheat, sesame. •",""), " - NET WT. ", TEXT(E641, "0.00"), " oz (", F641, " grams)")</f>
        <v>Wisconsin Cheddar Popcorn Seasoning Ingredients:
buttermilk powder, cheddar cheese powder (cultured pasteurized milk, salt, enzymes) whey, salt, natural flavor, disodium phosphate
• ALLERGY ALERT: contains milk •
 - NET WT. 1.09 oz (31 grams)</v>
      </c>
      <c r="N641" s="10">
        <v>10000000350</v>
      </c>
      <c r="O641" s="10">
        <v>30000000350</v>
      </c>
      <c r="P641" s="10">
        <v>50000000350</v>
      </c>
      <c r="Q641" s="10">
        <v>70000000350</v>
      </c>
      <c r="R641" s="10">
        <v>90000000350</v>
      </c>
      <c r="S641" s="10">
        <v>11000000350</v>
      </c>
      <c r="T641" s="10">
        <v>13000000350</v>
      </c>
      <c r="U641" s="9"/>
      <c r="V641" s="9"/>
      <c r="W641" s="6">
        <f>IF(G641 = "NULL", "NULL", G641/4)</f>
        <v>0.55555555555555558</v>
      </c>
      <c r="X641" s="6">
        <f>IF(W641 = "NULL", "NULL", W641*28.35)</f>
        <v>15.750000000000002</v>
      </c>
      <c r="Y641" s="6">
        <f>IF(G641 = "NULL", "NULL", G641*4)</f>
        <v>8.8888888888888893</v>
      </c>
      <c r="Z641" s="6">
        <f>IF(G641 = "NULL", "NULL", H641*4)</f>
        <v>252</v>
      </c>
      <c r="AA641" s="13">
        <v>15000000350</v>
      </c>
      <c r="AB641" s="6">
        <f>IF(OR(E641 = "NULL", G641 = "NULL"), "NULL", (E641+G641)/2)</f>
        <v>1.6578483245149913</v>
      </c>
      <c r="AC641" s="6">
        <f>IF(OR(F641 = "NULL", H641 = "NULL"), "NULL", (F641+H641)/2)</f>
        <v>47</v>
      </c>
      <c r="AD641" s="13">
        <v>17000000350</v>
      </c>
      <c r="AE641" s="6">
        <f>IF(H641 = "NULL", "NULL", AF641/28.35)</f>
        <v>5.5555555555555554</v>
      </c>
      <c r="AF641" s="6">
        <f>IF(H641 = "NULL", "NULL", J641*2)</f>
        <v>157.5</v>
      </c>
      <c r="AG641" s="13">
        <v>19000000350</v>
      </c>
      <c r="AH641" s="6">
        <f>IF(AB641 = "NULL", "NULL", AB641*2)</f>
        <v>3.3156966490299826</v>
      </c>
      <c r="AI641" s="6">
        <f>IF(AC641 = "NULL", "NULL", AC641*2)</f>
        <v>94</v>
      </c>
      <c r="AJ641" s="13">
        <v>21000000350</v>
      </c>
      <c r="AK641" s="11" t="s">
        <v>409</v>
      </c>
      <c r="AL641" s="10" t="str">
        <f>SUBSTITUTE(D641,CHAR(10)&amp;"•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c r="AM641" s="9" t="s">
        <v>44</v>
      </c>
      <c r="AN641" s="42"/>
    </row>
    <row r="642" spans="1:40" ht="409.6" x14ac:dyDescent="0.3">
      <c r="A642" s="33" t="s">
        <v>797</v>
      </c>
      <c r="B642" s="8" t="s">
        <v>798</v>
      </c>
      <c r="C642" s="8" t="s">
        <v>799</v>
      </c>
      <c r="D642" s="9" t="s">
        <v>800</v>
      </c>
      <c r="E642" s="6">
        <f>IF(F642 = "NULL", "NULL", F642/28.35)</f>
        <v>1.1000000000000001</v>
      </c>
      <c r="F642" s="6">
        <v>31.185000000000006</v>
      </c>
      <c r="G642" s="6">
        <f>IF(H642 = "NULL", "NULL", H642/28.35)</f>
        <v>2.2000000000000002</v>
      </c>
      <c r="H642" s="6">
        <v>62.370000000000012</v>
      </c>
      <c r="I642" s="6">
        <f>IF(G642 = "NULL", "NULL", G642*1.25)</f>
        <v>2.75</v>
      </c>
      <c r="J642" s="6">
        <f>IF(G642 = "NULL", "NULL", H642*1.25)</f>
        <v>77.96250000000002</v>
      </c>
      <c r="K642" s="6">
        <f>IF(G642 = "NULL", "NULL", G642*2)</f>
        <v>4.4000000000000004</v>
      </c>
      <c r="L642" s="6">
        <f>IF(G642 = "NULL", "NULL", H642*2)</f>
        <v>124.74000000000002</v>
      </c>
      <c r="M642" s="9" t="str">
        <f>CONCATENATE(SUBSTITUTE(D642,"• Packed in a facility and/or equipment that produces products containing peanuts, tree nuts, soybean, milk, dairy, eggs, fish, shellfish, wheat, sesame. •",""), " - NET WT. ", TEXT(E642, "0.00"), " oz (", F642, " grams)")</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642" s="10">
        <v>10000000595</v>
      </c>
      <c r="O642" s="10">
        <v>30000000595</v>
      </c>
      <c r="P642" s="10">
        <v>50000000595</v>
      </c>
      <c r="Q642" s="10">
        <v>70000000595</v>
      </c>
      <c r="R642" s="10">
        <v>90000000595</v>
      </c>
      <c r="S642" s="10">
        <v>11000000595</v>
      </c>
      <c r="T642" s="10">
        <v>13000000595</v>
      </c>
      <c r="U642" s="8" t="s">
        <v>49</v>
      </c>
      <c r="V642" s="9" t="s">
        <v>801</v>
      </c>
      <c r="W642" s="6">
        <f>IF(G642 = "NULL", "NULL", G642/4)</f>
        <v>0.55000000000000004</v>
      </c>
      <c r="X642" s="6">
        <f>IF(W642 = "NULL", "NULL", W642*28.35)</f>
        <v>15.592500000000003</v>
      </c>
      <c r="Y642" s="6">
        <f>IF(G642 = "NULL", "NULL", G642*4)</f>
        <v>8.8000000000000007</v>
      </c>
      <c r="Z642" s="6">
        <f>IF(G642 = "NULL", "NULL", H642*4)</f>
        <v>249.48000000000005</v>
      </c>
      <c r="AA642" s="13">
        <v>15000000595</v>
      </c>
      <c r="AB642" s="6">
        <f>IF(OR(E642 = "NULL", G642 = "NULL"), "NULL", (E642+G642)/2)</f>
        <v>1.6500000000000001</v>
      </c>
      <c r="AC642" s="6">
        <f>IF(OR(F642 = "NULL", H642 = "NULL"), "NULL", (F642+H642)/2)</f>
        <v>46.777500000000011</v>
      </c>
      <c r="AD642" s="13">
        <v>17000000595</v>
      </c>
      <c r="AE642" s="6">
        <f>IF(H642 = "NULL", "NULL", AF642/28.35)</f>
        <v>5.5000000000000009</v>
      </c>
      <c r="AF642" s="6">
        <f>IF(H642 = "NULL", "NULL", J642*2)</f>
        <v>155.92500000000004</v>
      </c>
      <c r="AG642" s="13">
        <v>19000000595</v>
      </c>
      <c r="AH642" s="6">
        <f>IF(AB642 = "NULL", "NULL", AB642*2)</f>
        <v>3.3000000000000003</v>
      </c>
      <c r="AI642" s="6">
        <f>IF(AC642 = "NULL", "NULL", AC642*2)</f>
        <v>93.555000000000021</v>
      </c>
      <c r="AJ642" s="13">
        <v>21000000595</v>
      </c>
      <c r="AK642" s="11" t="s">
        <v>802</v>
      </c>
      <c r="AL642" s="10" t="str">
        <f>SUBSTITUTE(D642,CHAR(10)&amp;"• Packed in a facility and/or equipment that produces products containing peanuts, tree nuts, soybean, milk, dairy, eggs, fish, shellfish, wheat, sesame. •","")</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642" s="9" t="s">
        <v>44</v>
      </c>
      <c r="AN642" s="42"/>
    </row>
    <row r="643" spans="1:40" ht="180" x14ac:dyDescent="0.3">
      <c r="A643" s="33" t="s">
        <v>715</v>
      </c>
      <c r="B643" s="8" t="s">
        <v>716</v>
      </c>
      <c r="C643" s="8" t="s">
        <v>717</v>
      </c>
      <c r="D643" s="9" t="s">
        <v>718</v>
      </c>
      <c r="E643" s="6">
        <f>IF(F643 = "NULL", "NULL", F643/28.35)</f>
        <v>0.8</v>
      </c>
      <c r="F643" s="6">
        <v>22.680000000000003</v>
      </c>
      <c r="G643" s="6">
        <f>IF(H643 = "NULL", "NULL", H643/28.35)</f>
        <v>1.6</v>
      </c>
      <c r="H643" s="6">
        <v>45.360000000000007</v>
      </c>
      <c r="I643" s="6">
        <f>IF(G643 = "NULL", "NULL", G643*1.25)</f>
        <v>2</v>
      </c>
      <c r="J643" s="6">
        <f>IF(G643 = "NULL", "NULL", H643*1.25)</f>
        <v>56.70000000000001</v>
      </c>
      <c r="K643" s="6">
        <f>IF(G643 = "NULL", "NULL", G643*2)</f>
        <v>3.2</v>
      </c>
      <c r="L643" s="6">
        <f>IF(G643 = "NULL", "NULL", H643*2)</f>
        <v>90.720000000000013</v>
      </c>
      <c r="M643" s="9" t="str">
        <f>CONCATENATE(SUBSTITUTE(D643,"• Packed in a facility and/or equipment that produces products containing peanuts, tree nuts, soybean, milk, dairy, eggs, fish, shellfish, wheat, sesame. •",""), " - NET WT. ", TEXT(E643, "0.00"), " oz (", F643, " grams)")</f>
        <v>Witch Hill Road Ginger Herbal Lemon Tea Ingredients:
turmeric, ginger, lemongrass, orange peel, licorice and citrus essential oils
 - NET WT. 0.80 oz (22.68 grams)</v>
      </c>
      <c r="N643" s="10">
        <v>10000000578</v>
      </c>
      <c r="O643" s="10">
        <v>30000000578</v>
      </c>
      <c r="P643" s="10">
        <v>50000000578</v>
      </c>
      <c r="Q643" s="10">
        <v>70000000578</v>
      </c>
      <c r="R643" s="10">
        <v>90000000578</v>
      </c>
      <c r="S643" s="10">
        <v>11000000578</v>
      </c>
      <c r="T643" s="10">
        <v>13000000578</v>
      </c>
      <c r="U643" s="8" t="s">
        <v>49</v>
      </c>
      <c r="V643" s="9" t="s">
        <v>153</v>
      </c>
      <c r="W643" s="6">
        <f>IF(G643 = "NULL", "NULL", G643/4)</f>
        <v>0.4</v>
      </c>
      <c r="X643" s="6">
        <f>IF(W643 = "NULL", "NULL", W643*28.35)</f>
        <v>11.340000000000002</v>
      </c>
      <c r="Y643" s="6">
        <f>IF(G643 = "NULL", "NULL", G643*4)</f>
        <v>6.4</v>
      </c>
      <c r="Z643" s="6">
        <f>IF(G643 = "NULL", "NULL", H643*4)</f>
        <v>181.44000000000003</v>
      </c>
      <c r="AA643" s="13">
        <v>15000000578</v>
      </c>
      <c r="AB643" s="6">
        <f>IF(OR(E643 = "NULL", G643 = "NULL"), "NULL", (E643+G643)/2)</f>
        <v>1.2000000000000002</v>
      </c>
      <c r="AC643" s="6">
        <f>IF(OR(F643 = "NULL", H643 = "NULL"), "NULL", (F643+H643)/2)</f>
        <v>34.020000000000003</v>
      </c>
      <c r="AD643" s="13">
        <v>17000000578</v>
      </c>
      <c r="AE643" s="6">
        <f>IF(H643 = "NULL", "NULL", AF643/28.35)</f>
        <v>4.0000000000000009</v>
      </c>
      <c r="AF643" s="6">
        <f>IF(H643 = "NULL", "NULL", J643*2)</f>
        <v>113.40000000000002</v>
      </c>
      <c r="AG643" s="13">
        <v>19000000578</v>
      </c>
      <c r="AH643" s="6">
        <f>IF(AB643 = "NULL", "NULL", AB643*2)</f>
        <v>2.4000000000000004</v>
      </c>
      <c r="AI643" s="6">
        <f>IF(AC643 = "NULL", "NULL", AC643*2)</f>
        <v>68.040000000000006</v>
      </c>
      <c r="AJ643" s="13">
        <v>21000000578</v>
      </c>
      <c r="AK643" s="11" t="s">
        <v>719</v>
      </c>
      <c r="AL643" s="10" t="str">
        <f>SUBSTITUTE(D643,CHAR(10)&amp;"• Packed in a facility and/or equipment that produces products containing peanuts, tree nuts, soybean, milk, dairy, eggs, fish, shellfish, wheat, sesame. •","")</f>
        <v>Witch Hill Road Ginger Herbal Lemon Tea Ingredients:
turmeric, ginger, lemongrass, orange peel, licorice and citrus essential oils</v>
      </c>
      <c r="AM643" s="9" t="s">
        <v>44</v>
      </c>
      <c r="AN643" s="42"/>
    </row>
    <row r="644" spans="1:40" ht="180" x14ac:dyDescent="0.3">
      <c r="A644" s="33" t="s">
        <v>720</v>
      </c>
      <c r="B644" s="8" t="s">
        <v>721</v>
      </c>
      <c r="C644" s="8" t="s">
        <v>722</v>
      </c>
      <c r="D644" s="9" t="s">
        <v>723</v>
      </c>
      <c r="E644" s="6">
        <f>IF(F644 = "NULL", "NULL", F644/28.35)</f>
        <v>0.8</v>
      </c>
      <c r="F644" s="6">
        <v>22.680000000000003</v>
      </c>
      <c r="G644" s="6">
        <f>IF(H644 = "NULL", "NULL", H644/28.35)</f>
        <v>1.6</v>
      </c>
      <c r="H644" s="6">
        <v>45.360000000000007</v>
      </c>
      <c r="I644" s="6">
        <f>IF(G644 = "NULL", "NULL", G644*1.25)</f>
        <v>2</v>
      </c>
      <c r="J644" s="6">
        <f>IF(G644 = "NULL", "NULL", H644*1.25)</f>
        <v>56.70000000000001</v>
      </c>
      <c r="K644" s="6">
        <f>IF(G644 = "NULL", "NULL", G644*2)</f>
        <v>3.2</v>
      </c>
      <c r="L644" s="6">
        <f>IF(G644 = "NULL", "NULL", H644*2)</f>
        <v>90.720000000000013</v>
      </c>
      <c r="M644" s="9" t="str">
        <f>CONCATENATE(SUBSTITUTE(D644,"• Packed in a facility and/or equipment that produces products containing peanuts, tree nuts, soybean, milk, dairy, eggs, fish, shellfish, wheat, sesame. •",""), " - NET WT. ", TEXT(E644, "0.00"), " oz (", F644, " grams)")</f>
        <v>Witches Way Chai Tea Ingredients:
black tea, cinnamon, ginger, cardamom, cloves, and black pepper
 - NET WT. 0.80 oz (22.68 grams)</v>
      </c>
      <c r="N644" s="10">
        <v>10000000579</v>
      </c>
      <c r="O644" s="10">
        <v>30000000579</v>
      </c>
      <c r="P644" s="10">
        <v>50000000579</v>
      </c>
      <c r="Q644" s="10">
        <v>70000000579</v>
      </c>
      <c r="R644" s="10">
        <v>90000000579</v>
      </c>
      <c r="S644" s="10">
        <v>11000000579</v>
      </c>
      <c r="T644" s="10">
        <v>13000000579</v>
      </c>
      <c r="U644" s="8" t="s">
        <v>49</v>
      </c>
      <c r="V644" s="9" t="s">
        <v>153</v>
      </c>
      <c r="W644" s="6">
        <f>IF(G644 = "NULL", "NULL", G644/4)</f>
        <v>0.4</v>
      </c>
      <c r="X644" s="6">
        <f>IF(W644 = "NULL", "NULL", W644*28.35)</f>
        <v>11.340000000000002</v>
      </c>
      <c r="Y644" s="6">
        <f>IF(G644 = "NULL", "NULL", G644*4)</f>
        <v>6.4</v>
      </c>
      <c r="Z644" s="6">
        <f>IF(G644 = "NULL", "NULL", H644*4)</f>
        <v>181.44000000000003</v>
      </c>
      <c r="AA644" s="13">
        <v>15000000579</v>
      </c>
      <c r="AB644" s="6">
        <f>IF(OR(E644 = "NULL", G644 = "NULL"), "NULL", (E644+G644)/2)</f>
        <v>1.2000000000000002</v>
      </c>
      <c r="AC644" s="6">
        <f>IF(OR(F644 = "NULL", H644 = "NULL"), "NULL", (F644+H644)/2)</f>
        <v>34.020000000000003</v>
      </c>
      <c r="AD644" s="13">
        <v>17000000579</v>
      </c>
      <c r="AE644" s="6">
        <f>IF(H644 = "NULL", "NULL", AF644/28.35)</f>
        <v>4.0000000000000009</v>
      </c>
      <c r="AF644" s="6">
        <f>IF(H644 = "NULL", "NULL", J644*2)</f>
        <v>113.40000000000002</v>
      </c>
      <c r="AG644" s="13">
        <v>19000000579</v>
      </c>
      <c r="AH644" s="6">
        <f>IF(AB644 = "NULL", "NULL", AB644*2)</f>
        <v>2.4000000000000004</v>
      </c>
      <c r="AI644" s="6">
        <f>IF(AC644 = "NULL", "NULL", AC644*2)</f>
        <v>68.040000000000006</v>
      </c>
      <c r="AJ644" s="13">
        <v>21000000579</v>
      </c>
      <c r="AK644" s="11" t="s">
        <v>724</v>
      </c>
      <c r="AL644" s="10" t="str">
        <f>SUBSTITUTE(D644,CHAR(10)&amp;"• Packed in a facility and/or equipment that produces products containing peanuts, tree nuts, soybean, milk, dairy, eggs, fish, shellfish, wheat, sesame. •","")</f>
        <v>Witches Way Chai Tea Ingredients:
black tea, cinnamon, ginger, cardamom, cloves, and black pepper</v>
      </c>
      <c r="AM644" s="9" t="s">
        <v>44</v>
      </c>
      <c r="AN644" s="42"/>
    </row>
    <row r="645" spans="1:40" ht="210" x14ac:dyDescent="0.3">
      <c r="A645" s="33" t="s">
        <v>843</v>
      </c>
      <c r="B645" s="8" t="s">
        <v>844</v>
      </c>
      <c r="C645" s="8" t="s">
        <v>845</v>
      </c>
      <c r="D645" s="9" t="s">
        <v>846</v>
      </c>
      <c r="E645" s="6">
        <f>IF(F645 = "NULL", "NULL", F645/28.35)</f>
        <v>5.2910052910052907E-2</v>
      </c>
      <c r="F645" s="6">
        <v>1.5</v>
      </c>
      <c r="G645" s="6">
        <f>IF(H645 = "NULL", "NULL", H645/28.35)</f>
        <v>0.1128747795414462</v>
      </c>
      <c r="H645" s="6">
        <v>3.2</v>
      </c>
      <c r="I645" s="6">
        <f>IF(G645 = "NULL", "NULL", G645*1.25)</f>
        <v>0.14109347442680775</v>
      </c>
      <c r="J645" s="6">
        <f>IF(G645 = "NULL", "NULL", H645*1.25)</f>
        <v>4</v>
      </c>
      <c r="K645" s="6">
        <f>IF(G645 = "NULL", "NULL", G645*2)</f>
        <v>0.2257495590828924</v>
      </c>
      <c r="L645" s="6">
        <f>IF(G645 = "NULL", "NULL", H645*2)</f>
        <v>6.4</v>
      </c>
      <c r="M645" s="9" t="str">
        <f>CONCATENATE(SUBSTITUTE(D645,"• Packed in a facility and/or equipment that produces products containing peanuts, tree nuts, soybean, milk, dairy, eggs, fish, shellfish, wheat, sesame. •",""), " - NET WT. ", TEXT(E645, "0.00"), " oz (", F645, " grams)")</f>
        <v>Witch's Night Out Lemon Seafood Seasoning Ingredients:
mustard, paprika, salt, spices, onion, soybean oil, sugar, garlic, lemon oil, fd&amp;c yellow #5, cornstarch. citric acid, garlic
• ALLERGY ALERT: contains soy •
 - NET WT. 0.05 oz (1.5 grams)</v>
      </c>
      <c r="N645" s="10">
        <v>10000000605</v>
      </c>
      <c r="O645" s="10">
        <v>30000000605</v>
      </c>
      <c r="P645" s="10">
        <v>50000000605</v>
      </c>
      <c r="Q645" s="10">
        <v>70000000605</v>
      </c>
      <c r="R645" s="10">
        <v>90000000605</v>
      </c>
      <c r="S645" s="10">
        <v>11000000605</v>
      </c>
      <c r="T645" s="10">
        <v>13000000605</v>
      </c>
      <c r="U645" s="22"/>
      <c r="W645" s="6">
        <f>IF(G645 = "NULL", "NULL", G645/4)</f>
        <v>2.821869488536155E-2</v>
      </c>
      <c r="X645" s="6">
        <f>IF(W645 = "NULL", "NULL", W645*28.35)</f>
        <v>0.8</v>
      </c>
      <c r="Y645" s="6">
        <f>IF(G645 = "NULL", "NULL", G645*4)</f>
        <v>0.45149911816578481</v>
      </c>
      <c r="Z645" s="6">
        <f>IF(G645 = "NULL", "NULL", H645*4)</f>
        <v>12.8</v>
      </c>
      <c r="AA645" s="13">
        <v>15000000605</v>
      </c>
      <c r="AB645" s="6">
        <f>IF(OR(E645 = "NULL", G645 = "NULL"), "NULL", (E645+G645)/2)</f>
        <v>8.2892416225749554E-2</v>
      </c>
      <c r="AC645" s="6">
        <f>IF(OR(F645 = "NULL", H645 = "NULL"), "NULL", (F645+H645)/2)</f>
        <v>2.35</v>
      </c>
      <c r="AD645" s="13">
        <v>17000000605</v>
      </c>
      <c r="AE645" s="6">
        <f>IF(H645 = "NULL", "NULL", AF645/28.35)</f>
        <v>0.2821869488536155</v>
      </c>
      <c r="AF645" s="6">
        <f>IF(H645 = "NULL", "NULL", J645*2)</f>
        <v>8</v>
      </c>
      <c r="AG645" s="13">
        <v>19000000605</v>
      </c>
      <c r="AH645" s="6">
        <f>IF(AB645 = "NULL", "NULL", AB645*2)</f>
        <v>0.16578483245149911</v>
      </c>
      <c r="AI645" s="6">
        <f>IF(AC645 = "NULL", "NULL", AC645*2)</f>
        <v>4.7</v>
      </c>
      <c r="AJ645" s="13">
        <v>21000000605</v>
      </c>
      <c r="AK645" s="11" t="s">
        <v>847</v>
      </c>
      <c r="AL645" s="10" t="str">
        <f>SUBSTITUTE(D645,CHAR(10)&amp;"• Packed in a facility and/or equipment that produces products containing peanuts, tree nuts, soybean, milk, dairy, eggs, fish, shellfish, wheat, sesame. •","")</f>
        <v>Witch's Night Out Lemon Seafood Seasoning Ingredients:
mustard, paprika, salt, spices, onion, soybean oil, sugar, garlic, lemon oil, fd&amp;c yellow #5, cornstarch. citric acid, garlic
• ALLERGY ALERT: contains soy •</v>
      </c>
      <c r="AM645" s="9" t="s">
        <v>44</v>
      </c>
      <c r="AN645" s="42"/>
    </row>
    <row r="646" spans="1:40" ht="180" x14ac:dyDescent="0.3">
      <c r="A646" s="8" t="s">
        <v>1107</v>
      </c>
      <c r="B646" s="8" t="s">
        <v>1108</v>
      </c>
      <c r="C646" s="8" t="s">
        <v>1108</v>
      </c>
      <c r="D646" s="9" t="s">
        <v>1109</v>
      </c>
      <c r="E646" s="6">
        <f>IF(F646 = "NULL", "NULL", F646/28.35)</f>
        <v>1.9</v>
      </c>
      <c r="F646" s="6">
        <v>53.865000000000002</v>
      </c>
      <c r="G646" s="6">
        <f>IF(H646 = "NULL", "NULL", H646/28.35)</f>
        <v>3.8</v>
      </c>
      <c r="H646" s="6">
        <v>107.73</v>
      </c>
      <c r="I646" s="6">
        <f>IF(G646 = "NULL", "NULL", G646*1.25)</f>
        <v>4.75</v>
      </c>
      <c r="J646" s="6">
        <f>IF(G646 = "NULL", "NULL", H646*1.25)</f>
        <v>134.66249999999999</v>
      </c>
      <c r="K646" s="6">
        <f>IF(G646 = "NULL", "NULL", G646*2)</f>
        <v>7.6</v>
      </c>
      <c r="L646" s="6">
        <f>IF(G646 = "NULL", "NULL", H646*2)</f>
        <v>215.46</v>
      </c>
      <c r="M646" s="9" t="str">
        <f>CONCATENATE(SUBSTITUTE(D646,"• Packed in a facility and/or equipment that produces products containing peanuts, tree nuts, soybean, milk, dairy, eggs, fish, shellfish, wheat, sesame. •",""), " - NET WT. ", TEXT(E646, "0.00"), " oz (", F646, " grams)")</f>
        <v>Woodfire BBQ Seasoning Ingredients:
spices (including mustard) salt, dehydrated garlic, paprika, sugar, natural flavor, silicon dioxide
 - NET WT. 1.90 oz (53.865 grams)</v>
      </c>
      <c r="N646" s="10">
        <v>10000000362</v>
      </c>
      <c r="O646" s="10">
        <v>30000000362</v>
      </c>
      <c r="P646" s="10">
        <v>50000000362</v>
      </c>
      <c r="Q646" s="10">
        <v>70000000362</v>
      </c>
      <c r="R646" s="10">
        <v>90000000362</v>
      </c>
      <c r="S646" s="10">
        <v>11000000362</v>
      </c>
      <c r="T646" s="10">
        <v>13000000362</v>
      </c>
      <c r="U646" s="8"/>
      <c r="V646" s="9"/>
      <c r="W646" s="6">
        <f>IF(G646 = "NULL", "NULL", G646/4)</f>
        <v>0.95</v>
      </c>
      <c r="X646" s="6">
        <f>IF(W646 = "NULL", "NULL", W646*28.35)</f>
        <v>26.932500000000001</v>
      </c>
      <c r="Y646" s="6">
        <f>IF(G646 = "NULL", "NULL", G646*4)</f>
        <v>15.2</v>
      </c>
      <c r="Z646" s="6">
        <f>IF(G646 = "NULL", "NULL", H646*4)</f>
        <v>430.92</v>
      </c>
      <c r="AA646" s="13">
        <v>15000000362</v>
      </c>
      <c r="AB646" s="6">
        <f>IF(OR(E646 = "NULL", G646 = "NULL"), "NULL", (E646+G646)/2)</f>
        <v>2.8499999999999996</v>
      </c>
      <c r="AC646" s="6">
        <f>IF(OR(F646 = "NULL", H646 = "NULL"), "NULL", (F646+H646)/2)</f>
        <v>80.797499999999999</v>
      </c>
      <c r="AD646" s="13">
        <v>17000000362</v>
      </c>
      <c r="AE646" s="6">
        <f>IF(H646 = "NULL", "NULL", AF646/28.35)</f>
        <v>9.5</v>
      </c>
      <c r="AF646" s="6">
        <f>IF(H646 = "NULL", "NULL", J646*2)</f>
        <v>269.32499999999999</v>
      </c>
      <c r="AG646" s="13">
        <v>19000000362</v>
      </c>
      <c r="AH646" s="6">
        <f>IF(AB646 = "NULL", "NULL", AB646*2)</f>
        <v>5.6999999999999993</v>
      </c>
      <c r="AI646" s="6">
        <f>IF(AC646 = "NULL", "NULL", AC646*2)</f>
        <v>161.595</v>
      </c>
      <c r="AJ646" s="13">
        <v>21000000362</v>
      </c>
      <c r="AK646" s="11"/>
      <c r="AL646" s="10" t="str">
        <f>SUBSTITUTE(D646,CHAR(10)&amp;"•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c r="AM646" s="9" t="s">
        <v>44</v>
      </c>
      <c r="AN646" s="42"/>
    </row>
    <row r="647" spans="1:40" ht="180" x14ac:dyDescent="0.3">
      <c r="A647" s="8" t="s">
        <v>1408</v>
      </c>
      <c r="B647" s="8" t="s">
        <v>1409</v>
      </c>
      <c r="C647" s="8" t="s">
        <v>1410</v>
      </c>
      <c r="D647" s="9" t="s">
        <v>1411</v>
      </c>
      <c r="E647" s="6">
        <f>IF(F647 = "NULL", "NULL", F647/28.35)</f>
        <v>0.8</v>
      </c>
      <c r="F647" s="6">
        <v>22.680000000000003</v>
      </c>
      <c r="G647" s="6">
        <f>IF(H647 = "NULL", "NULL", H647/28.35)</f>
        <v>1.6</v>
      </c>
      <c r="H647" s="6">
        <v>45.360000000000007</v>
      </c>
      <c r="I647" s="6">
        <f>IF(G647 = "NULL", "NULL", G647*1.25)</f>
        <v>2</v>
      </c>
      <c r="J647" s="6">
        <f>IF(G647 = "NULL", "NULL", H647*1.25)</f>
        <v>56.70000000000001</v>
      </c>
      <c r="K647" s="6">
        <f>IF(G647 = "NULL", "NULL", G647*2)</f>
        <v>3.2</v>
      </c>
      <c r="L647" s="6">
        <f>IF(G647 = "NULL", "NULL", H647*2)</f>
        <v>90.720000000000013</v>
      </c>
      <c r="M647" s="9" t="str">
        <f>CONCATENATE(SUBSTITUTE(D647,"• Packed in a facility and/or equipment that produces products containing peanuts, tree nuts, soybean, milk, dairy, eggs, fish, shellfish, wheat, sesame. •",""), " - NET WT. ", TEXT(E647, "0.00"), " oz (", F647, " grams)")</f>
        <v>Yerba Mate Tea Ingredients:
yerba mate tea
 - NET WT. 0.80 oz (22.68 grams)</v>
      </c>
      <c r="N647" s="10">
        <v>10000000364</v>
      </c>
      <c r="O647" s="10">
        <v>30000000364</v>
      </c>
      <c r="P647" s="10">
        <v>50000000364</v>
      </c>
      <c r="Q647" s="10">
        <v>70000000364</v>
      </c>
      <c r="R647" s="10">
        <v>90000000364</v>
      </c>
      <c r="S647" s="10">
        <v>11000000364</v>
      </c>
      <c r="T647" s="10">
        <v>13000000364</v>
      </c>
      <c r="U647" s="8" t="s">
        <v>49</v>
      </c>
      <c r="V647" s="9"/>
      <c r="W647" s="6">
        <f>IF(G647 = "NULL", "NULL", G647/4)</f>
        <v>0.4</v>
      </c>
      <c r="X647" s="6">
        <f>IF(W647 = "NULL", "NULL", W647*28.35)</f>
        <v>11.340000000000002</v>
      </c>
      <c r="Y647" s="6">
        <f>IF(G647 = "NULL", "NULL", G647*4)</f>
        <v>6.4</v>
      </c>
      <c r="Z647" s="6">
        <f>IF(G647 = "NULL", "NULL", H647*4)</f>
        <v>181.44000000000003</v>
      </c>
      <c r="AA647" s="13">
        <v>15000000364</v>
      </c>
      <c r="AB647" s="6">
        <f>IF(OR(E647 = "NULL", G647 = "NULL"), "NULL", (E647+G647)/2)</f>
        <v>1.2000000000000002</v>
      </c>
      <c r="AC647" s="6">
        <f>IF(OR(F647 = "NULL", H647 = "NULL"), "NULL", (F647+H647)/2)</f>
        <v>34.020000000000003</v>
      </c>
      <c r="AD647" s="13">
        <v>17000000364</v>
      </c>
      <c r="AE647" s="6">
        <f>IF(H647 = "NULL", "NULL", AF647/28.35)</f>
        <v>4.0000000000000009</v>
      </c>
      <c r="AF647" s="6">
        <f>IF(H647 = "NULL", "NULL", J647*2)</f>
        <v>113.40000000000002</v>
      </c>
      <c r="AG647" s="13">
        <v>19000000364</v>
      </c>
      <c r="AH647" s="6">
        <f>IF(AB647 = "NULL", "NULL", AB647*2)</f>
        <v>2.4000000000000004</v>
      </c>
      <c r="AI647" s="6">
        <f>IF(AC647 = "NULL", "NULL", AC647*2)</f>
        <v>68.040000000000006</v>
      </c>
      <c r="AJ647" s="13">
        <v>21000000364</v>
      </c>
      <c r="AK647" s="11"/>
      <c r="AL647" s="10" t="str">
        <f>SUBSTITUTE(D647,CHAR(10)&amp;"• Packed in a facility and/or equipment that produces products containing peanuts, tree nuts, soybean, milk, dairy, eggs, fish, shellfish, wheat, sesame. •","")</f>
        <v>Yerba Mate Tea Ingredients:
yerba mate tea</v>
      </c>
      <c r="AM647" s="9" t="s">
        <v>44</v>
      </c>
      <c r="AN647" s="42"/>
    </row>
    <row r="648" spans="1:40" ht="180" x14ac:dyDescent="0.3">
      <c r="A648" s="8" t="s">
        <v>1404</v>
      </c>
      <c r="B648" s="8" t="s">
        <v>1405</v>
      </c>
      <c r="C648" s="8" t="s">
        <v>1406</v>
      </c>
      <c r="D648" s="9" t="s">
        <v>1407</v>
      </c>
      <c r="E648" s="6">
        <f>IF(F648 = "NULL", "NULL", F648/28.35)</f>
        <v>0.8</v>
      </c>
      <c r="F648" s="6">
        <v>22.680000000000003</v>
      </c>
      <c r="G648" s="6">
        <f>IF(H648 = "NULL", "NULL", H648/28.35)</f>
        <v>1.6</v>
      </c>
      <c r="H648" s="6">
        <v>45.360000000000007</v>
      </c>
      <c r="I648" s="6">
        <f>IF(G648 = "NULL", "NULL", G648*1.25)</f>
        <v>2</v>
      </c>
      <c r="J648" s="6">
        <f>IF(G648 = "NULL", "NULL", H648*1.25)</f>
        <v>56.70000000000001</v>
      </c>
      <c r="K648" s="6">
        <f>IF(G648 = "NULL", "NULL", G648*2)</f>
        <v>3.2</v>
      </c>
      <c r="L648" s="6">
        <f>IF(G648 = "NULL", "NULL", H648*2)</f>
        <v>90.720000000000013</v>
      </c>
      <c r="M648" s="9" t="str">
        <f>CONCATENATE(SUBSTITUTE(D648,"• Packed in a facility and/or equipment that produces products containing peanuts, tree nuts, soybean, milk, dairy, eggs, fish, shellfish, wheat, sesame. •",""), " - NET WT. ", TEXT(E648, "0.00"), " oz (", F648, " grams)")</f>
        <v>Yun YU Green Tea Ingredients:
yun wu tea
 - NET WT. 0.80 oz (22.68 grams)</v>
      </c>
      <c r="N648" s="10">
        <v>10000000365</v>
      </c>
      <c r="O648" s="10">
        <v>30000000365</v>
      </c>
      <c r="P648" s="10">
        <v>50000000365</v>
      </c>
      <c r="Q648" s="10">
        <v>70000000365</v>
      </c>
      <c r="R648" s="10">
        <v>90000000365</v>
      </c>
      <c r="S648" s="10">
        <v>11000000365</v>
      </c>
      <c r="T648" s="10">
        <v>13000000365</v>
      </c>
      <c r="U648" s="8" t="s">
        <v>49</v>
      </c>
      <c r="V648" s="9"/>
      <c r="W648" s="6">
        <f>IF(G648 = "NULL", "NULL", G648/4)</f>
        <v>0.4</v>
      </c>
      <c r="X648" s="6">
        <f>IF(W648 = "NULL", "NULL", W648*28.35)</f>
        <v>11.340000000000002</v>
      </c>
      <c r="Y648" s="6">
        <f>IF(G648 = "NULL", "NULL", G648*4)</f>
        <v>6.4</v>
      </c>
      <c r="Z648" s="6">
        <f>IF(G648 = "NULL", "NULL", H648*4)</f>
        <v>181.44000000000003</v>
      </c>
      <c r="AA648" s="13">
        <v>15000000365</v>
      </c>
      <c r="AB648" s="6">
        <f>IF(OR(E648 = "NULL", G648 = "NULL"), "NULL", (E648+G648)/2)</f>
        <v>1.2000000000000002</v>
      </c>
      <c r="AC648" s="6">
        <f>IF(OR(F648 = "NULL", H648 = "NULL"), "NULL", (F648+H648)/2)</f>
        <v>34.020000000000003</v>
      </c>
      <c r="AD648" s="13">
        <v>17000000365</v>
      </c>
      <c r="AE648" s="6">
        <f>IF(H648 = "NULL", "NULL", AF648/28.35)</f>
        <v>4.0000000000000009</v>
      </c>
      <c r="AF648" s="6">
        <f>IF(H648 = "NULL", "NULL", J648*2)</f>
        <v>113.40000000000002</v>
      </c>
      <c r="AG648" s="13">
        <v>19000000365</v>
      </c>
      <c r="AH648" s="6">
        <f>IF(AB648 = "NULL", "NULL", AB648*2)</f>
        <v>2.4000000000000004</v>
      </c>
      <c r="AI648" s="6">
        <f>IF(AC648 = "NULL", "NULL", AC648*2)</f>
        <v>68.040000000000006</v>
      </c>
      <c r="AJ648" s="13">
        <v>21000000365</v>
      </c>
      <c r="AK648" s="11"/>
      <c r="AL648" s="10" t="str">
        <f>SUBSTITUTE(D648,CHAR(10)&amp;"• Packed in a facility and/or equipment that produces products containing peanuts, tree nuts, soybean, milk, dairy, eggs, fish, shellfish, wheat, sesame. •","")</f>
        <v>Yun YU Green Tea Ingredients:
yun wu tea</v>
      </c>
      <c r="AM648" s="9" t="s">
        <v>44</v>
      </c>
      <c r="AN648" s="42"/>
    </row>
    <row r="649" spans="1:40" ht="180" x14ac:dyDescent="0.3">
      <c r="A649" s="8" t="s">
        <v>2962</v>
      </c>
      <c r="B649" s="8" t="s">
        <v>2963</v>
      </c>
      <c r="C649" s="8" t="s">
        <v>2963</v>
      </c>
      <c r="D649" s="9" t="s">
        <v>2964</v>
      </c>
      <c r="E649" s="6">
        <f>IF(F649 = "NULL", "NULL", F649/28.35)</f>
        <v>1.0158730158730158</v>
      </c>
      <c r="F649" s="6">
        <v>28.8</v>
      </c>
      <c r="G649" s="6">
        <f>IF(H649 = "NULL", "NULL", H649/28.35)</f>
        <v>2.0317460317460316</v>
      </c>
      <c r="H649" s="6">
        <v>57.6</v>
      </c>
      <c r="I649" s="6">
        <f>IF(G649 = "NULL", "NULL", G649*1.25)</f>
        <v>2.5396825396825395</v>
      </c>
      <c r="J649" s="6">
        <f>IF(G649 = "NULL", "NULL", H649*1.25)</f>
        <v>72</v>
      </c>
      <c r="K649" s="6">
        <f>IF(G649 = "NULL", "NULL", G649*2)</f>
        <v>4.0634920634920633</v>
      </c>
      <c r="L649" s="6">
        <f>IF(G649 = "NULL", "NULL", H649*2)</f>
        <v>115.2</v>
      </c>
      <c r="M649" s="9" t="str">
        <f>CONCATENATE(SUBSTITUTE(D649,"• Packed in a facility and/or equipment that produces products containing peanuts, tree nuts, soybean, milk, dairy, eggs, fish, shellfish, wheat, sesame. •",""), " - NET WT. ", TEXT(E649, "0.00"), " oz (", F649, " grams)")</f>
        <v>Zatar Ingredients:
sesame seeds, sumac, coriander, thyme, cumin, black pepper, salt - NET WT. 1.02 oz (28.8 grams)</v>
      </c>
      <c r="N649" s="10">
        <v>10000000657</v>
      </c>
      <c r="O649" s="10">
        <v>30000000657</v>
      </c>
      <c r="P649" s="10">
        <v>50000000657</v>
      </c>
      <c r="Q649" s="10">
        <v>70000000657</v>
      </c>
      <c r="R649" s="10">
        <v>90000000657</v>
      </c>
      <c r="S649" s="10">
        <v>11000000657</v>
      </c>
      <c r="T649" s="10">
        <v>13000000657</v>
      </c>
      <c r="U649" s="22"/>
      <c r="W649" s="6">
        <f>IF(G649 = "NULL", "NULL", G649/4)</f>
        <v>0.50793650793650791</v>
      </c>
      <c r="X649" s="6">
        <f>IF(W649 = "NULL", "NULL", W649*28.35)</f>
        <v>14.4</v>
      </c>
      <c r="Y649" s="6">
        <f>IF(G649 = "NULL", "NULL", G649*4)</f>
        <v>8.1269841269841265</v>
      </c>
      <c r="Z649" s="6">
        <f>IF(G649 = "NULL", "NULL", H649*4)</f>
        <v>230.4</v>
      </c>
      <c r="AA649" s="13">
        <v>15000000657</v>
      </c>
      <c r="AB649" s="6">
        <f>IF(OR(E649 = "NULL", G649 = "NULL"), "NULL", (E649+G649)/2)</f>
        <v>1.5238095238095237</v>
      </c>
      <c r="AC649" s="6">
        <f>IF(OR(F649 = "NULL", H649 = "NULL"), "NULL", (F649+H649)/2)</f>
        <v>43.2</v>
      </c>
      <c r="AD649" s="13">
        <v>17000000657</v>
      </c>
      <c r="AE649" s="6">
        <f>IF(H649 = "NULL", "NULL", AF649/28.35)</f>
        <v>5.0793650793650791</v>
      </c>
      <c r="AF649" s="6">
        <f>IF(H649 = "NULL", "NULL", J649*2)</f>
        <v>144</v>
      </c>
      <c r="AG649" s="13">
        <v>19000000657</v>
      </c>
      <c r="AH649" s="6">
        <f>IF(AB649 = "NULL", "NULL", AB649*2)</f>
        <v>3.0476190476190474</v>
      </c>
      <c r="AI649" s="6">
        <f>IF(AC649 = "NULL", "NULL", AC649*2)</f>
        <v>86.4</v>
      </c>
      <c r="AJ649" s="13">
        <v>21000000657</v>
      </c>
      <c r="AK649" s="11"/>
      <c r="AL649" s="10" t="str">
        <f>SUBSTITUTE(D649,CHAR(10)&amp;"• Packed in a facility and/or equipment that produces products containing peanuts, tree nuts, soybean, milk, dairy, eggs, fish, shellfish, wheat, sesame. •","")</f>
        <v>Zatar Ingredients:
sesame seeds, sumac, coriander, thyme, cumin, black pepper, salt</v>
      </c>
      <c r="AM649" s="9" t="s">
        <v>44</v>
      </c>
      <c r="AN649" s="42"/>
    </row>
    <row r="650" spans="1:40" ht="180" x14ac:dyDescent="0.3">
      <c r="A650" s="8" t="s">
        <v>1154</v>
      </c>
      <c r="B650" s="8" t="s">
        <v>1155</v>
      </c>
      <c r="C650" s="8" t="s">
        <v>1156</v>
      </c>
      <c r="D650" s="9" t="s">
        <v>1157</v>
      </c>
      <c r="E650" s="6">
        <f>IF(F650 = "NULL", "NULL", F650/28.35)</f>
        <v>2.0499999999999998</v>
      </c>
      <c r="F650" s="6">
        <v>58.1175</v>
      </c>
      <c r="G650" s="6">
        <f>IF(H650 = "NULL", "NULL", H650/28.35)</f>
        <v>4.0999999999999996</v>
      </c>
      <c r="H650" s="6">
        <v>116.235</v>
      </c>
      <c r="I650" s="6">
        <f>IF(G650 = "NULL", "NULL", G650*1.25)</f>
        <v>5.125</v>
      </c>
      <c r="J650" s="6">
        <f>IF(G650 = "NULL", "NULL", H650*1.25)</f>
        <v>145.29374999999999</v>
      </c>
      <c r="K650" s="6">
        <f>IF(G650 = "NULL", "NULL", G650*2)</f>
        <v>8.1999999999999993</v>
      </c>
      <c r="L650" s="6">
        <f>IF(G650 = "NULL", "NULL", H650*2)</f>
        <v>232.47</v>
      </c>
      <c r="M650" s="9" t="str">
        <f>CONCATENATE(SUBSTITUTE(D650,"• Packed in a facility and/or equipment that produces products containing peanuts, tree nuts, soybean, milk, dairy, eggs, fish, shellfish, wheat, sesame. •",""), " - NET WT. ", TEXT(E650, "0.00"), " oz (", F650, " grams)")</f>
        <v>Zesty Grill Seasoning Ingredients:
onion, red bell peppers, salt, spices, sugar, garlic, grill flavor (from sunflower oil) natural flavor
 - NET WT. 2.05 oz (58.1175 grams)</v>
      </c>
      <c r="N650" s="10">
        <v>10000000368</v>
      </c>
      <c r="O650" s="10">
        <v>30000000368</v>
      </c>
      <c r="P650" s="10">
        <v>50000000368</v>
      </c>
      <c r="Q650" s="10">
        <v>70000000368</v>
      </c>
      <c r="R650" s="10">
        <v>90000000368</v>
      </c>
      <c r="S650" s="10">
        <v>11000000368</v>
      </c>
      <c r="T650" s="10">
        <v>13000000368</v>
      </c>
      <c r="U650" s="8"/>
      <c r="V650" s="9"/>
      <c r="W650" s="6">
        <f>IF(G650 = "NULL", "NULL", G650/4)</f>
        <v>1.0249999999999999</v>
      </c>
      <c r="X650" s="6">
        <f>IF(W650 = "NULL", "NULL", W650*28.35)</f>
        <v>29.05875</v>
      </c>
      <c r="Y650" s="6">
        <f>IF(G650 = "NULL", "NULL", G650*4)</f>
        <v>16.399999999999999</v>
      </c>
      <c r="Z650" s="6">
        <f>IF(G650 = "NULL", "NULL", H650*4)</f>
        <v>464.94</v>
      </c>
      <c r="AA650" s="13">
        <v>15000000368</v>
      </c>
      <c r="AB650" s="6">
        <f>IF(OR(E650 = "NULL", G650 = "NULL"), "NULL", (E650+G650)/2)</f>
        <v>3.0749999999999997</v>
      </c>
      <c r="AC650" s="6">
        <f>IF(OR(F650 = "NULL", H650 = "NULL"), "NULL", (F650+H650)/2)</f>
        <v>87.176249999999996</v>
      </c>
      <c r="AD650" s="13">
        <v>17000000368</v>
      </c>
      <c r="AE650" s="6">
        <f>IF(H650 = "NULL", "NULL", AF650/28.35)</f>
        <v>10.249999999999998</v>
      </c>
      <c r="AF650" s="6">
        <f>IF(H650 = "NULL", "NULL", J650*2)</f>
        <v>290.58749999999998</v>
      </c>
      <c r="AG650" s="13">
        <v>19000000368</v>
      </c>
      <c r="AH650" s="6">
        <f>IF(AB650 = "NULL", "NULL", AB650*2)</f>
        <v>6.1499999999999995</v>
      </c>
      <c r="AI650" s="6">
        <f>IF(AC650 = "NULL", "NULL", AC650*2)</f>
        <v>174.35249999999999</v>
      </c>
      <c r="AJ650" s="13">
        <v>21000000368</v>
      </c>
      <c r="AK650" s="11"/>
      <c r="AL650" s="10" t="str">
        <f>SUBSTITUTE(D650,CHAR(10)&amp;"•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c r="AM650" s="9" t="s">
        <v>44</v>
      </c>
      <c r="AN650" s="42"/>
    </row>
    <row r="651" spans="1:40" ht="180" x14ac:dyDescent="0.3">
      <c r="A651" s="31" t="s">
        <v>224</v>
      </c>
      <c r="B651" s="8" t="s">
        <v>225</v>
      </c>
      <c r="C651" s="8" t="s">
        <v>226</v>
      </c>
      <c r="D651" s="9" t="s">
        <v>227</v>
      </c>
      <c r="E651" s="6">
        <f>IF(F651 = "NULL", "NULL", F651/28.35)</f>
        <v>1.95</v>
      </c>
      <c r="F651" s="6">
        <v>55.282499999999999</v>
      </c>
      <c r="G651" s="6">
        <f>IF(H651 = "NULL", "NULL", H651/28.35)</f>
        <v>3.9</v>
      </c>
      <c r="H651" s="6">
        <v>110.565</v>
      </c>
      <c r="I651" s="6">
        <f>IF(G651 = "NULL", "NULL", G651*1.25)</f>
        <v>4.875</v>
      </c>
      <c r="J651" s="6">
        <f>IF(G651 = "NULL", "NULL", H651*1.25)</f>
        <v>138.20625000000001</v>
      </c>
      <c r="K651" s="6">
        <f>IF(G651 = "NULL", "NULL", G651*2)</f>
        <v>7.8</v>
      </c>
      <c r="L651" s="6">
        <f>IF(G651 = "NULL", "NULL", H651*2)</f>
        <v>221.13</v>
      </c>
      <c r="M651" s="9" t="str">
        <f>CONCATENATE(SUBSTITUTE(D651,"• Packed in a facility and/or equipment that produces products containing peanuts, tree nuts, soybean, milk, dairy, eggs, fish, shellfish, wheat, sesame. •",""), " - NET WT. ", TEXT(E651, "0.00"), " oz (", F651, " grams)")</f>
        <v>Zesty Italian Bread Dip Ingredients:
dehydrated garlic, spices, orange peel, citric acid, corn oil
 - NET WT. 1.95 oz (55.2825 grams)</v>
      </c>
      <c r="N651" s="10">
        <v>10000000366</v>
      </c>
      <c r="O651" s="10">
        <v>30000000366</v>
      </c>
      <c r="P651" s="10">
        <v>50000000366</v>
      </c>
      <c r="Q651" s="10">
        <v>70000000366</v>
      </c>
      <c r="R651" s="10">
        <v>90000000366</v>
      </c>
      <c r="S651" s="10">
        <v>11000000366</v>
      </c>
      <c r="T651" s="10">
        <v>13000000366</v>
      </c>
      <c r="U651" s="8" t="s">
        <v>49</v>
      </c>
      <c r="V651" s="9" t="s">
        <v>163</v>
      </c>
      <c r="W651" s="6">
        <f>IF(G651 = "NULL", "NULL", G651/4)</f>
        <v>0.97499999999999998</v>
      </c>
      <c r="X651" s="6">
        <f>IF(W651 = "NULL", "NULL", W651*28.35)</f>
        <v>27.641249999999999</v>
      </c>
      <c r="Y651" s="6">
        <f>IF(G651 = "NULL", "NULL", G651*4)</f>
        <v>15.6</v>
      </c>
      <c r="Z651" s="6">
        <f>IF(G651 = "NULL", "NULL", H651*4)</f>
        <v>442.26</v>
      </c>
      <c r="AA651" s="13">
        <v>15000000366</v>
      </c>
      <c r="AB651" s="6">
        <f>IF(OR(E651 = "NULL", G651 = "NULL"), "NULL", (E651+G651)/2)</f>
        <v>2.9249999999999998</v>
      </c>
      <c r="AC651" s="6">
        <f>IF(OR(F651 = "NULL", H651 = "NULL"), "NULL", (F651+H651)/2)</f>
        <v>82.923749999999998</v>
      </c>
      <c r="AD651" s="13">
        <v>17000000366</v>
      </c>
      <c r="AE651" s="6">
        <f>IF(H651 = "NULL", "NULL", AF651/28.35)</f>
        <v>9.75</v>
      </c>
      <c r="AF651" s="6">
        <f>IF(H651 = "NULL", "NULL", J651*2)</f>
        <v>276.41250000000002</v>
      </c>
      <c r="AG651" s="13">
        <v>19000000366</v>
      </c>
      <c r="AH651" s="6">
        <f>IF(AB651 = "NULL", "NULL", AB651*2)</f>
        <v>5.85</v>
      </c>
      <c r="AI651" s="6">
        <f>IF(AC651 = "NULL", "NULL", AC651*2)</f>
        <v>165.8475</v>
      </c>
      <c r="AJ651" s="13">
        <v>21000000366</v>
      </c>
      <c r="AK651" s="11" t="s">
        <v>228</v>
      </c>
      <c r="AL651" s="10" t="str">
        <f>SUBSTITUTE(D651,CHAR(10)&amp;"• Packed in a facility and/or equipment that produces products containing peanuts, tree nuts, soybean, milk, dairy, eggs, fish, shellfish, wheat, sesame. •","")</f>
        <v>Zesty Italian Bread Dip Ingredients:
dehydrated garlic, spices, orange peel, citric acid, corn oil</v>
      </c>
      <c r="AM651" s="9" t="s">
        <v>44</v>
      </c>
      <c r="AN651" s="42"/>
    </row>
    <row r="652" spans="1:40" ht="180" x14ac:dyDescent="0.3">
      <c r="A652" s="33" t="s">
        <v>510</v>
      </c>
      <c r="B652" s="8" t="s">
        <v>511</v>
      </c>
      <c r="C652" s="8" t="s">
        <v>512</v>
      </c>
      <c r="D652" s="9" t="s">
        <v>513</v>
      </c>
      <c r="E652" s="6">
        <f>IF(F652 = "NULL", "NULL", F652/28.35)</f>
        <v>1.95</v>
      </c>
      <c r="F652" s="6">
        <v>55.282499999999999</v>
      </c>
      <c r="G652" s="6">
        <f>IF(H652 = "NULL", "NULL", H652/28.35)</f>
        <v>3.9</v>
      </c>
      <c r="H652" s="6">
        <v>110.565</v>
      </c>
      <c r="I652" s="6">
        <f>IF(G652 = "NULL", "NULL", G652*1.25)</f>
        <v>4.875</v>
      </c>
      <c r="J652" s="6">
        <f>IF(G652 = "NULL", "NULL", H652*1.25)</f>
        <v>138.20625000000001</v>
      </c>
      <c r="K652" s="6">
        <f>IF(G652 = "NULL", "NULL", G652*2)</f>
        <v>7.8</v>
      </c>
      <c r="L652" s="6">
        <f>IF(G652 = "NULL", "NULL", H652*2)</f>
        <v>221.13</v>
      </c>
      <c r="M652" s="9" t="str">
        <f>CONCATENATE(SUBSTITUTE(D652,"• Packed in a facility and/or equipment that produces products containing peanuts, tree nuts, soybean, milk, dairy, eggs, fish, shellfish, wheat, sesame. •",""), " - NET WT. ", TEXT(E652, "0.00"), " oz (", F652, " grams)")</f>
        <v>Zesty Italian Bread Dip &amp; Seasoning Ingredients:
dehydrated garlic, spices, orange peel, citric acid, corn oil
 - NET WT. 1.95 oz (55.2825 grams)</v>
      </c>
      <c r="N652" s="10">
        <v>10000000455</v>
      </c>
      <c r="O652" s="10">
        <v>30000000455</v>
      </c>
      <c r="P652" s="10">
        <v>50000000455</v>
      </c>
      <c r="Q652" s="10">
        <v>70000000455</v>
      </c>
      <c r="R652" s="10">
        <v>90000000455</v>
      </c>
      <c r="S652" s="10">
        <v>11000000455</v>
      </c>
      <c r="T652" s="10">
        <v>13000000455</v>
      </c>
      <c r="U652" s="9" t="s">
        <v>49</v>
      </c>
      <c r="V652" s="9"/>
      <c r="W652" s="6">
        <f>IF(G652 = "NULL", "NULL", G652/4)</f>
        <v>0.97499999999999998</v>
      </c>
      <c r="X652" s="6">
        <f>IF(W652 = "NULL", "NULL", W652*28.35)</f>
        <v>27.641249999999999</v>
      </c>
      <c r="Y652" s="6">
        <f>IF(G652 = "NULL", "NULL", G652*4)</f>
        <v>15.6</v>
      </c>
      <c r="Z652" s="6">
        <f>IF(G652 = "NULL", "NULL", H652*4)</f>
        <v>442.26</v>
      </c>
      <c r="AA652" s="13">
        <v>15000000455</v>
      </c>
      <c r="AB652" s="6">
        <f>IF(OR(E652 = "NULL", G652 = "NULL"), "NULL", (E652+G652)/2)</f>
        <v>2.9249999999999998</v>
      </c>
      <c r="AC652" s="6">
        <f>IF(OR(F652 = "NULL", H652 = "NULL"), "NULL", (F652+H652)/2)</f>
        <v>82.923749999999998</v>
      </c>
      <c r="AD652" s="13">
        <v>17000000455</v>
      </c>
      <c r="AE652" s="6">
        <f>IF(H652 = "NULL", "NULL", AF652/28.35)</f>
        <v>9.75</v>
      </c>
      <c r="AF652" s="6">
        <f>IF(H652 = "NULL", "NULL", J652*2)</f>
        <v>276.41250000000002</v>
      </c>
      <c r="AG652" s="13">
        <v>19000000455</v>
      </c>
      <c r="AH652" s="6">
        <f>IF(AB652 = "NULL", "NULL", AB652*2)</f>
        <v>5.85</v>
      </c>
      <c r="AI652" s="6">
        <f>IF(AC652 = "NULL", "NULL", AC652*2)</f>
        <v>165.8475</v>
      </c>
      <c r="AJ652" s="13">
        <v>21000000455</v>
      </c>
      <c r="AK652" s="11" t="s">
        <v>514</v>
      </c>
      <c r="AL652" s="10" t="str">
        <f>SUBSTITUTE(D652,CHAR(10)&amp;"• Packed in a facility and/or equipment that produces products containing peanuts, tree nuts, soybean, milk, dairy, eggs, fish, shellfish, wheat, sesame. •","")</f>
        <v>Zesty Italian Bread Dip &amp; Seasoning Ingredients:
dehydrated garlic, spices, orange peel, citric acid, corn oil</v>
      </c>
      <c r="AM652" s="9" t="s">
        <v>44</v>
      </c>
      <c r="AN652" s="42"/>
    </row>
    <row r="653" spans="1:40" ht="180" x14ac:dyDescent="0.3">
      <c r="A653" s="8" t="s">
        <v>2106</v>
      </c>
      <c r="B653" s="8" t="s">
        <v>2107</v>
      </c>
      <c r="C653" s="8" t="s">
        <v>2108</v>
      </c>
      <c r="D653" s="9" t="s">
        <v>2109</v>
      </c>
      <c r="E653" s="6">
        <f>IF(F653 = "NULL", "NULL", F653/28.35)</f>
        <v>1.8500881834215168</v>
      </c>
      <c r="F653" s="6">
        <v>52.45</v>
      </c>
      <c r="G653" s="6">
        <f>IF(H653 = "NULL", "NULL", H653/28.35)</f>
        <v>3.7001763668430336</v>
      </c>
      <c r="H653" s="6">
        <v>104.9</v>
      </c>
      <c r="I653" s="6">
        <f>IF(G653 = "NULL", "NULL", G653*1.25)</f>
        <v>4.6252204585537919</v>
      </c>
      <c r="J653" s="6">
        <f>IF(G653 = "NULL", "NULL", H653*1.25)</f>
        <v>131.125</v>
      </c>
      <c r="K653" s="6">
        <f>IF(G653 = "NULL", "NULL", G653*2)</f>
        <v>7.4003527336860673</v>
      </c>
      <c r="L653" s="6">
        <f>IF(G653 = "NULL", "NULL", H653*2)</f>
        <v>209.8</v>
      </c>
      <c r="M653" s="9" t="str">
        <f>CONCATENATE(SUBSTITUTE(D653,"• Packed in a facility and/or equipment that produces products containing peanuts, tree nuts, soybean, milk, dairy, eggs, fish, shellfish, wheat, sesame. •",""), " - NET WT. ", TEXT(E653, "0.00"), " oz (", F653, " grams)")</f>
        <v>Zesty Latin Chorizo Seasoning Ingredients:
garlic, cumin, paprika, salt, ancho pepper, coriander, thyme, bay leaf, cinnamon, clove, black pepper, oregano
 - NET WT. 1.85 oz (52.45 grams)</v>
      </c>
      <c r="N653" s="10">
        <v>10000000574</v>
      </c>
      <c r="O653" s="10">
        <v>30000000574</v>
      </c>
      <c r="P653" s="10">
        <v>50000000574</v>
      </c>
      <c r="Q653" s="10">
        <v>70000000574</v>
      </c>
      <c r="R653" s="10">
        <v>90000000574</v>
      </c>
      <c r="S653" s="10">
        <v>11000000574</v>
      </c>
      <c r="T653" s="10">
        <v>13000000574</v>
      </c>
      <c r="U653" s="22"/>
      <c r="W653" s="6">
        <f>IF(G653 = "NULL", "NULL", G653/4)</f>
        <v>0.92504409171075841</v>
      </c>
      <c r="X653" s="6">
        <f>IF(W653 = "NULL", "NULL", W653*28.35)</f>
        <v>26.225000000000001</v>
      </c>
      <c r="Y653" s="6">
        <f>IF(G653 = "NULL", "NULL", G653*4)</f>
        <v>14.800705467372135</v>
      </c>
      <c r="Z653" s="6">
        <f>IF(G653 = "NULL", "NULL", H653*4)</f>
        <v>419.6</v>
      </c>
      <c r="AA653" s="13">
        <v>15000000574</v>
      </c>
      <c r="AB653" s="6">
        <f>IF(OR(E653 = "NULL", G653 = "NULL"), "NULL", (E653+G653)/2)</f>
        <v>2.7751322751322753</v>
      </c>
      <c r="AC653" s="6">
        <f>IF(OR(F653 = "NULL", H653 = "NULL"), "NULL", (F653+H653)/2)</f>
        <v>78.675000000000011</v>
      </c>
      <c r="AD653" s="13">
        <v>17000000574</v>
      </c>
      <c r="AE653" s="6">
        <f>IF(H653 = "NULL", "NULL", AF653/28.35)</f>
        <v>9.2504409171075839</v>
      </c>
      <c r="AF653" s="6">
        <f>IF(H653 = "NULL", "NULL", J653*2)</f>
        <v>262.25</v>
      </c>
      <c r="AG653" s="13">
        <v>19000000574</v>
      </c>
      <c r="AH653" s="6">
        <f>IF(AB653 = "NULL", "NULL", AB653*2)</f>
        <v>5.5502645502645507</v>
      </c>
      <c r="AI653" s="6">
        <f>IF(AC653 = "NULL", "NULL", AC653*2)</f>
        <v>157.35000000000002</v>
      </c>
      <c r="AJ653" s="13">
        <v>21000000574</v>
      </c>
      <c r="AK653" s="11" t="s">
        <v>2110</v>
      </c>
      <c r="AL653" s="10" t="str">
        <f>SUBSTITUTE(D653,CHAR(10)&amp;"• Packed in a facility and/or equipment that produces products containing peanuts, tree nuts, soybean, milk, dairy, eggs, fish, shellfish, wheat, sesame. •","")</f>
        <v>Zesty Latin Chorizo Seasoning Ingredients:
garlic, cumin, paprika, salt, ancho pepper, coriander, thyme, bay leaf, cinnamon, clove, black pepper, oregano</v>
      </c>
      <c r="AM653" s="9" t="s">
        <v>44</v>
      </c>
      <c r="AN653" s="42"/>
    </row>
    <row r="654" spans="1:40" ht="180" x14ac:dyDescent="0.3">
      <c r="A654" s="8" t="s">
        <v>1079</v>
      </c>
      <c r="B654" s="8" t="s">
        <v>1080</v>
      </c>
      <c r="C654" s="8" t="s">
        <v>1080</v>
      </c>
      <c r="D654" s="9" t="s">
        <v>1081</v>
      </c>
      <c r="E654" s="6">
        <f>IF(F654 = "NULL", "NULL", F654/28.35)</f>
        <v>0.91710758377425039</v>
      </c>
      <c r="F654" s="6">
        <v>26</v>
      </c>
      <c r="G654" s="6">
        <f>IF(H654 = "NULL", "NULL", H654/28.35)</f>
        <v>1.9400352733686066</v>
      </c>
      <c r="H654" s="6">
        <v>55</v>
      </c>
      <c r="I654" s="6">
        <f>IF(G654 = "NULL", "NULL", G654*1.25)</f>
        <v>2.4250440917107583</v>
      </c>
      <c r="J654" s="6">
        <f>IF(G654 = "NULL", "NULL", H654*1.25)</f>
        <v>68.75</v>
      </c>
      <c r="K654" s="6">
        <f>IF(G654 = "NULL", "NULL", G654*2)</f>
        <v>3.8800705467372132</v>
      </c>
      <c r="L654" s="6">
        <f>IF(G654 = "NULL", "NULL", H654*2)</f>
        <v>110</v>
      </c>
      <c r="M654" s="9" t="str">
        <f>CONCATENATE(SUBSTITUTE(D654,"• Packed in a facility and/or equipment that produces products containing peanuts, tree nuts, soybean, milk, dairy, eggs, fish, shellfish, wheat, sesame. •",""), " - NET WT. ", TEXT(E654, "0.00"), " oz (", F654, " grams)")</f>
        <v>Zesty Taco Seasoning Ingredients:
paprika, salt, onion, corn meal, garlic, flour, cocoa, citric acid, spices
 - NET WT. 0.92 oz (26 grams)</v>
      </c>
      <c r="N654" s="10">
        <v>10000000367</v>
      </c>
      <c r="O654" s="10">
        <v>30000000367</v>
      </c>
      <c r="P654" s="10">
        <v>50000000367</v>
      </c>
      <c r="Q654" s="10">
        <v>70000000367</v>
      </c>
      <c r="R654" s="10">
        <v>90000000367</v>
      </c>
      <c r="S654" s="10">
        <v>11000000367</v>
      </c>
      <c r="T654" s="10">
        <v>13000000367</v>
      </c>
      <c r="U654" s="8"/>
      <c r="V654" s="9" t="s">
        <v>107</v>
      </c>
      <c r="W654" s="6">
        <f>IF(G654 = "NULL", "NULL", G654/4)</f>
        <v>0.48500881834215165</v>
      </c>
      <c r="X654" s="6">
        <f>IF(W654 = "NULL", "NULL", W654*28.35)</f>
        <v>13.75</v>
      </c>
      <c r="Y654" s="6">
        <f>IF(G654 = "NULL", "NULL", G654*4)</f>
        <v>7.7601410934744264</v>
      </c>
      <c r="Z654" s="6">
        <f>IF(G654 = "NULL", "NULL", H654*4)</f>
        <v>220</v>
      </c>
      <c r="AA654" s="13">
        <v>15000000367</v>
      </c>
      <c r="AB654" s="6">
        <f>IF(OR(E654 = "NULL", G654 = "NULL"), "NULL", (E654+G654)/2)</f>
        <v>1.4285714285714284</v>
      </c>
      <c r="AC654" s="6">
        <f>IF(OR(F654 = "NULL", H654 = "NULL"), "NULL", (F654+H654)/2)</f>
        <v>40.5</v>
      </c>
      <c r="AD654" s="13">
        <v>17000000367</v>
      </c>
      <c r="AE654" s="6">
        <f>IF(H654 = "NULL", "NULL", AF654/28.35)</f>
        <v>4.8500881834215166</v>
      </c>
      <c r="AF654" s="6">
        <f>IF(H654 = "NULL", "NULL", J654*2)</f>
        <v>137.5</v>
      </c>
      <c r="AG654" s="13">
        <v>19000000367</v>
      </c>
      <c r="AH654" s="6">
        <f>IF(AB654 = "NULL", "NULL", AB654*2)</f>
        <v>2.8571428571428568</v>
      </c>
      <c r="AI654" s="6">
        <f>IF(AC654 = "NULL", "NULL", AC654*2)</f>
        <v>81</v>
      </c>
      <c r="AJ654" s="13">
        <v>21000000367</v>
      </c>
      <c r="AK654" s="11" t="s">
        <v>1082</v>
      </c>
      <c r="AL654" s="10" t="str">
        <f>SUBSTITUTE(D654,CHAR(10)&amp;"• Packed in a facility and/or equipment that produces products containing peanuts, tree nuts, soybean, milk, dairy, eggs, fish, shellfish, wheat, sesame. •","")</f>
        <v>Zesty Taco Seasoning Ingredients:
paprika, salt, onion, corn meal, garlic, flour, cocoa, citric acid, spices</v>
      </c>
      <c r="AM654" s="9" t="s">
        <v>44</v>
      </c>
      <c r="AN654" s="42"/>
    </row>
  </sheetData>
  <sortState xmlns:xlrd2="http://schemas.microsoft.com/office/spreadsheetml/2017/richdata2" ref="A2:L654">
    <sortCondition ref="A1:A654"/>
  </sortState>
  <phoneticPr fontId="5" type="noConversion"/>
  <conditionalFormatting sqref="A1:A1048576">
    <cfRule type="duplicateValues" dxfId="16" priority="4"/>
    <cfRule type="duplicateValues" dxfId="15" priority="6"/>
    <cfRule type="duplicateValues" dxfId="14" priority="7"/>
  </conditionalFormatting>
  <conditionalFormatting sqref="B14:B15">
    <cfRule type="duplicateValues" dxfId="13" priority="1"/>
    <cfRule type="duplicateValues" dxfId="12" priority="2"/>
    <cfRule type="duplicateValues" dxfId="11" priority="3"/>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4"/>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4"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31.2" x14ac:dyDescent="0.3">
      <c r="A1" s="38" t="s">
        <v>2587</v>
      </c>
      <c r="B1" s="38" t="s">
        <v>2588</v>
      </c>
      <c r="C1" s="39" t="s">
        <v>2589</v>
      </c>
      <c r="D1" s="39" t="s">
        <v>2590</v>
      </c>
      <c r="E1" s="39" t="s">
        <v>2591</v>
      </c>
      <c r="F1" s="39" t="s">
        <v>2592</v>
      </c>
      <c r="G1" s="39" t="s">
        <v>2593</v>
      </c>
      <c r="H1" s="39" t="s">
        <v>2594</v>
      </c>
      <c r="I1" s="39" t="s">
        <v>2595</v>
      </c>
    </row>
    <row r="2" spans="1:9" ht="15.6" x14ac:dyDescent="0.3">
      <c r="A2" s="27" t="s">
        <v>596</v>
      </c>
      <c r="B2" s="20" t="s">
        <v>597</v>
      </c>
      <c r="C2" s="30"/>
      <c r="D2" s="30"/>
      <c r="E2" s="30" t="s">
        <v>2596</v>
      </c>
      <c r="F2" s="30" t="s">
        <v>2597</v>
      </c>
      <c r="G2" s="30" t="s">
        <v>2598</v>
      </c>
      <c r="H2" s="30"/>
      <c r="I2" s="30"/>
    </row>
    <row r="3" spans="1:9" ht="15.6" x14ac:dyDescent="0.3">
      <c r="A3" s="5" t="s">
        <v>1893</v>
      </c>
      <c r="B3" s="20" t="s">
        <v>1894</v>
      </c>
      <c r="C3" s="30"/>
      <c r="D3" s="30"/>
      <c r="E3" s="30" t="s">
        <v>2599</v>
      </c>
      <c r="F3" s="30" t="s">
        <v>2600</v>
      </c>
      <c r="G3" s="30" t="s">
        <v>2601</v>
      </c>
      <c r="H3" s="30"/>
      <c r="I3" s="30"/>
    </row>
    <row r="4" spans="1:9" ht="15.6" x14ac:dyDescent="0.3">
      <c r="A4" s="5" t="s">
        <v>2153</v>
      </c>
      <c r="B4" s="20" t="s">
        <v>2154</v>
      </c>
      <c r="C4" s="2" t="s">
        <v>2602</v>
      </c>
      <c r="D4" s="2"/>
      <c r="E4" s="2" t="s">
        <v>2603</v>
      </c>
      <c r="F4" s="2" t="s">
        <v>2604</v>
      </c>
      <c r="G4" s="2" t="s">
        <v>2605</v>
      </c>
      <c r="H4" s="2"/>
      <c r="I4" s="2"/>
    </row>
    <row r="5" spans="1:9" ht="15.6" x14ac:dyDescent="0.3">
      <c r="A5" s="5" t="s">
        <v>1845</v>
      </c>
      <c r="B5" s="20" t="s">
        <v>1846</v>
      </c>
      <c r="C5" s="30"/>
      <c r="D5" s="30"/>
      <c r="E5" s="30" t="s">
        <v>2606</v>
      </c>
      <c r="F5" s="30" t="s">
        <v>2607</v>
      </c>
      <c r="G5" s="30" t="s">
        <v>2608</v>
      </c>
      <c r="H5" s="30"/>
      <c r="I5" s="30"/>
    </row>
    <row r="6" spans="1:9" ht="15.6" x14ac:dyDescent="0.3">
      <c r="A6" s="5" t="s">
        <v>1020</v>
      </c>
      <c r="B6" s="20" t="s">
        <v>1021</v>
      </c>
      <c r="C6" s="2" t="s">
        <v>2609</v>
      </c>
      <c r="D6" s="2"/>
      <c r="E6" s="2" t="s">
        <v>2610</v>
      </c>
      <c r="F6" s="2" t="s">
        <v>2611</v>
      </c>
      <c r="G6" s="2" t="s">
        <v>2612</v>
      </c>
      <c r="H6" s="2"/>
      <c r="I6" s="2"/>
    </row>
    <row r="7" spans="1:9" ht="15.6" x14ac:dyDescent="0.3">
      <c r="A7" s="5" t="s">
        <v>1620</v>
      </c>
      <c r="B7" s="20" t="s">
        <v>1621</v>
      </c>
      <c r="C7" s="30"/>
      <c r="D7" s="30"/>
      <c r="E7" s="30" t="s">
        <v>2613</v>
      </c>
      <c r="F7" s="30" t="s">
        <v>2614</v>
      </c>
      <c r="G7" s="30" t="s">
        <v>2615</v>
      </c>
      <c r="H7" s="30"/>
      <c r="I7" s="30"/>
    </row>
    <row r="8" spans="1:9" ht="15.6" x14ac:dyDescent="0.3">
      <c r="A8" s="5" t="s">
        <v>1880</v>
      </c>
      <c r="B8" s="20" t="s">
        <v>1881</v>
      </c>
      <c r="C8" s="30"/>
      <c r="D8" s="30"/>
      <c r="E8" s="30" t="s">
        <v>2616</v>
      </c>
      <c r="F8" s="30" t="s">
        <v>2617</v>
      </c>
      <c r="G8" s="30" t="s">
        <v>2618</v>
      </c>
      <c r="H8" s="30"/>
      <c r="I8" s="30"/>
    </row>
    <row r="9" spans="1:9" ht="15.6" x14ac:dyDescent="0.3">
      <c r="A9" s="27" t="s">
        <v>565</v>
      </c>
      <c r="B9" s="20" t="s">
        <v>566</v>
      </c>
      <c r="C9" s="30"/>
      <c r="D9" s="30"/>
      <c r="E9" s="30" t="s">
        <v>2619</v>
      </c>
      <c r="F9" s="30" t="s">
        <v>2620</v>
      </c>
      <c r="G9" s="30" t="s">
        <v>2621</v>
      </c>
      <c r="H9" s="30"/>
      <c r="I9" s="30"/>
    </row>
    <row r="10" spans="1:9" ht="15.6" x14ac:dyDescent="0.3">
      <c r="A10" s="5" t="s">
        <v>2211</v>
      </c>
      <c r="B10" s="20" t="s">
        <v>2212</v>
      </c>
      <c r="C10" s="30" t="s">
        <v>2622</v>
      </c>
      <c r="D10" s="30"/>
      <c r="E10" s="30" t="s">
        <v>2623</v>
      </c>
      <c r="F10" s="30" t="s">
        <v>2624</v>
      </c>
      <c r="G10" s="30" t="s">
        <v>2625</v>
      </c>
      <c r="H10" s="30"/>
      <c r="I10" s="30"/>
    </row>
    <row r="11" spans="1:9" ht="15.6" x14ac:dyDescent="0.3">
      <c r="A11" s="5" t="s">
        <v>1616</v>
      </c>
      <c r="B11" s="20" t="s">
        <v>1617</v>
      </c>
      <c r="C11" s="30"/>
      <c r="D11" s="30"/>
      <c r="E11" s="30" t="s">
        <v>2626</v>
      </c>
      <c r="F11" s="30" t="s">
        <v>2627</v>
      </c>
      <c r="G11" s="30" t="s">
        <v>2628</v>
      </c>
      <c r="H11" s="30"/>
      <c r="I11" s="30"/>
    </row>
    <row r="12" spans="1:9" ht="15.6" x14ac:dyDescent="0.3">
      <c r="A12" s="5" t="s">
        <v>1244</v>
      </c>
      <c r="B12" s="20" t="s">
        <v>1245</v>
      </c>
      <c r="C12" s="30" t="s">
        <v>2629</v>
      </c>
      <c r="D12" s="30"/>
      <c r="E12" s="30" t="s">
        <v>2630</v>
      </c>
      <c r="F12" s="30" t="s">
        <v>2631</v>
      </c>
      <c r="G12" s="30" t="s">
        <v>2632</v>
      </c>
      <c r="H12" s="30"/>
      <c r="I12" s="30"/>
    </row>
    <row r="13" spans="1:9" ht="15.6" x14ac:dyDescent="0.3">
      <c r="A13" s="5" t="s">
        <v>2487</v>
      </c>
      <c r="B13" s="20" t="s">
        <v>2488</v>
      </c>
      <c r="C13" s="30"/>
      <c r="D13" s="30"/>
      <c r="E13" s="30" t="s">
        <v>2633</v>
      </c>
      <c r="F13" s="30" t="s">
        <v>2634</v>
      </c>
      <c r="G13" s="30" t="s">
        <v>2635</v>
      </c>
      <c r="H13" s="30"/>
      <c r="I13" s="30"/>
    </row>
    <row r="14" spans="1:9" x14ac:dyDescent="0.3">
      <c r="A14" s="4" t="s">
        <v>2417</v>
      </c>
      <c r="B14" s="3" t="s">
        <v>2418</v>
      </c>
      <c r="E14" s="1" t="s">
        <v>2951</v>
      </c>
      <c r="F14" s="1" t="s">
        <v>2952</v>
      </c>
      <c r="G14" s="1" t="s">
        <v>2953</v>
      </c>
    </row>
    <row r="15" spans="1:9" ht="15.6" x14ac:dyDescent="0.3">
      <c r="A15" s="5" t="s">
        <v>2203</v>
      </c>
      <c r="B15" s="20" t="s">
        <v>2636</v>
      </c>
      <c r="C15" s="30"/>
      <c r="D15" s="30"/>
      <c r="E15" s="30" t="s">
        <v>2637</v>
      </c>
      <c r="F15" s="30" t="s">
        <v>2638</v>
      </c>
      <c r="G15" s="30" t="s">
        <v>2639</v>
      </c>
      <c r="H15" s="30"/>
      <c r="I15" s="30"/>
    </row>
    <row r="16" spans="1:9" ht="15.6" x14ac:dyDescent="0.3">
      <c r="A16" s="5" t="s">
        <v>2246</v>
      </c>
      <c r="B16" s="20" t="s">
        <v>2247</v>
      </c>
      <c r="C16" s="30"/>
      <c r="D16" s="30"/>
      <c r="E16" s="30" t="s">
        <v>2640</v>
      </c>
      <c r="F16" s="30" t="s">
        <v>2641</v>
      </c>
      <c r="G16" s="30" t="s">
        <v>2642</v>
      </c>
      <c r="H16" s="30"/>
      <c r="I16" s="30"/>
    </row>
    <row r="17" spans="1:9" ht="15.6" x14ac:dyDescent="0.3">
      <c r="A17" s="5" t="s">
        <v>1905</v>
      </c>
      <c r="B17" s="20" t="s">
        <v>1906</v>
      </c>
      <c r="C17" s="30"/>
      <c r="D17" s="30"/>
      <c r="E17" s="30" t="s">
        <v>2643</v>
      </c>
      <c r="F17" s="30" t="s">
        <v>2644</v>
      </c>
      <c r="G17" s="30" t="s">
        <v>2645</v>
      </c>
      <c r="H17" s="30"/>
      <c r="I17" s="30"/>
    </row>
    <row r="18" spans="1:9" ht="15.6" x14ac:dyDescent="0.3">
      <c r="A18" s="40" t="s">
        <v>2172</v>
      </c>
      <c r="B18" s="20" t="s">
        <v>2173</v>
      </c>
      <c r="C18" s="30"/>
      <c r="D18" s="30"/>
      <c r="E18" s="30" t="s">
        <v>2646</v>
      </c>
      <c r="F18" s="30" t="s">
        <v>2647</v>
      </c>
      <c r="G18" s="30" t="s">
        <v>2648</v>
      </c>
      <c r="H18" s="30"/>
      <c r="I18" s="30"/>
    </row>
    <row r="19" spans="1:9" ht="15.6" x14ac:dyDescent="0.3">
      <c r="A19" s="5" t="s">
        <v>2019</v>
      </c>
      <c r="B19" s="20" t="s">
        <v>2020</v>
      </c>
      <c r="C19" s="30"/>
      <c r="D19" s="30"/>
      <c r="E19" s="30" t="s">
        <v>2649</v>
      </c>
      <c r="F19" s="30" t="s">
        <v>2650</v>
      </c>
      <c r="G19" s="30" t="s">
        <v>2651</v>
      </c>
      <c r="H19" s="30"/>
      <c r="I19" s="30"/>
    </row>
    <row r="20" spans="1:9" ht="15.6" x14ac:dyDescent="0.3">
      <c r="A20" s="5" t="s">
        <v>1181</v>
      </c>
      <c r="B20" s="20" t="s">
        <v>1182</v>
      </c>
      <c r="C20" s="30"/>
      <c r="D20" s="30"/>
      <c r="E20" s="30" t="s">
        <v>2652</v>
      </c>
      <c r="F20" s="30" t="s">
        <v>2653</v>
      </c>
      <c r="G20" s="30" t="s">
        <v>2654</v>
      </c>
      <c r="H20" s="30"/>
      <c r="I20" s="30"/>
    </row>
    <row r="21" spans="1:9" ht="15.6" x14ac:dyDescent="0.3">
      <c r="A21" s="5" t="s">
        <v>1098</v>
      </c>
      <c r="B21" s="20" t="s">
        <v>1099</v>
      </c>
      <c r="C21" s="30"/>
      <c r="D21" s="30"/>
      <c r="E21" s="30" t="s">
        <v>2655</v>
      </c>
      <c r="F21" s="30" t="s">
        <v>2656</v>
      </c>
      <c r="G21" s="30" t="s">
        <v>2657</v>
      </c>
      <c r="H21" s="30"/>
      <c r="I21" s="30"/>
    </row>
    <row r="22" spans="1:9" ht="15.6" x14ac:dyDescent="0.3">
      <c r="A22" s="5" t="s">
        <v>2250</v>
      </c>
      <c r="B22" s="20" t="s">
        <v>2251</v>
      </c>
      <c r="C22" s="30"/>
      <c r="D22" s="30"/>
      <c r="E22" s="30" t="s">
        <v>2658</v>
      </c>
      <c r="F22" s="30" t="s">
        <v>2659</v>
      </c>
      <c r="G22" s="30" t="s">
        <v>2660</v>
      </c>
      <c r="H22" s="30"/>
      <c r="I22" s="30"/>
    </row>
    <row r="23" spans="1:9" ht="15.6" x14ac:dyDescent="0.3">
      <c r="A23" s="5" t="s">
        <v>2462</v>
      </c>
      <c r="B23" s="20" t="s">
        <v>2463</v>
      </c>
      <c r="C23" s="30"/>
      <c r="D23" s="30"/>
      <c r="E23" s="30" t="s">
        <v>2661</v>
      </c>
      <c r="F23" s="30" t="s">
        <v>2662</v>
      </c>
      <c r="G23" s="30" t="s">
        <v>2663</v>
      </c>
      <c r="H23" s="30"/>
      <c r="I23" s="30"/>
    </row>
    <row r="24" spans="1:9" x14ac:dyDescent="0.3">
      <c r="A24" s="41" t="s">
        <v>159</v>
      </c>
      <c r="B24" s="3" t="s">
        <v>160</v>
      </c>
      <c r="E24" s="1" t="s">
        <v>2948</v>
      </c>
      <c r="F24" s="1" t="s">
        <v>2949</v>
      </c>
      <c r="G24" s="1" t="s">
        <v>2950</v>
      </c>
    </row>
    <row r="25" spans="1:9" ht="15.6" x14ac:dyDescent="0.3">
      <c r="A25" s="5" t="s">
        <v>987</v>
      </c>
      <c r="B25" s="20" t="s">
        <v>988</v>
      </c>
      <c r="C25" s="30"/>
      <c r="D25" s="30"/>
      <c r="E25" s="30" t="s">
        <v>2664</v>
      </c>
      <c r="F25" s="30" t="s">
        <v>2665</v>
      </c>
      <c r="G25" s="30" t="s">
        <v>2666</v>
      </c>
      <c r="H25" s="30"/>
      <c r="I25" s="30"/>
    </row>
    <row r="26" spans="1:9" x14ac:dyDescent="0.3">
      <c r="A26" s="4" t="s">
        <v>2946</v>
      </c>
      <c r="B26" s="3" t="s">
        <v>2944</v>
      </c>
      <c r="E26" s="1" t="s">
        <v>2942</v>
      </c>
      <c r="F26" s="1" t="s">
        <v>2947</v>
      </c>
      <c r="G26" s="1" t="s">
        <v>2943</v>
      </c>
    </row>
    <row r="27" spans="1:9" ht="15.6" x14ac:dyDescent="0.3">
      <c r="A27" s="5" t="s">
        <v>2230</v>
      </c>
      <c r="B27" s="20" t="s">
        <v>2231</v>
      </c>
      <c r="C27" s="30"/>
      <c r="D27" s="30"/>
      <c r="E27" s="30" t="s">
        <v>2667</v>
      </c>
      <c r="F27" s="30" t="s">
        <v>2668</v>
      </c>
      <c r="G27" s="30" t="s">
        <v>2669</v>
      </c>
      <c r="H27" s="30"/>
      <c r="I27" s="30"/>
    </row>
    <row r="28" spans="1:9" ht="15.6" x14ac:dyDescent="0.3">
      <c r="A28" s="5" t="s">
        <v>1131</v>
      </c>
      <c r="B28" s="20" t="s">
        <v>1132</v>
      </c>
      <c r="C28" s="30"/>
      <c r="D28" s="30"/>
      <c r="E28" s="30" t="s">
        <v>2670</v>
      </c>
      <c r="F28" s="30" t="s">
        <v>2671</v>
      </c>
      <c r="G28" s="30" t="s">
        <v>2672</v>
      </c>
      <c r="H28" s="30"/>
      <c r="I28" s="30"/>
    </row>
    <row r="29" spans="1:9" ht="15.6" x14ac:dyDescent="0.3">
      <c r="A29" s="26" t="s">
        <v>557</v>
      </c>
      <c r="B29" s="21" t="s">
        <v>558</v>
      </c>
      <c r="C29" s="2" t="s">
        <v>2673</v>
      </c>
      <c r="D29" s="2"/>
      <c r="E29" s="2" t="s">
        <v>2674</v>
      </c>
      <c r="F29" s="2" t="s">
        <v>2675</v>
      </c>
      <c r="G29" s="2" t="s">
        <v>2676</v>
      </c>
      <c r="H29" s="2"/>
      <c r="I29" s="2"/>
    </row>
    <row r="30" spans="1:9" ht="15.6" x14ac:dyDescent="0.3">
      <c r="A30" s="5" t="s">
        <v>2015</v>
      </c>
      <c r="B30" s="20" t="s">
        <v>2016</v>
      </c>
      <c r="C30" s="30"/>
      <c r="D30" s="30"/>
      <c r="E30" s="30" t="s">
        <v>2677</v>
      </c>
      <c r="F30" s="30" t="s">
        <v>2678</v>
      </c>
      <c r="G30" s="30" t="s">
        <v>2679</v>
      </c>
      <c r="H30" s="30"/>
      <c r="I30" s="30"/>
    </row>
    <row r="31" spans="1:9" ht="15.6" x14ac:dyDescent="0.3">
      <c r="A31" s="5" t="s">
        <v>2057</v>
      </c>
      <c r="B31" s="20" t="s">
        <v>2058</v>
      </c>
      <c r="C31" s="30"/>
      <c r="D31" s="30"/>
      <c r="E31" s="30" t="s">
        <v>2680</v>
      </c>
      <c r="F31" s="30" t="s">
        <v>2681</v>
      </c>
      <c r="G31" s="30" t="s">
        <v>2682</v>
      </c>
      <c r="H31" s="30"/>
      <c r="I31" s="30"/>
    </row>
    <row r="32" spans="1:9" ht="15.6" x14ac:dyDescent="0.3">
      <c r="A32" s="5" t="s">
        <v>2168</v>
      </c>
      <c r="B32" s="20" t="s">
        <v>2169</v>
      </c>
      <c r="C32" s="30"/>
      <c r="D32" s="30"/>
      <c r="E32" s="30" t="s">
        <v>2683</v>
      </c>
      <c r="F32" s="30" t="s">
        <v>2684</v>
      </c>
      <c r="G32" s="30" t="s">
        <v>2685</v>
      </c>
      <c r="H32" s="30"/>
      <c r="I32" s="30"/>
    </row>
    <row r="33" spans="1:9" ht="15.6" x14ac:dyDescent="0.3">
      <c r="A33" s="5" t="s">
        <v>1057</v>
      </c>
      <c r="B33" s="20" t="s">
        <v>1058</v>
      </c>
      <c r="C33" s="30"/>
      <c r="D33" s="30"/>
      <c r="E33" s="30" t="s">
        <v>2686</v>
      </c>
      <c r="F33" s="30" t="s">
        <v>2687</v>
      </c>
      <c r="G33" s="30" t="s">
        <v>2688</v>
      </c>
      <c r="H33" s="30"/>
      <c r="I33" s="30"/>
    </row>
    <row r="34" spans="1:9" ht="15.6" x14ac:dyDescent="0.3">
      <c r="A34" s="5" t="s">
        <v>1928</v>
      </c>
      <c r="B34" s="20" t="s">
        <v>1929</v>
      </c>
      <c r="C34" s="30"/>
      <c r="D34" s="30"/>
      <c r="E34" s="30" t="s">
        <v>2689</v>
      </c>
      <c r="F34" s="30" t="s">
        <v>2690</v>
      </c>
      <c r="G34" s="30" t="s">
        <v>2691</v>
      </c>
      <c r="H34" s="30"/>
      <c r="I34" s="30"/>
    </row>
    <row r="35" spans="1:9" ht="15.6" x14ac:dyDescent="0.3">
      <c r="A35" s="5" t="s">
        <v>991</v>
      </c>
      <c r="B35" s="20" t="s">
        <v>992</v>
      </c>
      <c r="C35" s="30"/>
      <c r="D35" s="30"/>
      <c r="E35" s="30" t="s">
        <v>2692</v>
      </c>
      <c r="F35" s="30" t="s">
        <v>2693</v>
      </c>
      <c r="G35" s="30" t="s">
        <v>2694</v>
      </c>
      <c r="H35" s="30"/>
      <c r="I35" s="30"/>
    </row>
    <row r="36" spans="1:9" ht="15.6" x14ac:dyDescent="0.3">
      <c r="A36" s="5" t="s">
        <v>1253</v>
      </c>
      <c r="B36" s="20" t="s">
        <v>1254</v>
      </c>
      <c r="C36" s="30"/>
      <c r="D36" s="30"/>
      <c r="E36" s="30" t="s">
        <v>2695</v>
      </c>
      <c r="F36" s="30" t="s">
        <v>2696</v>
      </c>
      <c r="G36" s="30" t="s">
        <v>2697</v>
      </c>
      <c r="H36" s="30"/>
      <c r="I36" s="30"/>
    </row>
    <row r="37" spans="1:9" ht="15.6" x14ac:dyDescent="0.3">
      <c r="A37" s="5" t="s">
        <v>996</v>
      </c>
      <c r="B37" s="20" t="s">
        <v>997</v>
      </c>
      <c r="C37" s="30"/>
      <c r="D37" s="30"/>
      <c r="E37" s="30" t="s">
        <v>2698</v>
      </c>
      <c r="F37" s="30" t="s">
        <v>2699</v>
      </c>
      <c r="G37" s="30" t="s">
        <v>2700</v>
      </c>
      <c r="H37" s="30"/>
      <c r="I37" s="30"/>
    </row>
    <row r="38" spans="1:9" ht="15.6" x14ac:dyDescent="0.3">
      <c r="A38" s="5" t="s">
        <v>1094</v>
      </c>
      <c r="B38" s="20" t="s">
        <v>1095</v>
      </c>
      <c r="C38" s="2" t="s">
        <v>2701</v>
      </c>
      <c r="D38" s="2"/>
      <c r="E38" s="2" t="s">
        <v>2702</v>
      </c>
      <c r="F38" s="2" t="s">
        <v>2703</v>
      </c>
      <c r="G38" s="2" t="s">
        <v>2704</v>
      </c>
      <c r="H38" s="2"/>
      <c r="I38" s="2"/>
    </row>
    <row r="39" spans="1:9" ht="15.6" x14ac:dyDescent="0.3">
      <c r="A39" s="5" t="s">
        <v>2176</v>
      </c>
      <c r="B39" s="20" t="s">
        <v>2177</v>
      </c>
      <c r="C39" s="30"/>
      <c r="D39" s="30"/>
      <c r="E39" s="30" t="s">
        <v>2705</v>
      </c>
      <c r="F39" s="30" t="s">
        <v>2706</v>
      </c>
      <c r="G39" s="30" t="s">
        <v>2707</v>
      </c>
      <c r="H39" s="30"/>
      <c r="I39" s="30"/>
    </row>
    <row r="40" spans="1:9" ht="15.6" x14ac:dyDescent="0.3">
      <c r="A40" s="27" t="s">
        <v>578</v>
      </c>
      <c r="B40" s="20" t="s">
        <v>579</v>
      </c>
      <c r="C40" s="2" t="s">
        <v>2708</v>
      </c>
      <c r="D40" s="2"/>
      <c r="E40" s="2" t="s">
        <v>2709</v>
      </c>
      <c r="F40" s="2" t="s">
        <v>2710</v>
      </c>
      <c r="G40" s="2" t="s">
        <v>2711</v>
      </c>
      <c r="H40" s="2"/>
      <c r="I40" s="2"/>
    </row>
    <row r="41" spans="1:9" ht="15.6" x14ac:dyDescent="0.3">
      <c r="A41" s="5" t="s">
        <v>1571</v>
      </c>
      <c r="B41" s="20" t="s">
        <v>1572</v>
      </c>
      <c r="C41" s="30"/>
      <c r="D41" s="30"/>
      <c r="E41" s="30" t="s">
        <v>2712</v>
      </c>
      <c r="F41" s="30" t="s">
        <v>2713</v>
      </c>
      <c r="G41" s="30" t="s">
        <v>2714</v>
      </c>
      <c r="H41" s="30"/>
      <c r="I41" s="30"/>
    </row>
    <row r="42" spans="1:9" ht="15.6" x14ac:dyDescent="0.3">
      <c r="A42" s="5" t="s">
        <v>2261</v>
      </c>
      <c r="B42" s="20" t="s">
        <v>2262</v>
      </c>
      <c r="C42" s="30"/>
      <c r="D42" s="30"/>
      <c r="E42" s="30" t="s">
        <v>2715</v>
      </c>
      <c r="F42" s="30" t="s">
        <v>2716</v>
      </c>
      <c r="G42" s="30" t="s">
        <v>2717</v>
      </c>
      <c r="H42" s="30"/>
      <c r="I42" s="30"/>
    </row>
    <row r="43" spans="1:9" ht="15.6" x14ac:dyDescent="0.3">
      <c r="A43" s="5" t="s">
        <v>2465</v>
      </c>
      <c r="B43" s="20" t="s">
        <v>2466</v>
      </c>
      <c r="C43" s="30"/>
      <c r="D43" s="30"/>
      <c r="E43" s="30" t="s">
        <v>2718</v>
      </c>
      <c r="F43" s="30" t="s">
        <v>2719</v>
      </c>
      <c r="G43" s="30" t="s">
        <v>2720</v>
      </c>
      <c r="H43" s="30"/>
      <c r="I43" s="30"/>
    </row>
    <row r="44" spans="1:9" ht="15.6" x14ac:dyDescent="0.3">
      <c r="A44" s="40" t="s">
        <v>999</v>
      </c>
      <c r="B44" s="20" t="s">
        <v>1000</v>
      </c>
      <c r="C44" s="2" t="s">
        <v>2721</v>
      </c>
      <c r="D44" s="2"/>
      <c r="E44" s="2" t="s">
        <v>2722</v>
      </c>
      <c r="F44" s="2" t="s">
        <v>2723</v>
      </c>
      <c r="G44" s="2" t="s">
        <v>2724</v>
      </c>
      <c r="H44" s="2"/>
      <c r="I44" s="2"/>
    </row>
    <row r="45" spans="1:9" ht="15.6" x14ac:dyDescent="0.3">
      <c r="A45" s="5" t="s">
        <v>1141</v>
      </c>
      <c r="B45" s="20" t="s">
        <v>1142</v>
      </c>
      <c r="C45" s="30"/>
      <c r="D45" s="30"/>
      <c r="E45" s="30" t="s">
        <v>2725</v>
      </c>
      <c r="F45" s="30" t="s">
        <v>2726</v>
      </c>
      <c r="G45" s="30" t="s">
        <v>2727</v>
      </c>
      <c r="H45" s="30"/>
      <c r="I45" s="30"/>
    </row>
    <row r="46" spans="1:9" ht="15.6" x14ac:dyDescent="0.3">
      <c r="A46" s="5" t="s">
        <v>1940</v>
      </c>
      <c r="B46" s="20" t="s">
        <v>1941</v>
      </c>
      <c r="C46" s="30"/>
      <c r="D46" s="30"/>
      <c r="E46" s="30" t="s">
        <v>2728</v>
      </c>
      <c r="F46" s="30" t="s">
        <v>2729</v>
      </c>
      <c r="G46" s="30" t="s">
        <v>2730</v>
      </c>
      <c r="H46" s="30"/>
      <c r="I46" s="30"/>
    </row>
    <row r="47" spans="1:9" ht="15.6" x14ac:dyDescent="0.3">
      <c r="A47" s="5" t="s">
        <v>2413</v>
      </c>
      <c r="B47" s="20" t="s">
        <v>2414</v>
      </c>
      <c r="C47" s="30"/>
      <c r="D47" s="30"/>
      <c r="E47" s="30" t="s">
        <v>2731</v>
      </c>
      <c r="F47" s="30" t="s">
        <v>2732</v>
      </c>
      <c r="G47" s="30" t="s">
        <v>2733</v>
      </c>
      <c r="H47" s="30"/>
      <c r="I47" s="30"/>
    </row>
    <row r="48" spans="1:9" ht="15.6" x14ac:dyDescent="0.3">
      <c r="A48" s="5" t="s">
        <v>972</v>
      </c>
      <c r="B48" s="20" t="s">
        <v>973</v>
      </c>
      <c r="C48" s="2" t="s">
        <v>2734</v>
      </c>
      <c r="D48" s="2"/>
      <c r="E48" s="2" t="s">
        <v>2735</v>
      </c>
      <c r="F48" s="2" t="s">
        <v>2736</v>
      </c>
      <c r="G48" s="2" t="s">
        <v>2737</v>
      </c>
      <c r="H48" s="2"/>
      <c r="I48" s="2"/>
    </row>
    <row r="49" spans="1:9" ht="15.6" x14ac:dyDescent="0.3">
      <c r="A49" s="27" t="s">
        <v>587</v>
      </c>
      <c r="B49" s="20" t="s">
        <v>588</v>
      </c>
      <c r="C49" s="2" t="s">
        <v>2738</v>
      </c>
      <c r="D49" s="2"/>
      <c r="E49" s="2" t="s">
        <v>2739</v>
      </c>
      <c r="F49" s="2" t="s">
        <v>2740</v>
      </c>
      <c r="G49" s="2" t="s">
        <v>2741</v>
      </c>
      <c r="H49" s="2"/>
      <c r="I49" s="2"/>
    </row>
    <row r="50" spans="1:9" ht="15.6" x14ac:dyDescent="0.3">
      <c r="A50" s="5" t="s">
        <v>1185</v>
      </c>
      <c r="B50" s="20" t="s">
        <v>1186</v>
      </c>
      <c r="C50" s="30"/>
      <c r="D50" s="30"/>
      <c r="E50" s="30" t="s">
        <v>2742</v>
      </c>
      <c r="F50" s="30" t="s">
        <v>2743</v>
      </c>
      <c r="G50" s="30" t="s">
        <v>2744</v>
      </c>
      <c r="H50" s="30"/>
      <c r="I50" s="30"/>
    </row>
    <row r="51" spans="1:9" ht="15.6" x14ac:dyDescent="0.3">
      <c r="A51" s="5" t="s">
        <v>1623</v>
      </c>
      <c r="B51" s="20" t="s">
        <v>1624</v>
      </c>
      <c r="C51" s="30"/>
      <c r="D51" s="30"/>
      <c r="E51" s="30" t="s">
        <v>2745</v>
      </c>
      <c r="F51" s="30" t="s">
        <v>2746</v>
      </c>
      <c r="G51" s="30" t="s">
        <v>2747</v>
      </c>
      <c r="H51" s="30"/>
      <c r="I51" s="30"/>
    </row>
    <row r="52" spans="1:9" ht="15.6" x14ac:dyDescent="0.3">
      <c r="A52" s="5" t="s">
        <v>1578</v>
      </c>
      <c r="B52" s="20" t="s">
        <v>1579</v>
      </c>
      <c r="C52" s="30"/>
      <c r="D52" s="30"/>
      <c r="E52" s="30" t="s">
        <v>2748</v>
      </c>
      <c r="F52" s="30" t="s">
        <v>2749</v>
      </c>
      <c r="G52" s="30" t="s">
        <v>2750</v>
      </c>
      <c r="H52" s="30"/>
      <c r="I52" s="30"/>
    </row>
    <row r="53" spans="1:9" ht="15.6" x14ac:dyDescent="0.3">
      <c r="A53" s="5" t="s">
        <v>1795</v>
      </c>
      <c r="B53" s="20" t="s">
        <v>1796</v>
      </c>
      <c r="C53" s="30"/>
      <c r="D53" s="30"/>
      <c r="E53" s="30" t="s">
        <v>2751</v>
      </c>
      <c r="F53" s="30" t="s">
        <v>2752</v>
      </c>
      <c r="G53" s="30" t="s">
        <v>2753</v>
      </c>
      <c r="H53" s="30"/>
      <c r="I53" s="30"/>
    </row>
    <row r="54" spans="1:9" ht="15.6" x14ac:dyDescent="0.3">
      <c r="A54" s="5" t="s">
        <v>1261</v>
      </c>
      <c r="B54" s="20" t="s">
        <v>1262</v>
      </c>
      <c r="C54" s="30"/>
      <c r="D54" s="30"/>
      <c r="E54" s="30" t="s">
        <v>2754</v>
      </c>
      <c r="F54" s="30" t="s">
        <v>2755</v>
      </c>
      <c r="G54" s="30" t="s">
        <v>2756</v>
      </c>
      <c r="H54" s="30"/>
      <c r="I54" s="30"/>
    </row>
    <row r="55" spans="1:9" ht="15.6" x14ac:dyDescent="0.3">
      <c r="A55" s="27" t="s">
        <v>622</v>
      </c>
      <c r="B55" s="20" t="s">
        <v>464</v>
      </c>
      <c r="C55" s="2" t="s">
        <v>2757</v>
      </c>
      <c r="D55" s="2"/>
      <c r="E55" s="2" t="s">
        <v>2758</v>
      </c>
      <c r="F55" s="2" t="s">
        <v>2759</v>
      </c>
      <c r="G55" s="2" t="s">
        <v>2760</v>
      </c>
      <c r="H55" s="2" t="s">
        <v>2761</v>
      </c>
      <c r="I55" s="2" t="s">
        <v>2762</v>
      </c>
    </row>
    <row r="56" spans="1:9" ht="15.6" x14ac:dyDescent="0.3">
      <c r="A56" s="27" t="s">
        <v>591</v>
      </c>
      <c r="B56" s="20" t="s">
        <v>592</v>
      </c>
      <c r="C56" s="30"/>
      <c r="D56" s="30"/>
      <c r="E56" s="30" t="s">
        <v>2763</v>
      </c>
      <c r="F56" s="30" t="s">
        <v>2764</v>
      </c>
      <c r="G56" s="30" t="s">
        <v>2765</v>
      </c>
      <c r="H56" s="30"/>
      <c r="I56" s="30"/>
    </row>
    <row r="57" spans="1:9" ht="15.6" x14ac:dyDescent="0.3">
      <c r="A57" s="5" t="s">
        <v>2187</v>
      </c>
      <c r="B57" s="20" t="s">
        <v>2188</v>
      </c>
      <c r="C57" s="30"/>
      <c r="D57" s="30"/>
      <c r="E57" s="30" t="s">
        <v>2766</v>
      </c>
      <c r="F57" s="30" t="s">
        <v>2767</v>
      </c>
      <c r="G57" s="30" t="s">
        <v>2768</v>
      </c>
      <c r="H57" s="30"/>
      <c r="I57" s="30"/>
    </row>
    <row r="58" spans="1:9" ht="15.6" x14ac:dyDescent="0.3">
      <c r="A58" s="5" t="s">
        <v>2059</v>
      </c>
      <c r="B58" s="20" t="s">
        <v>2060</v>
      </c>
      <c r="C58" s="30"/>
      <c r="D58" s="30"/>
      <c r="E58" s="30" t="s">
        <v>2769</v>
      </c>
      <c r="F58" s="30" t="s">
        <v>2770</v>
      </c>
      <c r="G58" s="30" t="s">
        <v>2771</v>
      </c>
      <c r="H58" s="30"/>
      <c r="I58" s="30"/>
    </row>
    <row r="59" spans="1:9" ht="15.6" x14ac:dyDescent="0.3">
      <c r="A59" s="27" t="s">
        <v>570</v>
      </c>
      <c r="B59" s="20" t="s">
        <v>571</v>
      </c>
      <c r="C59" s="2" t="s">
        <v>2772</v>
      </c>
      <c r="D59" s="2"/>
      <c r="E59" s="2" t="s">
        <v>2773</v>
      </c>
      <c r="F59" s="2" t="s">
        <v>2774</v>
      </c>
      <c r="G59" s="2" t="s">
        <v>2775</v>
      </c>
      <c r="H59" s="2"/>
      <c r="I59" s="2"/>
    </row>
    <row r="60" spans="1:9" ht="15.6" x14ac:dyDescent="0.3">
      <c r="A60" s="5" t="s">
        <v>1632</v>
      </c>
      <c r="B60" s="20" t="s">
        <v>1633</v>
      </c>
      <c r="C60" s="30"/>
      <c r="D60" s="30"/>
      <c r="E60" s="30" t="s">
        <v>2776</v>
      </c>
      <c r="F60" s="30" t="s">
        <v>2777</v>
      </c>
      <c r="G60" s="30" t="s">
        <v>2778</v>
      </c>
      <c r="H60" s="30"/>
      <c r="I60" s="30"/>
    </row>
    <row r="61" spans="1:9" ht="15.6" x14ac:dyDescent="0.3">
      <c r="A61" s="5" t="s">
        <v>203</v>
      </c>
      <c r="B61" s="20" t="s">
        <v>204</v>
      </c>
      <c r="C61" s="30" t="s">
        <v>2779</v>
      </c>
      <c r="D61" s="30"/>
      <c r="E61" s="30" t="s">
        <v>2780</v>
      </c>
      <c r="F61" s="30" t="s">
        <v>2781</v>
      </c>
      <c r="G61" s="30" t="s">
        <v>2782</v>
      </c>
      <c r="H61" s="30"/>
      <c r="I61" s="30"/>
    </row>
    <row r="62" spans="1:9" ht="15.6" x14ac:dyDescent="0.3">
      <c r="A62" s="5" t="s">
        <v>274</v>
      </c>
      <c r="B62" s="20" t="s">
        <v>275</v>
      </c>
      <c r="C62" s="30"/>
      <c r="D62" s="30"/>
      <c r="E62" s="30" t="s">
        <v>2783</v>
      </c>
      <c r="F62" s="30" t="s">
        <v>2784</v>
      </c>
      <c r="G62" s="30" t="s">
        <v>2785</v>
      </c>
      <c r="H62" s="30"/>
      <c r="I62" s="30"/>
    </row>
    <row r="63" spans="1:9" ht="15.6" x14ac:dyDescent="0.3">
      <c r="A63" s="27" t="s">
        <v>603</v>
      </c>
      <c r="B63" s="20" t="s">
        <v>604</v>
      </c>
      <c r="C63" s="30"/>
      <c r="D63" s="30"/>
      <c r="E63" s="30" t="s">
        <v>2786</v>
      </c>
      <c r="F63" s="30" t="s">
        <v>2787</v>
      </c>
      <c r="G63" s="30" t="s">
        <v>2788</v>
      </c>
      <c r="H63" s="30"/>
      <c r="I63" s="30"/>
    </row>
    <row r="64" spans="1:9" ht="15.6" x14ac:dyDescent="0.3">
      <c r="A64" s="5" t="s">
        <v>1257</v>
      </c>
      <c r="B64" s="20" t="s">
        <v>1258</v>
      </c>
      <c r="C64" s="30"/>
      <c r="D64" s="30"/>
      <c r="E64" s="30" t="s">
        <v>2789</v>
      </c>
      <c r="F64" s="30" t="s">
        <v>2790</v>
      </c>
      <c r="G64" s="30" t="s">
        <v>2791</v>
      </c>
      <c r="H64" s="30"/>
      <c r="I64" s="30"/>
    </row>
    <row r="65" spans="1:9" ht="15.6" x14ac:dyDescent="0.3">
      <c r="A65" s="5" t="s">
        <v>2490</v>
      </c>
      <c r="B65" s="20" t="s">
        <v>2491</v>
      </c>
      <c r="C65" s="30"/>
      <c r="D65" s="30"/>
      <c r="E65" s="30" t="s">
        <v>2792</v>
      </c>
      <c r="F65" s="30" t="s">
        <v>2793</v>
      </c>
      <c r="G65" s="30" t="s">
        <v>2794</v>
      </c>
      <c r="H65" s="30"/>
      <c r="I65" s="30"/>
    </row>
    <row r="66" spans="1:9" ht="15.6" x14ac:dyDescent="0.3">
      <c r="A66" s="5" t="s">
        <v>1883</v>
      </c>
      <c r="B66" s="20" t="s">
        <v>1884</v>
      </c>
      <c r="C66" s="30"/>
      <c r="D66" s="30"/>
      <c r="E66" s="30" t="s">
        <v>2795</v>
      </c>
      <c r="F66" s="30" t="s">
        <v>2796</v>
      </c>
      <c r="G66" s="30" t="s">
        <v>2797</v>
      </c>
      <c r="H66" s="30"/>
      <c r="I66" s="30"/>
    </row>
    <row r="67" spans="1:9" ht="15.6" x14ac:dyDescent="0.3">
      <c r="A67" s="27" t="s">
        <v>624</v>
      </c>
      <c r="B67" s="20" t="s">
        <v>501</v>
      </c>
      <c r="C67" s="30" t="s">
        <v>2798</v>
      </c>
      <c r="D67" s="30"/>
      <c r="E67" s="30" t="s">
        <v>2799</v>
      </c>
      <c r="F67" s="30" t="s">
        <v>2800</v>
      </c>
      <c r="G67" s="30" t="s">
        <v>2801</v>
      </c>
      <c r="H67" s="30"/>
      <c r="I67" s="30"/>
    </row>
    <row r="68" spans="1:9" ht="15.6" x14ac:dyDescent="0.3">
      <c r="A68" s="5" t="s">
        <v>1629</v>
      </c>
      <c r="B68" s="20" t="s">
        <v>1630</v>
      </c>
      <c r="C68" s="30"/>
      <c r="D68" s="30"/>
      <c r="E68" s="30" t="s">
        <v>2802</v>
      </c>
      <c r="F68" s="30" t="s">
        <v>2803</v>
      </c>
      <c r="G68" s="30" t="s">
        <v>2804</v>
      </c>
      <c r="H68" s="30"/>
      <c r="I68" s="30"/>
    </row>
    <row r="69" spans="1:9" ht="15.6" x14ac:dyDescent="0.3">
      <c r="A69" s="5" t="s">
        <v>1249</v>
      </c>
      <c r="B69" s="20" t="s">
        <v>1250</v>
      </c>
      <c r="C69" s="30" t="s">
        <v>2805</v>
      </c>
      <c r="D69" s="30"/>
      <c r="E69" s="30" t="s">
        <v>2806</v>
      </c>
      <c r="F69" s="30" t="s">
        <v>2807</v>
      </c>
      <c r="G69" s="30" t="s">
        <v>2808</v>
      </c>
      <c r="H69" s="30"/>
      <c r="I69" s="30"/>
    </row>
    <row r="70" spans="1:9" ht="15.6" x14ac:dyDescent="0.3">
      <c r="A70" s="27" t="s">
        <v>582</v>
      </c>
      <c r="B70" s="20" t="s">
        <v>583</v>
      </c>
      <c r="C70" s="2" t="s">
        <v>2809</v>
      </c>
      <c r="D70" s="2"/>
      <c r="E70" s="2" t="s">
        <v>2810</v>
      </c>
      <c r="F70" s="2" t="s">
        <v>2811</v>
      </c>
      <c r="G70" s="2" t="s">
        <v>2812</v>
      </c>
      <c r="H70" s="2"/>
      <c r="I70" s="2"/>
    </row>
    <row r="71" spans="1:9" ht="15.6" x14ac:dyDescent="0.3">
      <c r="A71" s="5" t="s">
        <v>1118</v>
      </c>
      <c r="B71" s="20" t="s">
        <v>1119</v>
      </c>
      <c r="C71" s="2" t="s">
        <v>2813</v>
      </c>
      <c r="D71" s="2"/>
      <c r="E71" s="2" t="s">
        <v>2814</v>
      </c>
      <c r="F71" s="2" t="s">
        <v>2815</v>
      </c>
      <c r="G71" s="2" t="s">
        <v>2816</v>
      </c>
      <c r="H71" s="2"/>
      <c r="I71" s="2"/>
    </row>
    <row r="72" spans="1:9" ht="15.6" x14ac:dyDescent="0.3">
      <c r="A72" s="27" t="s">
        <v>608</v>
      </c>
      <c r="B72" s="20" t="s">
        <v>609</v>
      </c>
      <c r="C72" s="2" t="s">
        <v>2817</v>
      </c>
      <c r="D72" s="2"/>
      <c r="E72" s="2" t="s">
        <v>2818</v>
      </c>
      <c r="F72" s="2" t="s">
        <v>2819</v>
      </c>
      <c r="G72" s="2" t="s">
        <v>2820</v>
      </c>
      <c r="H72" s="2" t="s">
        <v>2821</v>
      </c>
      <c r="I72" s="2" t="s">
        <v>2822</v>
      </c>
    </row>
    <row r="73" spans="1:9" ht="15.6" x14ac:dyDescent="0.3">
      <c r="A73" s="5" t="s">
        <v>2160</v>
      </c>
      <c r="B73" s="20" t="s">
        <v>2161</v>
      </c>
      <c r="C73" s="30"/>
      <c r="D73" s="30"/>
      <c r="E73" s="30" t="s">
        <v>2823</v>
      </c>
      <c r="F73" s="30" t="s">
        <v>2824</v>
      </c>
      <c r="G73" s="30" t="s">
        <v>2825</v>
      </c>
      <c r="H73" s="30"/>
      <c r="I73" s="30"/>
    </row>
    <row r="74" spans="1:9" ht="15.6" x14ac:dyDescent="0.3">
      <c r="A74" s="5" t="s">
        <v>2156</v>
      </c>
      <c r="B74" s="20" t="s">
        <v>2826</v>
      </c>
      <c r="C74" s="30"/>
      <c r="D74" s="30"/>
      <c r="E74" s="30" t="s">
        <v>2827</v>
      </c>
      <c r="F74" s="30" t="s">
        <v>2828</v>
      </c>
      <c r="G74" s="30" t="s">
        <v>2829</v>
      </c>
      <c r="H74" s="30"/>
      <c r="I74" s="30"/>
    </row>
    <row r="75" spans="1:9" ht="15.6" x14ac:dyDescent="0.3">
      <c r="A75" s="5" t="s">
        <v>1998</v>
      </c>
      <c r="B75" s="20" t="s">
        <v>1999</v>
      </c>
      <c r="C75" s="30"/>
      <c r="D75" s="30"/>
      <c r="E75" s="30" t="s">
        <v>2830</v>
      </c>
      <c r="F75" s="30" t="s">
        <v>2831</v>
      </c>
      <c r="G75" s="30" t="s">
        <v>2832</v>
      </c>
      <c r="H75" s="30"/>
      <c r="I75" s="30"/>
    </row>
    <row r="76" spans="1:9" ht="15.6" x14ac:dyDescent="0.3">
      <c r="A76" s="27" t="s">
        <v>611</v>
      </c>
      <c r="B76" s="20" t="s">
        <v>482</v>
      </c>
      <c r="C76" s="2" t="s">
        <v>2833</v>
      </c>
      <c r="D76" s="2"/>
      <c r="E76" s="2" t="s">
        <v>2834</v>
      </c>
      <c r="F76" s="2" t="s">
        <v>2835</v>
      </c>
      <c r="G76" s="2" t="s">
        <v>2836</v>
      </c>
      <c r="H76" s="2"/>
      <c r="I76" s="2"/>
    </row>
    <row r="77" spans="1:9" ht="15.6" x14ac:dyDescent="0.3">
      <c r="A77" s="5" t="s">
        <v>1122</v>
      </c>
      <c r="B77" s="20" t="s">
        <v>1123</v>
      </c>
      <c r="C77" s="30"/>
      <c r="D77" s="30"/>
      <c r="E77" s="30" t="s">
        <v>2837</v>
      </c>
      <c r="F77" s="30" t="s">
        <v>2838</v>
      </c>
      <c r="G77" s="30" t="s">
        <v>2839</v>
      </c>
      <c r="H77" s="30"/>
      <c r="I77" s="30"/>
    </row>
    <row r="78" spans="1:9" ht="15.6" x14ac:dyDescent="0.3">
      <c r="A78" s="27" t="s">
        <v>613</v>
      </c>
      <c r="B78" s="20" t="s">
        <v>614</v>
      </c>
      <c r="C78" s="2" t="s">
        <v>2840</v>
      </c>
      <c r="D78" s="2"/>
      <c r="E78" s="2" t="s">
        <v>2841</v>
      </c>
      <c r="F78" s="2" t="s">
        <v>2842</v>
      </c>
      <c r="G78" s="2" t="s">
        <v>2843</v>
      </c>
      <c r="H78" s="2"/>
      <c r="I78" s="2"/>
    </row>
    <row r="79" spans="1:9" ht="15.6" x14ac:dyDescent="0.3">
      <c r="A79" s="5" t="s">
        <v>1265</v>
      </c>
      <c r="B79" s="20" t="s">
        <v>1266</v>
      </c>
      <c r="C79" s="30"/>
      <c r="D79" s="30"/>
      <c r="E79" s="30" t="s">
        <v>2844</v>
      </c>
      <c r="F79" s="30" t="s">
        <v>2845</v>
      </c>
      <c r="G79" s="30" t="s">
        <v>2846</v>
      </c>
      <c r="H79" s="30"/>
      <c r="I79" s="30"/>
    </row>
    <row r="80" spans="1:9" ht="15.6" x14ac:dyDescent="0.3">
      <c r="A80" s="5" t="s">
        <v>1136</v>
      </c>
      <c r="B80" s="20" t="s">
        <v>1137</v>
      </c>
      <c r="C80" s="2" t="s">
        <v>2847</v>
      </c>
      <c r="D80" s="2"/>
      <c r="E80" s="2" t="s">
        <v>2848</v>
      </c>
      <c r="F80" s="2" t="s">
        <v>2849</v>
      </c>
      <c r="G80" s="2" t="s">
        <v>2850</v>
      </c>
      <c r="H80" s="2"/>
      <c r="I80" s="2"/>
    </row>
    <row r="81" spans="1:9" ht="15.6" x14ac:dyDescent="0.3">
      <c r="A81" s="5" t="s">
        <v>1225</v>
      </c>
      <c r="B81" s="20" t="s">
        <v>1226</v>
      </c>
      <c r="C81" s="30"/>
      <c r="D81" s="30"/>
      <c r="E81" s="30" t="s">
        <v>2851</v>
      </c>
      <c r="F81" s="30" t="s">
        <v>2852</v>
      </c>
      <c r="G81" s="30" t="s">
        <v>2853</v>
      </c>
      <c r="H81" s="30"/>
      <c r="I81" s="30"/>
    </row>
    <row r="82" spans="1:9" ht="15.6" x14ac:dyDescent="0.3">
      <c r="A82" s="5" t="s">
        <v>1626</v>
      </c>
      <c r="B82" s="20" t="s">
        <v>1627</v>
      </c>
      <c r="C82" s="30"/>
      <c r="D82" s="30"/>
      <c r="E82" s="30" t="s">
        <v>2854</v>
      </c>
      <c r="F82" s="30" t="s">
        <v>2855</v>
      </c>
      <c r="G82" s="30" t="s">
        <v>2856</v>
      </c>
      <c r="H82" s="30"/>
      <c r="I82" s="30"/>
    </row>
    <row r="83" spans="1:9" ht="15.6" x14ac:dyDescent="0.3">
      <c r="A83" s="5" t="s">
        <v>1016</v>
      </c>
      <c r="B83" s="20" t="s">
        <v>1017</v>
      </c>
      <c r="C83" s="30"/>
      <c r="D83" s="30"/>
      <c r="E83" s="30" t="s">
        <v>2857</v>
      </c>
      <c r="F83" s="30" t="s">
        <v>2858</v>
      </c>
      <c r="G83" s="30" t="s">
        <v>2859</v>
      </c>
      <c r="H83" s="30"/>
      <c r="I83" s="30"/>
    </row>
    <row r="84" spans="1:9" ht="15.6" x14ac:dyDescent="0.3">
      <c r="A84" s="27" t="s">
        <v>617</v>
      </c>
      <c r="B84" s="20" t="s">
        <v>618</v>
      </c>
      <c r="C84" s="30"/>
      <c r="D84" s="30"/>
      <c r="E84" s="30" t="s">
        <v>2864</v>
      </c>
      <c r="F84" s="30" t="s">
        <v>2686</v>
      </c>
      <c r="G84" s="30" t="s">
        <v>2865</v>
      </c>
      <c r="H84" s="30"/>
      <c r="I84" s="30"/>
    </row>
    <row r="85" spans="1:9" ht="15.6" x14ac:dyDescent="0.3">
      <c r="A85" s="5" t="s">
        <v>1952</v>
      </c>
      <c r="B85" s="20" t="s">
        <v>1953</v>
      </c>
      <c r="C85" s="2" t="s">
        <v>2860</v>
      </c>
      <c r="D85" s="2"/>
      <c r="E85" s="2" t="s">
        <v>2861</v>
      </c>
      <c r="F85" s="2" t="s">
        <v>2862</v>
      </c>
      <c r="G85" s="2" t="s">
        <v>2863</v>
      </c>
      <c r="H85" s="2"/>
      <c r="I85" s="2"/>
    </row>
    <row r="86" spans="1:9" ht="15.6" x14ac:dyDescent="0.3">
      <c r="A86" s="5" t="s">
        <v>2180</v>
      </c>
      <c r="B86" s="20" t="s">
        <v>2181</v>
      </c>
      <c r="C86" s="30"/>
      <c r="D86" s="30"/>
      <c r="E86" s="30" t="s">
        <v>2866</v>
      </c>
      <c r="F86" s="30" t="s">
        <v>2867</v>
      </c>
      <c r="G86" s="30" t="s">
        <v>2868</v>
      </c>
      <c r="H86" s="30"/>
      <c r="I86" s="30"/>
    </row>
    <row r="87" spans="1:9" ht="15.6" x14ac:dyDescent="0.3">
      <c r="A87" s="5" t="s">
        <v>2184</v>
      </c>
      <c r="B87" s="20" t="s">
        <v>2185</v>
      </c>
      <c r="C87" s="30"/>
      <c r="D87" s="30"/>
      <c r="E87" s="30" t="s">
        <v>2869</v>
      </c>
      <c r="F87" s="30" t="s">
        <v>2870</v>
      </c>
      <c r="G87" s="30" t="s">
        <v>2871</v>
      </c>
      <c r="H87" s="30"/>
      <c r="I87" s="30"/>
    </row>
    <row r="88" spans="1:9" ht="15.6" x14ac:dyDescent="0.3">
      <c r="A88" s="27" t="s">
        <v>601</v>
      </c>
      <c r="B88" s="20" t="s">
        <v>487</v>
      </c>
      <c r="C88" s="2" t="s">
        <v>2872</v>
      </c>
      <c r="D88" s="2" t="s">
        <v>2873</v>
      </c>
      <c r="E88" s="2" t="s">
        <v>2874</v>
      </c>
      <c r="F88" s="2" t="s">
        <v>2875</v>
      </c>
      <c r="G88" s="2" t="s">
        <v>2876</v>
      </c>
      <c r="H88" s="2" t="s">
        <v>2877</v>
      </c>
      <c r="I88" s="2" t="s">
        <v>2878</v>
      </c>
    </row>
    <row r="89" spans="1:9" ht="15.6" x14ac:dyDescent="0.3">
      <c r="A89" s="5" t="s">
        <v>1760</v>
      </c>
      <c r="B89" s="20" t="s">
        <v>2879</v>
      </c>
      <c r="C89" s="30"/>
      <c r="D89" s="30"/>
      <c r="E89" s="30" t="s">
        <v>2880</v>
      </c>
      <c r="F89" s="30" t="s">
        <v>2881</v>
      </c>
      <c r="G89" s="30" t="s">
        <v>2882</v>
      </c>
      <c r="H89" s="30"/>
      <c r="I89" s="30"/>
    </row>
    <row r="90" spans="1:9" ht="15.6" x14ac:dyDescent="0.3">
      <c r="A90" s="5" t="s">
        <v>2484</v>
      </c>
      <c r="B90" s="20" t="s">
        <v>2485</v>
      </c>
      <c r="C90" s="30"/>
      <c r="D90" s="30"/>
      <c r="E90" s="30" t="s">
        <v>2883</v>
      </c>
      <c r="F90" s="30" t="s">
        <v>2884</v>
      </c>
      <c r="G90" s="30" t="s">
        <v>2885</v>
      </c>
      <c r="H90" s="30"/>
      <c r="I90" s="30"/>
    </row>
    <row r="91" spans="1:9" ht="15.6" x14ac:dyDescent="0.3">
      <c r="A91" s="27" t="s">
        <v>574</v>
      </c>
      <c r="B91" s="20" t="s">
        <v>575</v>
      </c>
      <c r="C91" s="30"/>
      <c r="D91" s="30"/>
      <c r="E91" s="30" t="s">
        <v>2886</v>
      </c>
      <c r="F91" s="30" t="s">
        <v>2887</v>
      </c>
      <c r="G91" s="30" t="s">
        <v>2888</v>
      </c>
      <c r="H91" s="30"/>
      <c r="I91" s="30"/>
    </row>
    <row r="92" spans="1:9" ht="15.6" x14ac:dyDescent="0.3">
      <c r="A92" s="5" t="s">
        <v>2474</v>
      </c>
      <c r="B92" s="20" t="s">
        <v>2475</v>
      </c>
      <c r="C92" s="30"/>
      <c r="D92" s="30"/>
      <c r="E92" s="30" t="s">
        <v>2889</v>
      </c>
      <c r="F92" s="30" t="s">
        <v>2890</v>
      </c>
      <c r="G92" s="30" t="s">
        <v>2891</v>
      </c>
      <c r="H92" s="30"/>
      <c r="I92" s="30"/>
    </row>
    <row r="93" spans="1:9" ht="15.6" x14ac:dyDescent="0.3">
      <c r="A93" s="5" t="s">
        <v>1083</v>
      </c>
      <c r="B93" s="20" t="s">
        <v>1084</v>
      </c>
      <c r="C93" s="30"/>
      <c r="D93" s="30"/>
      <c r="E93" s="30" t="s">
        <v>2892</v>
      </c>
      <c r="F93" s="30" t="s">
        <v>2893</v>
      </c>
      <c r="G93" s="30" t="s">
        <v>2894</v>
      </c>
      <c r="H93" s="30"/>
      <c r="I93" s="30"/>
    </row>
    <row r="94" spans="1:9" ht="15.6" x14ac:dyDescent="0.3">
      <c r="A94" s="5" t="s">
        <v>1079</v>
      </c>
      <c r="B94" s="20" t="s">
        <v>1080</v>
      </c>
      <c r="C94" s="30"/>
      <c r="D94" s="30"/>
      <c r="E94" s="30" t="s">
        <v>2895</v>
      </c>
      <c r="F94" s="30" t="s">
        <v>2896</v>
      </c>
      <c r="G94" s="30" t="s">
        <v>2897</v>
      </c>
      <c r="H94" s="30"/>
      <c r="I94" s="30"/>
    </row>
  </sheetData>
  <sortState xmlns:xlrd2="http://schemas.microsoft.com/office/spreadsheetml/2017/richdata2" ref="A2:I94">
    <sortCondition ref="B1:B94"/>
  </sortState>
  <conditionalFormatting sqref="A1">
    <cfRule type="duplicateValues" dxfId="10" priority="901"/>
  </conditionalFormatting>
  <conditionalFormatting sqref="A91:A1048576 A1">
    <cfRule type="duplicateValues" dxfId="9" priority="6"/>
  </conditionalFormatting>
  <conditionalFormatting sqref="B22:B74 B1:B20 B76:B1048576">
    <cfRule type="duplicateValues" dxfId="8" priority="5"/>
  </conditionalFormatting>
  <conditionalFormatting sqref="B2:I20">
    <cfRule type="expression" dxfId="7" priority="10">
      <formula>"MOD(ROW(),2)"</formula>
    </cfRule>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M9"/>
  <sheetViews>
    <sheetView zoomScale="55" zoomScaleNormal="55" workbookViewId="0"/>
  </sheetViews>
  <sheetFormatPr defaultColWidth="8.88671875" defaultRowHeight="15" x14ac:dyDescent="0.25"/>
  <cols>
    <col min="1" max="1" width="14.5546875" style="35" customWidth="1"/>
    <col min="2" max="2" width="38.109375" style="29" customWidth="1"/>
    <col min="3" max="3" width="27.33203125" style="29" customWidth="1"/>
    <col min="4" max="4" width="68.5546875" style="29" customWidth="1"/>
    <col min="5" max="5" width="18.6640625" style="29" customWidth="1"/>
    <col min="6" max="6" width="18.5546875" style="29" customWidth="1"/>
    <col min="7" max="7" width="8.109375" style="29" bestFit="1" customWidth="1"/>
    <col min="8" max="8" width="11.33203125" style="29" customWidth="1"/>
    <col min="9" max="9" width="9" style="29" bestFit="1" customWidth="1"/>
    <col min="10" max="10" width="11.6640625" style="29" customWidth="1"/>
    <col min="11" max="11" width="9" style="29" bestFit="1" customWidth="1"/>
    <col min="12" max="12" width="11.6640625" style="29" customWidth="1"/>
    <col min="13" max="13" width="35.33203125" style="29" hidden="1" customWidth="1"/>
    <col min="14" max="20" width="15.33203125" style="29" bestFit="1" customWidth="1"/>
    <col min="21" max="21" width="0" style="29" hidden="1" customWidth="1"/>
    <col min="22" max="22" width="8.5546875" style="29" hidden="1" customWidth="1"/>
    <col min="23" max="23" width="9" style="29" bestFit="1" customWidth="1"/>
    <col min="24" max="24" width="13.33203125" style="29" customWidth="1"/>
    <col min="25" max="25" width="12.33203125" style="29" customWidth="1"/>
    <col min="26" max="26" width="13.33203125" style="29" customWidth="1"/>
    <col min="27" max="27" width="15.33203125" style="29" bestFit="1" customWidth="1"/>
    <col min="28" max="28" width="9" style="29" bestFit="1" customWidth="1"/>
    <col min="29" max="29" width="12" style="29" customWidth="1"/>
    <col min="30" max="30" width="15.33203125" style="29" bestFit="1" customWidth="1"/>
    <col min="31" max="31" width="13.88671875" style="29" customWidth="1"/>
    <col min="32" max="16384" width="8.88671875" style="29"/>
  </cols>
  <sheetData>
    <row r="1" spans="1:39" s="14" customFormat="1" ht="78"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28" t="s">
        <v>37</v>
      </c>
    </row>
    <row r="2" spans="1:39" s="30" customFormat="1" ht="45.6" customHeight="1" x14ac:dyDescent="0.3">
      <c r="A2" s="8" t="s">
        <v>2898</v>
      </c>
      <c r="B2" s="8" t="s">
        <v>2899</v>
      </c>
      <c r="C2" s="8" t="s">
        <v>2900</v>
      </c>
      <c r="D2" s="9" t="s">
        <v>320</v>
      </c>
      <c r="E2" s="6" t="str">
        <f>IF(F2 = "NULL", "NULL", F2/28.35)</f>
        <v>NULL</v>
      </c>
      <c r="F2" s="6" t="s">
        <v>320</v>
      </c>
      <c r="G2" s="6" t="str">
        <f>IF(H2 = "NULL", "NULL", H2/28.35)</f>
        <v>NULL</v>
      </c>
      <c r="H2" s="6" t="s">
        <v>320</v>
      </c>
      <c r="I2" s="6" t="str">
        <f t="shared" ref="I2:I9" si="0">IF(G2 = "NULL", "NULL", G2*1.25)</f>
        <v>NULL</v>
      </c>
      <c r="J2" s="6" t="str">
        <f>IF(G2 = "NULL", "NULL", H2*1.25)</f>
        <v>NULL</v>
      </c>
      <c r="K2" s="6" t="str">
        <f t="shared" ref="K2:K9" si="1">IF(G2 = "NULL", "NULL", G2*2)</f>
        <v>NULL</v>
      </c>
      <c r="L2" s="6" t="str">
        <f>IF(G2 = "NULL", "NULL", H2*2)</f>
        <v>NULL</v>
      </c>
      <c r="M2" s="9" t="str">
        <f t="shared" ref="M2:M9" si="2">CONCATENATE(D2, CHAR(10), " - NET WT. ", TEXT(E2, "0.00"), " oz (", F2, " grams)")</f>
        <v>NULL
 - NET WT. NULL oz (NULL grams)</v>
      </c>
      <c r="N2" s="10">
        <v>10000000001</v>
      </c>
      <c r="O2" s="10">
        <v>30000000001</v>
      </c>
      <c r="P2" s="10">
        <v>50000000001</v>
      </c>
      <c r="Q2" s="10">
        <v>70000000001</v>
      </c>
      <c r="R2" s="10">
        <v>90000000001</v>
      </c>
      <c r="S2" s="10">
        <v>11000000001</v>
      </c>
      <c r="T2" s="10">
        <v>13000000001</v>
      </c>
      <c r="U2" s="8"/>
      <c r="V2" s="9"/>
      <c r="W2" s="6" t="str">
        <f t="shared" ref="W2:W9" si="3">IF(G2 = "NULL", "NULL", G2/4)</f>
        <v>NULL</v>
      </c>
      <c r="X2" s="6" t="str">
        <f t="shared" ref="X2:X9" si="4">IF(W2 = "NULL", "NULL", W2*28.35)</f>
        <v>NULL</v>
      </c>
      <c r="Y2" s="6" t="str">
        <f t="shared" ref="Y2:Y9" si="5">IF(G2 = "NULL", "NULL", G2*4)</f>
        <v>NULL</v>
      </c>
      <c r="Z2" s="6" t="str">
        <f t="shared" ref="Z2:Z9" si="6">IF(G2 = "NULL", "NULL", H2*4)</f>
        <v>NULL</v>
      </c>
      <c r="AA2" s="13">
        <v>15000000001</v>
      </c>
      <c r="AB2" s="6" t="str">
        <f t="shared" ref="AB2:AC9" si="7">IF(OR(E2 = "NULL", G2 = "NULL"), "NULL", (E2+G2)/2)</f>
        <v>NULL</v>
      </c>
      <c r="AC2" s="6" t="str">
        <f t="shared" si="7"/>
        <v>NULL</v>
      </c>
      <c r="AD2" s="13">
        <v>17000000001</v>
      </c>
      <c r="AE2" s="6" t="str">
        <f>IF(H2 = "NULL", "NULL", AF2/28.35)</f>
        <v>NULL</v>
      </c>
      <c r="AF2" s="6" t="str">
        <f>IF(H2 = "NULL", "NULL", J2*2)</f>
        <v>NULL</v>
      </c>
      <c r="AG2" s="13">
        <v>19000000001</v>
      </c>
      <c r="AH2" s="6" t="str">
        <f>IF(AB2 = "NULL", "NULL", AB2*2)</f>
        <v>NULL</v>
      </c>
      <c r="AI2" s="6" t="str">
        <f>IF(AC2 = "NULL", "NULL", AC2*2)</f>
        <v>NULL</v>
      </c>
      <c r="AJ2" s="13">
        <v>21000000001</v>
      </c>
      <c r="AK2" s="11"/>
      <c r="AL2" s="9" t="str">
        <f>SUBSTITUTE(D2,CHAR(10)&amp;"• Packed in a facility and/or equipment that produces products containing peanuts, tree nuts, soybean, milk, dairy, eggs, fish, shellfish, wheat, sesame. •","")</f>
        <v>NULL</v>
      </c>
    </row>
    <row r="3" spans="1:39" s="30" customFormat="1" ht="45.6" customHeight="1" x14ac:dyDescent="0.3">
      <c r="A3" s="8" t="s">
        <v>2901</v>
      </c>
      <c r="B3" s="8" t="s">
        <v>2902</v>
      </c>
      <c r="C3" s="8" t="s">
        <v>2903</v>
      </c>
      <c r="D3" s="9" t="s">
        <v>320</v>
      </c>
      <c r="E3" s="6" t="str">
        <f>IF(F3 = "NULL", "NULL", F3/28.35)</f>
        <v>NULL</v>
      </c>
      <c r="F3" s="6" t="s">
        <v>320</v>
      </c>
      <c r="G3" s="6" t="str">
        <f>IF(H3 = "NULL", "NULL", H3/28.35)</f>
        <v>NULL</v>
      </c>
      <c r="H3" s="6" t="s">
        <v>320</v>
      </c>
      <c r="I3" s="6" t="str">
        <f t="shared" si="0"/>
        <v>NULL</v>
      </c>
      <c r="J3" s="6" t="str">
        <f>IF(G3 = "NULL", "NULL", H3*1.25)</f>
        <v>NULL</v>
      </c>
      <c r="K3" s="6" t="str">
        <f t="shared" si="1"/>
        <v>NULL</v>
      </c>
      <c r="L3" s="6" t="str">
        <f>IF(G3 = "NULL", "NULL", H3*2)</f>
        <v>NULL</v>
      </c>
      <c r="M3" s="9" t="str">
        <f t="shared" si="2"/>
        <v>NULL
 - NET WT. NULL oz (NULL grams)</v>
      </c>
      <c r="N3" s="10">
        <v>10000000002</v>
      </c>
      <c r="O3" s="10">
        <v>30000000002</v>
      </c>
      <c r="P3" s="10">
        <v>50000000002</v>
      </c>
      <c r="Q3" s="10">
        <v>70000000002</v>
      </c>
      <c r="R3" s="10">
        <v>90000000002</v>
      </c>
      <c r="S3" s="10">
        <v>11000000002</v>
      </c>
      <c r="T3" s="10">
        <v>13000000002</v>
      </c>
      <c r="U3" s="8"/>
      <c r="V3" s="9"/>
      <c r="W3" s="6" t="str">
        <f t="shared" si="3"/>
        <v>NULL</v>
      </c>
      <c r="X3" s="6" t="str">
        <f t="shared" si="4"/>
        <v>NULL</v>
      </c>
      <c r="Y3" s="6" t="str">
        <f t="shared" si="5"/>
        <v>NULL</v>
      </c>
      <c r="Z3" s="6" t="str">
        <f t="shared" si="6"/>
        <v>NULL</v>
      </c>
      <c r="AA3" s="13">
        <v>15000000002</v>
      </c>
      <c r="AB3" s="6" t="str">
        <f t="shared" si="7"/>
        <v>NULL</v>
      </c>
      <c r="AC3" s="6" t="str">
        <f t="shared" si="7"/>
        <v>NULL</v>
      </c>
      <c r="AD3" s="13">
        <v>17000000002</v>
      </c>
      <c r="AE3" s="6" t="str">
        <f>IF(H3 = "NULL", "NULL", AF3/28.35)</f>
        <v>NULL</v>
      </c>
      <c r="AF3" s="6" t="str">
        <f>IF(H3 = "NULL", "NULL", J3*2)</f>
        <v>NULL</v>
      </c>
      <c r="AG3" s="13">
        <v>19000000002</v>
      </c>
      <c r="AH3" s="6" t="str">
        <f>IF(AB3 = "NULL", "NULL", AB3*2)</f>
        <v>NULL</v>
      </c>
      <c r="AI3" s="6" t="str">
        <f>IF(AC3 = "NULL", "NULL", AC3*2)</f>
        <v>NULL</v>
      </c>
      <c r="AJ3" s="13">
        <v>21000000002</v>
      </c>
      <c r="AK3" s="11"/>
      <c r="AL3" s="9" t="str">
        <f>SUBSTITUTE(D3,CHAR(10)&amp;"• Packed in a facility and/or equipment that produces products containing peanuts, tree nuts, soybean, milk, dairy, eggs, fish, shellfish, wheat, sesame. •","")</f>
        <v>NULL</v>
      </c>
    </row>
    <row r="4" spans="1:39" s="30" customFormat="1" ht="201.6" customHeight="1" x14ac:dyDescent="0.3">
      <c r="A4" s="7" t="s">
        <v>2904</v>
      </c>
      <c r="B4" s="8" t="s">
        <v>2905</v>
      </c>
      <c r="C4" s="8" t="s">
        <v>2906</v>
      </c>
      <c r="D4" s="9" t="s">
        <v>2907</v>
      </c>
      <c r="E4" s="6">
        <f>IF(F4 = "NULL", "NULL", F4/28.35)</f>
        <v>1.95</v>
      </c>
      <c r="F4" s="6">
        <v>55.282499999999999</v>
      </c>
      <c r="G4" s="6">
        <f>IF(H4 = "NULL", "NULL", H4/28.35)</f>
        <v>3.9</v>
      </c>
      <c r="H4" s="6">
        <v>110.565</v>
      </c>
      <c r="I4" s="6">
        <f t="shared" si="0"/>
        <v>4.875</v>
      </c>
      <c r="J4" s="6">
        <f>IF(G4 = "NULL", "NULL", H4*1.25)</f>
        <v>138.20625000000001</v>
      </c>
      <c r="K4" s="6">
        <f t="shared" si="1"/>
        <v>7.8</v>
      </c>
      <c r="L4" s="6">
        <f>IF(G4 = "NULL", "NULL", H4*2)</f>
        <v>221.13</v>
      </c>
      <c r="M4" s="9"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4" s="10">
        <v>10000000221</v>
      </c>
      <c r="O4" s="10">
        <v>30000000221</v>
      </c>
      <c r="P4" s="10">
        <v>50000000221</v>
      </c>
      <c r="Q4" s="10">
        <v>70000000221</v>
      </c>
      <c r="R4" s="10">
        <v>90000000221</v>
      </c>
      <c r="S4" s="10">
        <v>11000000221</v>
      </c>
      <c r="T4" s="10">
        <v>13000000221</v>
      </c>
      <c r="U4" s="8"/>
      <c r="V4" s="9"/>
      <c r="W4" s="6">
        <f t="shared" si="3"/>
        <v>0.97499999999999998</v>
      </c>
      <c r="X4" s="6">
        <f t="shared" si="4"/>
        <v>27.641249999999999</v>
      </c>
      <c r="Y4" s="6">
        <f t="shared" si="5"/>
        <v>15.6</v>
      </c>
      <c r="Z4" s="6">
        <f t="shared" si="6"/>
        <v>442.26</v>
      </c>
      <c r="AA4" s="13">
        <v>15000000221</v>
      </c>
      <c r="AB4" s="6">
        <f t="shared" si="7"/>
        <v>2.9249999999999998</v>
      </c>
      <c r="AC4" s="6">
        <f t="shared" si="7"/>
        <v>82.923749999999998</v>
      </c>
      <c r="AD4" s="13">
        <v>17000000221</v>
      </c>
      <c r="AE4" s="6"/>
      <c r="AF4" s="9"/>
      <c r="AG4" s="9"/>
      <c r="AH4" s="9"/>
      <c r="AI4" s="9"/>
      <c r="AJ4" s="9"/>
      <c r="AK4" s="9"/>
      <c r="AL4" s="9"/>
    </row>
    <row r="5" spans="1:39" s="9" customFormat="1" ht="174.6" customHeight="1" x14ac:dyDescent="0.3">
      <c r="A5" s="7" t="s">
        <v>2908</v>
      </c>
      <c r="B5" s="8" t="s">
        <v>2909</v>
      </c>
      <c r="C5" s="8" t="s">
        <v>2910</v>
      </c>
      <c r="D5" s="9" t="s">
        <v>2911</v>
      </c>
      <c r="E5" s="6">
        <f>IF(F5 = "NULL", "NULL", F5/28.35)</f>
        <v>1.95</v>
      </c>
      <c r="F5" s="6">
        <v>55.282499999999999</v>
      </c>
      <c r="G5" s="6">
        <f>IF(H5 = "NULL", "NULL", H5/28.35)</f>
        <v>3.9</v>
      </c>
      <c r="H5" s="6">
        <v>110.565</v>
      </c>
      <c r="I5" s="6">
        <f t="shared" si="0"/>
        <v>4.875</v>
      </c>
      <c r="J5" s="6">
        <f>IF(G5 = "NULL", "NULL", H5*1.25)</f>
        <v>138.20625000000001</v>
      </c>
      <c r="K5" s="6">
        <f t="shared" si="1"/>
        <v>7.8</v>
      </c>
      <c r="L5" s="6">
        <f>IF(G5 = "NULL", "NULL", H5*2)</f>
        <v>221.13</v>
      </c>
      <c r="M5" s="9"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0">
        <v>10000000257</v>
      </c>
      <c r="O5" s="10">
        <v>30000000257</v>
      </c>
      <c r="P5" s="10">
        <v>50000000257</v>
      </c>
      <c r="Q5" s="10">
        <v>70000000257</v>
      </c>
      <c r="R5" s="10">
        <v>90000000257</v>
      </c>
      <c r="S5" s="10">
        <v>11000000257</v>
      </c>
      <c r="T5" s="10">
        <v>13000000257</v>
      </c>
      <c r="U5" s="8"/>
      <c r="W5" s="6">
        <f t="shared" si="3"/>
        <v>0.97499999999999998</v>
      </c>
      <c r="X5" s="6">
        <f t="shared" si="4"/>
        <v>27.641249999999999</v>
      </c>
      <c r="Y5" s="6">
        <f t="shared" si="5"/>
        <v>15.6</v>
      </c>
      <c r="Z5" s="6">
        <f t="shared" si="6"/>
        <v>442.26</v>
      </c>
      <c r="AA5" s="13">
        <v>15000000257</v>
      </c>
      <c r="AB5" s="6">
        <f t="shared" si="7"/>
        <v>2.9249999999999998</v>
      </c>
      <c r="AC5" s="6">
        <f t="shared" si="7"/>
        <v>82.923749999999998</v>
      </c>
      <c r="AD5" s="13">
        <v>17000000257</v>
      </c>
      <c r="AE5" s="6"/>
      <c r="AM5" s="36"/>
    </row>
    <row r="6" spans="1:39" s="9" customFormat="1" ht="180" x14ac:dyDescent="0.3">
      <c r="A6" s="7" t="s">
        <v>2912</v>
      </c>
      <c r="B6" s="8" t="s">
        <v>2913</v>
      </c>
      <c r="C6" s="8" t="s">
        <v>2914</v>
      </c>
      <c r="D6" s="9" t="s">
        <v>2915</v>
      </c>
      <c r="E6" s="6">
        <f>IF(F6 = "NULL", "NULL", F6/28.34952)</f>
        <v>7.0001185205252163</v>
      </c>
      <c r="F6" s="6">
        <v>198.45000000000002</v>
      </c>
      <c r="G6" s="6">
        <f>IF(H6 = "NULL", "NULL", H6/28.34952)</f>
        <v>14.000237041050433</v>
      </c>
      <c r="H6" s="6">
        <v>396.90000000000003</v>
      </c>
      <c r="I6" s="6">
        <f t="shared" si="0"/>
        <v>17.500296301313043</v>
      </c>
      <c r="J6" s="6">
        <f>IF(G6 = "NULL", "NULL", I6*28.35)</f>
        <v>496.13340014222479</v>
      </c>
      <c r="K6" s="6">
        <f t="shared" si="1"/>
        <v>28.000474082100865</v>
      </c>
      <c r="L6" s="6">
        <f>IF(G6 = "NULL", "NULL", K6*28.35)</f>
        <v>793.81344022755957</v>
      </c>
      <c r="M6" s="9" t="str">
        <f t="shared" si="2"/>
        <v>Rainbow Mix Popcorn Ingredients:
red, white, &amp; blue rainbow butterfly popcorn kernels  (NON GMO)
• Packed in a facility and/or equipment that produces products containing peanuts, tree nuts, soybean, milk, dairy, eggs, fish, shellfish, wheat, sesame •
 - NET WT. 7.00 oz (198.45 grams)</v>
      </c>
      <c r="N6" s="10">
        <v>10000000260</v>
      </c>
      <c r="O6" s="10">
        <v>30000000260</v>
      </c>
      <c r="P6" s="10">
        <v>50000000260</v>
      </c>
      <c r="Q6" s="10">
        <v>70000000260</v>
      </c>
      <c r="R6" s="10">
        <v>90000000260</v>
      </c>
      <c r="S6" s="10">
        <v>11000000260</v>
      </c>
      <c r="T6" s="10">
        <v>13000000260</v>
      </c>
      <c r="U6" s="8"/>
      <c r="W6" s="6">
        <f t="shared" si="3"/>
        <v>3.5000592602626082</v>
      </c>
      <c r="X6" s="6">
        <f t="shared" si="4"/>
        <v>99.226680028444946</v>
      </c>
      <c r="Y6" s="6">
        <f t="shared" si="5"/>
        <v>56.000948164201731</v>
      </c>
      <c r="Z6" s="6">
        <f t="shared" si="6"/>
        <v>1587.6000000000001</v>
      </c>
      <c r="AA6" s="13">
        <v>15000000260</v>
      </c>
      <c r="AB6" s="6">
        <f t="shared" si="7"/>
        <v>10.500177780787824</v>
      </c>
      <c r="AC6" s="6">
        <f t="shared" si="7"/>
        <v>297.67500000000001</v>
      </c>
      <c r="AD6" s="13">
        <v>15000000260</v>
      </c>
      <c r="AE6" s="11"/>
      <c r="AM6" s="36"/>
    </row>
    <row r="7" spans="1:39" s="9" customFormat="1" ht="117" customHeight="1" x14ac:dyDescent="0.3">
      <c r="A7" s="7" t="s">
        <v>2916</v>
      </c>
      <c r="B7" s="8" t="s">
        <v>2917</v>
      </c>
      <c r="C7" s="8" t="s">
        <v>2918</v>
      </c>
      <c r="D7" s="9" t="s">
        <v>2919</v>
      </c>
      <c r="E7" s="6">
        <f>IF(F7 = "NULL", "NULL", F7/28.34952)</f>
        <v>1.7500296301313041</v>
      </c>
      <c r="F7" s="6">
        <v>49.612500000000004</v>
      </c>
      <c r="G7" s="6">
        <f>IF(H7 = "NULL", "NULL", H7/28.34952)</f>
        <v>3.5000592602626082</v>
      </c>
      <c r="H7" s="6">
        <v>99.225000000000009</v>
      </c>
      <c r="I7" s="6">
        <f t="shared" si="0"/>
        <v>4.3750740753282606</v>
      </c>
      <c r="J7" s="6">
        <f>IF(G7 = "NULL", "NULL", I7*28.35)</f>
        <v>124.0333500355562</v>
      </c>
      <c r="K7" s="6">
        <f t="shared" si="1"/>
        <v>7.0001185205252163</v>
      </c>
      <c r="L7" s="6">
        <f>IF(G7 = "NULL", "NULL", K7*28.35)</f>
        <v>198.45336005688989</v>
      </c>
      <c r="M7" s="9" t="str">
        <f t="shared" si="2"/>
        <v>Red Butterfly Popcorn Ingredients:
red butterfly popcorn kernels (NON GMO)
• Packed in a facility and/or equipment that produces products containing peanuts, tree nuts, soybean, milk, dairy, eggs, fish, shellfish, wheat, sesame •
 - NET WT. 1.75 oz (49.6125 grams)</v>
      </c>
      <c r="N7" s="10">
        <v>10000000265</v>
      </c>
      <c r="O7" s="10">
        <v>30000000265</v>
      </c>
      <c r="P7" s="10">
        <v>50000000265</v>
      </c>
      <c r="Q7" s="10">
        <v>70000000265</v>
      </c>
      <c r="R7" s="10">
        <v>90000000265</v>
      </c>
      <c r="S7" s="10">
        <v>11000000265</v>
      </c>
      <c r="T7" s="10">
        <v>13000000265</v>
      </c>
      <c r="U7" s="8"/>
      <c r="W7" s="6">
        <f t="shared" si="3"/>
        <v>0.87501481506565204</v>
      </c>
      <c r="X7" s="6">
        <f t="shared" si="4"/>
        <v>24.806670007111236</v>
      </c>
      <c r="Y7" s="6">
        <f t="shared" si="5"/>
        <v>14.000237041050433</v>
      </c>
      <c r="Z7" s="6">
        <f t="shared" si="6"/>
        <v>396.90000000000003</v>
      </c>
      <c r="AA7" s="13">
        <v>15000000265</v>
      </c>
      <c r="AB7" s="6">
        <f t="shared" si="7"/>
        <v>2.6250444451969561</v>
      </c>
      <c r="AC7" s="6">
        <f t="shared" si="7"/>
        <v>74.418750000000003</v>
      </c>
      <c r="AD7" s="13">
        <v>15000000265</v>
      </c>
      <c r="AE7" s="11"/>
      <c r="AF7" s="13"/>
      <c r="AG7" s="6"/>
      <c r="AH7" s="6"/>
      <c r="AI7" s="13"/>
      <c r="AJ7" s="11"/>
      <c r="AM7" s="36"/>
    </row>
    <row r="8" spans="1:39" s="9" customFormat="1" ht="27.6" customHeight="1" x14ac:dyDescent="0.3">
      <c r="A8" s="7" t="s">
        <v>2920</v>
      </c>
      <c r="B8" s="8" t="s">
        <v>2921</v>
      </c>
      <c r="C8" s="8" t="s">
        <v>2922</v>
      </c>
      <c r="D8" s="9" t="s">
        <v>320</v>
      </c>
      <c r="E8" s="6">
        <f>IF(F8 = "NULL", "NULL", F8/28.35)</f>
        <v>1.95</v>
      </c>
      <c r="F8" s="6">
        <v>55.282499999999999</v>
      </c>
      <c r="G8" s="6">
        <f>IF(H8 = "NULL", "NULL", H8/28.35)</f>
        <v>3.9</v>
      </c>
      <c r="H8" s="6">
        <v>110.565</v>
      </c>
      <c r="I8" s="6">
        <f t="shared" si="0"/>
        <v>4.875</v>
      </c>
      <c r="J8" s="6">
        <f>IF(G8 = "NULL", "NULL", H8*1.25)</f>
        <v>138.20625000000001</v>
      </c>
      <c r="K8" s="6">
        <f t="shared" si="1"/>
        <v>7.8</v>
      </c>
      <c r="L8" s="6">
        <f>IF(G8 = "NULL", "NULL", H8*2)</f>
        <v>221.13</v>
      </c>
      <c r="M8" s="9" t="str">
        <f t="shared" si="2"/>
        <v>NULL
 - NET WT. 1.95 oz (55.2825 grams)</v>
      </c>
      <c r="N8" s="10">
        <v>10000000297</v>
      </c>
      <c r="O8" s="10">
        <v>30000000297</v>
      </c>
      <c r="P8" s="10">
        <v>50000000297</v>
      </c>
      <c r="Q8" s="10">
        <v>70000000297</v>
      </c>
      <c r="R8" s="10">
        <v>90000000297</v>
      </c>
      <c r="S8" s="10">
        <v>11000000297</v>
      </c>
      <c r="T8" s="10">
        <v>13000000297</v>
      </c>
      <c r="U8" s="8"/>
      <c r="W8" s="6">
        <f t="shared" si="3"/>
        <v>0.97499999999999998</v>
      </c>
      <c r="X8" s="6">
        <f t="shared" si="4"/>
        <v>27.641249999999999</v>
      </c>
      <c r="Y8" s="6">
        <f t="shared" si="5"/>
        <v>15.6</v>
      </c>
      <c r="Z8" s="6">
        <f t="shared" si="6"/>
        <v>442.26</v>
      </c>
      <c r="AA8" s="13">
        <v>15000000297</v>
      </c>
      <c r="AB8" s="6">
        <f t="shared" si="7"/>
        <v>2.9249999999999998</v>
      </c>
      <c r="AC8" s="6">
        <f t="shared" si="7"/>
        <v>82.923749999999998</v>
      </c>
      <c r="AD8" s="13">
        <v>17000000297</v>
      </c>
      <c r="AE8" s="6"/>
      <c r="AF8" s="13"/>
      <c r="AG8" s="6"/>
      <c r="AH8" s="6"/>
      <c r="AI8" s="13"/>
      <c r="AJ8" s="11"/>
    </row>
    <row r="9" spans="1:39" s="9" customFormat="1" ht="29.4" customHeight="1" x14ac:dyDescent="0.3">
      <c r="A9" s="7" t="s">
        <v>2923</v>
      </c>
      <c r="B9" s="8" t="s">
        <v>2924</v>
      </c>
      <c r="C9" s="8" t="s">
        <v>2925</v>
      </c>
      <c r="D9" s="9" t="s">
        <v>2926</v>
      </c>
      <c r="E9" s="6">
        <f>IF(F9 = "NULL", "NULL", F9/28.34952)</f>
        <v>13.000220109546829</v>
      </c>
      <c r="F9" s="6">
        <v>368.55</v>
      </c>
      <c r="G9" s="6">
        <f>IF(H9 = "NULL", "NULL", H9/28.34952)</f>
        <v>26.000440219093658</v>
      </c>
      <c r="H9" s="6">
        <v>737.1</v>
      </c>
      <c r="I9" s="6">
        <f t="shared" si="0"/>
        <v>32.50055027386707</v>
      </c>
      <c r="J9" s="6">
        <f>IF(G9 = "NULL", "NULL", I9*28.35)</f>
        <v>921.39060026413154</v>
      </c>
      <c r="K9" s="6">
        <f t="shared" si="1"/>
        <v>52.000880438187316</v>
      </c>
      <c r="L9" s="6">
        <f>IF(G9 = "NULL", "NULL", K9*28.35)</f>
        <v>1474.2249604226106</v>
      </c>
      <c r="M9" s="9" t="str">
        <f t="shared" si="2"/>
        <v>White Butterfly Popcorn Ingredients:
white butterfly popcorn kernels (NON GMO)
• Packed in a facility and/or equipment that produces products containing peanuts, tree nuts, soybean, milk, dairy, eggs, fish, shellfish, wheat, sesame •
 - NET WT. 13.00 oz (368.55 grams)</v>
      </c>
      <c r="N9" s="10">
        <v>10000000355</v>
      </c>
      <c r="O9" s="10">
        <v>30000000355</v>
      </c>
      <c r="P9" s="10">
        <v>50000000355</v>
      </c>
      <c r="Q9" s="10">
        <v>70000000355</v>
      </c>
      <c r="R9" s="10">
        <v>90000000355</v>
      </c>
      <c r="S9" s="10">
        <v>11000000355</v>
      </c>
      <c r="T9" s="10">
        <v>13000000355</v>
      </c>
      <c r="U9" s="8"/>
      <c r="W9" s="6">
        <f t="shared" si="3"/>
        <v>6.5001100547734145</v>
      </c>
      <c r="X9" s="6">
        <f t="shared" si="4"/>
        <v>184.27812005282632</v>
      </c>
      <c r="Y9" s="6">
        <f t="shared" si="5"/>
        <v>104.00176087637463</v>
      </c>
      <c r="Z9" s="6">
        <f t="shared" si="6"/>
        <v>2948.4</v>
      </c>
      <c r="AA9" s="13">
        <v>15000000355</v>
      </c>
      <c r="AB9" s="6">
        <f t="shared" si="7"/>
        <v>19.500330164320243</v>
      </c>
      <c r="AC9" s="6">
        <f t="shared" si="7"/>
        <v>552.82500000000005</v>
      </c>
      <c r="AD9" s="13">
        <v>15000000355</v>
      </c>
      <c r="AE9" s="11"/>
      <c r="AF9" s="13"/>
      <c r="AG9" s="6"/>
      <c r="AH9" s="6"/>
      <c r="AI9" s="13"/>
      <c r="AJ9" s="11"/>
    </row>
  </sheetData>
  <sortState xmlns:xlrd2="http://schemas.microsoft.com/office/spreadsheetml/2017/richdata2" ref="A2:AL9">
    <sortCondition ref="B2:B9"/>
  </sortState>
  <conditionalFormatting sqref="A1">
    <cfRule type="duplicateValues" dxfId="6" priority="1"/>
    <cfRule type="duplicateValues" dxfId="5" priority="2"/>
    <cfRule type="duplicateValues" dxfId="4" priority="3"/>
  </conditionalFormatting>
  <conditionalFormatting sqref="A8:A9">
    <cfRule type="duplicateValues" dxfId="3" priority="4"/>
    <cfRule type="duplicateValues" dxfId="2" priority="6"/>
    <cfRule type="duplicateValues" dxfId="1" priority="7"/>
  </conditionalFormatting>
  <conditionalFormatting sqref="A9">
    <cfRule type="duplicateValues" dxfId="0" priority="5"/>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Linthicum</cp:lastModifiedBy>
  <cp:revision/>
  <dcterms:created xsi:type="dcterms:W3CDTF">2021-12-01T21:44:45Z</dcterms:created>
  <dcterms:modified xsi:type="dcterms:W3CDTF">2024-03-22T16:53:48Z</dcterms:modified>
  <cp:category/>
  <cp:contentStatus/>
</cp:coreProperties>
</file>