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32" documentId="13_ncr:1_{028C0274-9A34-42BE-864C-69992E68CBC8}" xr6:coauthVersionLast="47" xr6:coauthVersionMax="47" xr10:uidLastSave="{BDA7B98C-DA70-4F9E-A4BB-F73E66FBF13B}"/>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AC18" i="1" s="1"/>
  <c r="AI18" i="1" s="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E50" i="1" s="1"/>
  <c r="M50" i="1" s="1"/>
  <c r="F51" i="1"/>
  <c r="F52" i="1"/>
  <c r="F53" i="1"/>
  <c r="F54" i="1"/>
  <c r="F55" i="1"/>
  <c r="F56" i="1"/>
  <c r="F57" i="1"/>
  <c r="F58" i="1"/>
  <c r="F59" i="1"/>
  <c r="F60" i="1"/>
  <c r="F61" i="1"/>
  <c r="F62" i="1"/>
  <c r="F63" i="1"/>
  <c r="F64" i="1"/>
  <c r="F65" i="1"/>
  <c r="F66" i="1"/>
  <c r="E66" i="1" s="1"/>
  <c r="M66" i="1" s="1"/>
  <c r="F67" i="1"/>
  <c r="F68" i="1"/>
  <c r="F69" i="1"/>
  <c r="F70" i="1"/>
  <c r="F71" i="1"/>
  <c r="F72" i="1"/>
  <c r="F73" i="1"/>
  <c r="F74" i="1"/>
  <c r="F75" i="1"/>
  <c r="F76" i="1"/>
  <c r="F77" i="1"/>
  <c r="F78" i="1"/>
  <c r="F79" i="1"/>
  <c r="F80" i="1"/>
  <c r="F81" i="1"/>
  <c r="F82" i="1"/>
  <c r="AC82" i="1" s="1"/>
  <c r="AI82" i="1" s="1"/>
  <c r="F83" i="1"/>
  <c r="F84" i="1"/>
  <c r="F85" i="1"/>
  <c r="F86" i="1"/>
  <c r="F87" i="1"/>
  <c r="F88" i="1"/>
  <c r="F89" i="1"/>
  <c r="F90" i="1"/>
  <c r="F91" i="1"/>
  <c r="F92" i="1"/>
  <c r="F93" i="1"/>
  <c r="F94" i="1"/>
  <c r="F95" i="1"/>
  <c r="F96" i="1"/>
  <c r="F97" i="1"/>
  <c r="F98" i="1"/>
  <c r="E98" i="1" s="1"/>
  <c r="M98" i="1" s="1"/>
  <c r="F99" i="1"/>
  <c r="F100" i="1"/>
  <c r="F101" i="1"/>
  <c r="F102" i="1"/>
  <c r="F103" i="1"/>
  <c r="F104" i="1"/>
  <c r="F105" i="1"/>
  <c r="F106" i="1"/>
  <c r="F107" i="1"/>
  <c r="F108" i="1"/>
  <c r="F109" i="1"/>
  <c r="F110" i="1"/>
  <c r="F111" i="1"/>
  <c r="F112" i="1"/>
  <c r="F113" i="1"/>
  <c r="F114" i="1"/>
  <c r="E114" i="1" s="1"/>
  <c r="M114" i="1" s="1"/>
  <c r="F115" i="1"/>
  <c r="F116" i="1"/>
  <c r="F117" i="1"/>
  <c r="F118" i="1"/>
  <c r="F119" i="1"/>
  <c r="F120" i="1"/>
  <c r="F121" i="1"/>
  <c r="F122" i="1"/>
  <c r="F123" i="1"/>
  <c r="F124" i="1"/>
  <c r="F125" i="1"/>
  <c r="F126" i="1"/>
  <c r="F127" i="1"/>
  <c r="F128" i="1"/>
  <c r="F129" i="1"/>
  <c r="F130" i="1"/>
  <c r="E130" i="1" s="1"/>
  <c r="M130" i="1" s="1"/>
  <c r="F131" i="1"/>
  <c r="F132" i="1"/>
  <c r="F133" i="1"/>
  <c r="F134" i="1"/>
  <c r="F135" i="1"/>
  <c r="F136" i="1"/>
  <c r="F137" i="1"/>
  <c r="F138" i="1"/>
  <c r="F139" i="1"/>
  <c r="F140" i="1"/>
  <c r="F141" i="1"/>
  <c r="F142" i="1"/>
  <c r="F143" i="1"/>
  <c r="F144" i="1"/>
  <c r="F145" i="1"/>
  <c r="F146" i="1"/>
  <c r="E146" i="1" s="1"/>
  <c r="M146" i="1" s="1"/>
  <c r="F147" i="1"/>
  <c r="F148" i="1"/>
  <c r="F149" i="1"/>
  <c r="F150" i="1"/>
  <c r="F151" i="1"/>
  <c r="F152" i="1"/>
  <c r="F153" i="1"/>
  <c r="F154" i="1"/>
  <c r="F155" i="1"/>
  <c r="F156" i="1"/>
  <c r="F157" i="1"/>
  <c r="F158" i="1"/>
  <c r="F159" i="1"/>
  <c r="F160" i="1"/>
  <c r="F161" i="1"/>
  <c r="F162" i="1"/>
  <c r="E162" i="1" s="1"/>
  <c r="M162" i="1" s="1"/>
  <c r="F163" i="1"/>
  <c r="F164" i="1"/>
  <c r="F165" i="1"/>
  <c r="F166" i="1"/>
  <c r="F167" i="1"/>
  <c r="F168" i="1"/>
  <c r="F169" i="1"/>
  <c r="F170" i="1"/>
  <c r="F171" i="1"/>
  <c r="F172" i="1"/>
  <c r="F173" i="1"/>
  <c r="F174" i="1"/>
  <c r="F175" i="1"/>
  <c r="F176" i="1"/>
  <c r="F177" i="1"/>
  <c r="F178" i="1"/>
  <c r="E178" i="1" s="1"/>
  <c r="M178" i="1" s="1"/>
  <c r="F179" i="1"/>
  <c r="F180" i="1"/>
  <c r="F181" i="1"/>
  <c r="F182" i="1"/>
  <c r="F183" i="1"/>
  <c r="F184" i="1"/>
  <c r="F185" i="1"/>
  <c r="F186" i="1"/>
  <c r="F187" i="1"/>
  <c r="F188" i="1"/>
  <c r="F189" i="1"/>
  <c r="F190" i="1"/>
  <c r="F191" i="1"/>
  <c r="F192" i="1"/>
  <c r="F193" i="1"/>
  <c r="F194" i="1"/>
  <c r="E194" i="1" s="1"/>
  <c r="M194" i="1" s="1"/>
  <c r="F195" i="1"/>
  <c r="F196" i="1"/>
  <c r="F197" i="1"/>
  <c r="F198" i="1"/>
  <c r="F199" i="1"/>
  <c r="F200" i="1"/>
  <c r="F201" i="1"/>
  <c r="F202" i="1"/>
  <c r="F203" i="1"/>
  <c r="F204" i="1"/>
  <c r="F205" i="1"/>
  <c r="F206" i="1"/>
  <c r="F207" i="1"/>
  <c r="F208" i="1"/>
  <c r="F209" i="1"/>
  <c r="F210" i="1"/>
  <c r="E210" i="1" s="1"/>
  <c r="M210" i="1" s="1"/>
  <c r="F211" i="1"/>
  <c r="F212" i="1"/>
  <c r="F213" i="1"/>
  <c r="F214" i="1"/>
  <c r="F215" i="1"/>
  <c r="F216" i="1"/>
  <c r="F217" i="1"/>
  <c r="F218" i="1"/>
  <c r="F219" i="1"/>
  <c r="F220" i="1"/>
  <c r="F221" i="1"/>
  <c r="F222" i="1"/>
  <c r="F223" i="1"/>
  <c r="E223" i="1" s="1"/>
  <c r="M223" i="1" s="1"/>
  <c r="F224" i="1"/>
  <c r="F225" i="1"/>
  <c r="F226" i="1"/>
  <c r="E226" i="1" s="1"/>
  <c r="M226" i="1" s="1"/>
  <c r="F227" i="1"/>
  <c r="F228" i="1"/>
  <c r="F229" i="1"/>
  <c r="F230" i="1"/>
  <c r="F231" i="1"/>
  <c r="F232" i="1"/>
  <c r="F233" i="1"/>
  <c r="F234" i="1"/>
  <c r="F235" i="1"/>
  <c r="F236" i="1"/>
  <c r="F237" i="1"/>
  <c r="F238" i="1"/>
  <c r="F239" i="1"/>
  <c r="F240" i="1"/>
  <c r="F241" i="1"/>
  <c r="F242" i="1"/>
  <c r="E242" i="1" s="1"/>
  <c r="M242" i="1" s="1"/>
  <c r="F243" i="1"/>
  <c r="F244" i="1"/>
  <c r="F245" i="1"/>
  <c r="F246" i="1"/>
  <c r="F247" i="1"/>
  <c r="F248" i="1"/>
  <c r="F249" i="1"/>
  <c r="F250" i="1"/>
  <c r="F251" i="1"/>
  <c r="F252" i="1"/>
  <c r="F253" i="1"/>
  <c r="F254" i="1"/>
  <c r="F255" i="1"/>
  <c r="F256" i="1"/>
  <c r="F257" i="1"/>
  <c r="F258" i="1"/>
  <c r="AC258" i="1" s="1"/>
  <c r="AI258" i="1" s="1"/>
  <c r="F259" i="1"/>
  <c r="F260" i="1"/>
  <c r="F261" i="1"/>
  <c r="F262" i="1"/>
  <c r="F263" i="1"/>
  <c r="F264" i="1"/>
  <c r="F265" i="1"/>
  <c r="F266" i="1"/>
  <c r="F267" i="1"/>
  <c r="F268" i="1"/>
  <c r="F269" i="1"/>
  <c r="F270" i="1"/>
  <c r="F271" i="1"/>
  <c r="AC271" i="1" s="1"/>
  <c r="AI271" i="1" s="1"/>
  <c r="F272" i="1"/>
  <c r="F273" i="1"/>
  <c r="F274" i="1"/>
  <c r="E274" i="1" s="1"/>
  <c r="M274" i="1" s="1"/>
  <c r="F275" i="1"/>
  <c r="F276" i="1"/>
  <c r="F277" i="1"/>
  <c r="F278" i="1"/>
  <c r="F279" i="1"/>
  <c r="F280" i="1"/>
  <c r="F281" i="1"/>
  <c r="F282" i="1"/>
  <c r="F283" i="1"/>
  <c r="F284" i="1"/>
  <c r="F285" i="1"/>
  <c r="F286" i="1"/>
  <c r="F287" i="1"/>
  <c r="F288" i="1"/>
  <c r="F289" i="1"/>
  <c r="F290" i="1"/>
  <c r="E290" i="1" s="1"/>
  <c r="M290" i="1" s="1"/>
  <c r="F291" i="1"/>
  <c r="F292" i="1"/>
  <c r="F293" i="1"/>
  <c r="F294" i="1"/>
  <c r="F295" i="1"/>
  <c r="F296" i="1"/>
  <c r="F297" i="1"/>
  <c r="F298" i="1"/>
  <c r="F299" i="1"/>
  <c r="F300" i="1"/>
  <c r="F301" i="1"/>
  <c r="F302" i="1"/>
  <c r="F303" i="1"/>
  <c r="F304" i="1"/>
  <c r="F305" i="1"/>
  <c r="F306" i="1"/>
  <c r="AC306" i="1" s="1"/>
  <c r="AI306" i="1" s="1"/>
  <c r="F307" i="1"/>
  <c r="F308" i="1"/>
  <c r="F309" i="1"/>
  <c r="F310" i="1"/>
  <c r="F311" i="1"/>
  <c r="F312" i="1"/>
  <c r="F313" i="1"/>
  <c r="F314" i="1"/>
  <c r="F315" i="1"/>
  <c r="F316" i="1"/>
  <c r="F317" i="1"/>
  <c r="F318" i="1"/>
  <c r="F319" i="1"/>
  <c r="E319" i="1" s="1"/>
  <c r="M319" i="1" s="1"/>
  <c r="F320" i="1"/>
  <c r="F321" i="1"/>
  <c r="F322" i="1"/>
  <c r="E322" i="1" s="1"/>
  <c r="M322" i="1" s="1"/>
  <c r="F323" i="1"/>
  <c r="F324" i="1"/>
  <c r="F325" i="1"/>
  <c r="F326" i="1"/>
  <c r="F327" i="1"/>
  <c r="F328" i="1"/>
  <c r="F329" i="1"/>
  <c r="F330" i="1"/>
  <c r="F331" i="1"/>
  <c r="F332" i="1"/>
  <c r="F333" i="1"/>
  <c r="F334" i="1"/>
  <c r="F335" i="1"/>
  <c r="F336" i="1"/>
  <c r="F337" i="1"/>
  <c r="F338" i="1"/>
  <c r="E338" i="1" s="1"/>
  <c r="M338" i="1" s="1"/>
  <c r="F339" i="1"/>
  <c r="F340" i="1"/>
  <c r="F341" i="1"/>
  <c r="F342" i="1"/>
  <c r="F343" i="1"/>
  <c r="F344" i="1"/>
  <c r="F345" i="1"/>
  <c r="F346" i="1"/>
  <c r="F347" i="1"/>
  <c r="F348" i="1"/>
  <c r="F349" i="1"/>
  <c r="F350" i="1"/>
  <c r="F351" i="1"/>
  <c r="F352" i="1"/>
  <c r="F353" i="1"/>
  <c r="F354" i="1"/>
  <c r="E354" i="1" s="1"/>
  <c r="M354" i="1" s="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E386" i="1" s="1"/>
  <c r="M386" i="1" s="1"/>
  <c r="F387" i="1"/>
  <c r="F388" i="1"/>
  <c r="F389" i="1"/>
  <c r="F390" i="1"/>
  <c r="F391" i="1"/>
  <c r="F392" i="1"/>
  <c r="F393" i="1"/>
  <c r="F394" i="1"/>
  <c r="F395" i="1"/>
  <c r="F396" i="1"/>
  <c r="F397" i="1"/>
  <c r="F398" i="1"/>
  <c r="F399" i="1"/>
  <c r="F400" i="1"/>
  <c r="F401" i="1"/>
  <c r="F402" i="1"/>
  <c r="E402" i="1" s="1"/>
  <c r="F403" i="1"/>
  <c r="F404" i="1"/>
  <c r="F405" i="1"/>
  <c r="F406" i="1"/>
  <c r="F407" i="1"/>
  <c r="F408" i="1"/>
  <c r="F409" i="1"/>
  <c r="F410" i="1"/>
  <c r="F411" i="1"/>
  <c r="F412" i="1"/>
  <c r="F413" i="1"/>
  <c r="F414" i="1"/>
  <c r="F415" i="1"/>
  <c r="F416" i="1"/>
  <c r="F417" i="1"/>
  <c r="F418" i="1"/>
  <c r="E418" i="1" s="1"/>
  <c r="M418" i="1" s="1"/>
  <c r="F419" i="1"/>
  <c r="F420" i="1"/>
  <c r="F421" i="1"/>
  <c r="F422" i="1"/>
  <c r="F423" i="1"/>
  <c r="F424" i="1"/>
  <c r="F425" i="1"/>
  <c r="F426" i="1"/>
  <c r="F427" i="1"/>
  <c r="F428" i="1"/>
  <c r="F429" i="1"/>
  <c r="F430" i="1"/>
  <c r="F431" i="1"/>
  <c r="F432" i="1"/>
  <c r="F433" i="1"/>
  <c r="F434" i="1"/>
  <c r="E434" i="1" s="1"/>
  <c r="M434" i="1" s="1"/>
  <c r="F435" i="1"/>
  <c r="F436" i="1"/>
  <c r="F437" i="1"/>
  <c r="F438" i="1"/>
  <c r="F439" i="1"/>
  <c r="F440" i="1"/>
  <c r="F441" i="1"/>
  <c r="F442" i="1"/>
  <c r="F443" i="1"/>
  <c r="F444" i="1"/>
  <c r="F445" i="1"/>
  <c r="F446" i="1"/>
  <c r="F447" i="1"/>
  <c r="F448" i="1"/>
  <c r="F449" i="1"/>
  <c r="F450" i="1"/>
  <c r="E450" i="1" s="1"/>
  <c r="M450" i="1" s="1"/>
  <c r="F451" i="1"/>
  <c r="F452" i="1"/>
  <c r="F453" i="1"/>
  <c r="F454" i="1"/>
  <c r="F455" i="1"/>
  <c r="F456" i="1"/>
  <c r="F457" i="1"/>
  <c r="F458" i="1"/>
  <c r="F459" i="1"/>
  <c r="F460" i="1"/>
  <c r="F461" i="1"/>
  <c r="F462" i="1"/>
  <c r="F463" i="1"/>
  <c r="F464" i="1"/>
  <c r="F465" i="1"/>
  <c r="F466" i="1"/>
  <c r="E466" i="1" s="1"/>
  <c r="M466" i="1" s="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E496" i="1" s="1"/>
  <c r="F497" i="1"/>
  <c r="F498" i="1"/>
  <c r="AC498" i="1" s="1"/>
  <c r="AI498" i="1" s="1"/>
  <c r="F499" i="1"/>
  <c r="F500" i="1"/>
  <c r="F501" i="1"/>
  <c r="F502" i="1"/>
  <c r="F503" i="1"/>
  <c r="F504" i="1"/>
  <c r="F505" i="1"/>
  <c r="F506" i="1"/>
  <c r="F507" i="1"/>
  <c r="F508" i="1"/>
  <c r="F509" i="1"/>
  <c r="F510" i="1"/>
  <c r="F511" i="1"/>
  <c r="F512" i="1"/>
  <c r="F513" i="1"/>
  <c r="F514" i="1"/>
  <c r="E514" i="1" s="1"/>
  <c r="M514" i="1" s="1"/>
  <c r="F515" i="1"/>
  <c r="F516" i="1"/>
  <c r="F517" i="1"/>
  <c r="F518" i="1"/>
  <c r="F519" i="1"/>
  <c r="F520" i="1"/>
  <c r="F521" i="1"/>
  <c r="F522" i="1"/>
  <c r="F523" i="1"/>
  <c r="F524" i="1"/>
  <c r="F525" i="1"/>
  <c r="F526" i="1"/>
  <c r="F527" i="1"/>
  <c r="F528" i="1"/>
  <c r="F529" i="1"/>
  <c r="F530" i="1"/>
  <c r="E530" i="1" s="1"/>
  <c r="M530" i="1" s="1"/>
  <c r="F531" i="1"/>
  <c r="F532" i="1"/>
  <c r="F533" i="1"/>
  <c r="F534" i="1"/>
  <c r="F535" i="1"/>
  <c r="F536" i="1"/>
  <c r="F537" i="1"/>
  <c r="F538" i="1"/>
  <c r="F539" i="1"/>
  <c r="F540" i="1"/>
  <c r="F541" i="1"/>
  <c r="F542" i="1"/>
  <c r="F543" i="1"/>
  <c r="F544" i="1"/>
  <c r="F545" i="1"/>
  <c r="F546" i="1"/>
  <c r="E546" i="1" s="1"/>
  <c r="M546" i="1" s="1"/>
  <c r="F547" i="1"/>
  <c r="F548" i="1"/>
  <c r="F549" i="1"/>
  <c r="F550" i="1"/>
  <c r="F551" i="1"/>
  <c r="F552" i="1"/>
  <c r="F553" i="1"/>
  <c r="F554" i="1"/>
  <c r="F555" i="1"/>
  <c r="F556" i="1"/>
  <c r="F557" i="1"/>
  <c r="F558" i="1"/>
  <c r="F559" i="1"/>
  <c r="F560" i="1"/>
  <c r="F561" i="1"/>
  <c r="F562" i="1"/>
  <c r="E562" i="1" s="1"/>
  <c r="M562" i="1" s="1"/>
  <c r="F563" i="1"/>
  <c r="F564" i="1"/>
  <c r="F565" i="1"/>
  <c r="F566" i="1"/>
  <c r="F567" i="1"/>
  <c r="F568" i="1"/>
  <c r="F569" i="1"/>
  <c r="F570" i="1"/>
  <c r="F571" i="1"/>
  <c r="F572" i="1"/>
  <c r="F573" i="1"/>
  <c r="AC573" i="1" s="1"/>
  <c r="AI573" i="1" s="1"/>
  <c r="F574" i="1"/>
  <c r="F575" i="1"/>
  <c r="F576" i="1"/>
  <c r="F577" i="1"/>
  <c r="AC577" i="1" s="1"/>
  <c r="AI577" i="1" s="1"/>
  <c r="F578" i="1"/>
  <c r="AC578" i="1" s="1"/>
  <c r="AI578" i="1" s="1"/>
  <c r="F579" i="1"/>
  <c r="F580" i="1"/>
  <c r="F581" i="1"/>
  <c r="F582" i="1"/>
  <c r="F583" i="1"/>
  <c r="F584" i="1"/>
  <c r="F585" i="1"/>
  <c r="F586" i="1"/>
  <c r="F587" i="1"/>
  <c r="F588" i="1"/>
  <c r="F589" i="1"/>
  <c r="F590" i="1"/>
  <c r="F591" i="1"/>
  <c r="F592" i="1"/>
  <c r="F593" i="1"/>
  <c r="F594" i="1"/>
  <c r="E594" i="1" s="1"/>
  <c r="M594" i="1" s="1"/>
  <c r="F595" i="1"/>
  <c r="F596" i="1"/>
  <c r="F597" i="1"/>
  <c r="F598" i="1"/>
  <c r="F599" i="1"/>
  <c r="F600" i="1"/>
  <c r="F601" i="1"/>
  <c r="F602" i="1"/>
  <c r="F603" i="1"/>
  <c r="F604" i="1"/>
  <c r="F605" i="1"/>
  <c r="E605" i="1" s="1"/>
  <c r="M605" i="1" s="1"/>
  <c r="F606" i="1"/>
  <c r="F607" i="1"/>
  <c r="F608" i="1"/>
  <c r="F609" i="1"/>
  <c r="F610" i="1"/>
  <c r="E610" i="1" s="1"/>
  <c r="M610" i="1" s="1"/>
  <c r="F611" i="1"/>
  <c r="F612" i="1"/>
  <c r="F613" i="1"/>
  <c r="F614" i="1"/>
  <c r="F615" i="1"/>
  <c r="F616" i="1"/>
  <c r="F617" i="1"/>
  <c r="F618" i="1"/>
  <c r="F619" i="1"/>
  <c r="F620" i="1"/>
  <c r="F621" i="1"/>
  <c r="F622" i="1"/>
  <c r="F623" i="1"/>
  <c r="F624" i="1"/>
  <c r="F625" i="1"/>
  <c r="F626" i="1"/>
  <c r="E626" i="1" s="1"/>
  <c r="M626" i="1" s="1"/>
  <c r="F627" i="1"/>
  <c r="F628" i="1"/>
  <c r="F629" i="1"/>
  <c r="F630" i="1"/>
  <c r="F631" i="1"/>
  <c r="F632" i="1"/>
  <c r="F633" i="1"/>
  <c r="F634" i="1"/>
  <c r="F635" i="1"/>
  <c r="F636" i="1"/>
  <c r="F637" i="1"/>
  <c r="F638" i="1"/>
  <c r="F639" i="1"/>
  <c r="F640" i="1"/>
  <c r="F641" i="1"/>
  <c r="F642" i="1"/>
  <c r="AC642" i="1" s="1"/>
  <c r="AI642" i="1" s="1"/>
  <c r="F643" i="1"/>
  <c r="F644" i="1"/>
  <c r="F645" i="1"/>
  <c r="F646" i="1"/>
  <c r="F647" i="1"/>
  <c r="F648" i="1"/>
  <c r="F649" i="1"/>
  <c r="AC649" i="1" s="1"/>
  <c r="AI649" i="1" s="1"/>
  <c r="F650" i="1"/>
  <c r="F651" i="1"/>
  <c r="F652" i="1"/>
  <c r="F653" i="1"/>
  <c r="F654" i="1"/>
  <c r="F2" i="1"/>
  <c r="E2" i="1" s="1"/>
  <c r="M2" i="1" s="1"/>
  <c r="G258" i="1"/>
  <c r="AL496" i="1"/>
  <c r="AC496" i="1"/>
  <c r="AI496" i="1" s="1"/>
  <c r="G496" i="1"/>
  <c r="Z496" i="1" s="1"/>
  <c r="E36" i="1"/>
  <c r="M36" i="1" s="1"/>
  <c r="G36" i="1"/>
  <c r="I36" i="1" s="1"/>
  <c r="AC36" i="1"/>
  <c r="AI36" i="1" s="1"/>
  <c r="AL36" i="1"/>
  <c r="AL498" i="1"/>
  <c r="G498" i="1"/>
  <c r="Z498" i="1" s="1"/>
  <c r="AL31" i="1"/>
  <c r="AC31" i="1"/>
  <c r="AI31" i="1" s="1"/>
  <c r="G31" i="1"/>
  <c r="Z31" i="1" s="1"/>
  <c r="E31" i="1"/>
  <c r="AL402" i="1"/>
  <c r="AC402" i="1"/>
  <c r="AI402" i="1" s="1"/>
  <c r="G402" i="1"/>
  <c r="Z402" i="1" s="1"/>
  <c r="AL11" i="1"/>
  <c r="AC11" i="1"/>
  <c r="AI11" i="1" s="1"/>
  <c r="G11" i="1"/>
  <c r="Z11" i="1" s="1"/>
  <c r="E11" i="1"/>
  <c r="AL258" i="1"/>
  <c r="Z258" i="1"/>
  <c r="AL603" i="1"/>
  <c r="AC603" i="1"/>
  <c r="AI603" i="1" s="1"/>
  <c r="G603" i="1"/>
  <c r="Z603" i="1" s="1"/>
  <c r="E603" i="1"/>
  <c r="AL214" i="1"/>
  <c r="AC214" i="1"/>
  <c r="AI214" i="1" s="1"/>
  <c r="G214" i="1"/>
  <c r="Z214" i="1" s="1"/>
  <c r="E214" i="1"/>
  <c r="E649" i="1"/>
  <c r="M649" i="1" s="1"/>
  <c r="G649" i="1"/>
  <c r="I649" i="1" s="1"/>
  <c r="AL649" i="1"/>
  <c r="E199" i="1"/>
  <c r="M199" i="1" s="1"/>
  <c r="G199" i="1"/>
  <c r="I199" i="1" s="1"/>
  <c r="AC199" i="1"/>
  <c r="AI199" i="1" s="1"/>
  <c r="AL199" i="1"/>
  <c r="G319" i="1"/>
  <c r="I319" i="1" s="1"/>
  <c r="AC319" i="1"/>
  <c r="AI319" i="1" s="1"/>
  <c r="AL319" i="1"/>
  <c r="E577" i="1"/>
  <c r="M577" i="1" s="1"/>
  <c r="G577" i="1"/>
  <c r="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E8" i="1"/>
  <c r="M8" i="1" s="1"/>
  <c r="G8" i="1"/>
  <c r="Y8" i="1" s="1"/>
  <c r="AC8" i="1"/>
  <c r="AI8" i="1" s="1"/>
  <c r="G274" i="1"/>
  <c r="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G578" i="1"/>
  <c r="Y578" i="1" s="1"/>
  <c r="AC211" i="1"/>
  <c r="AI211" i="1" s="1"/>
  <c r="G211" i="1"/>
  <c r="W211" i="1" s="1"/>
  <c r="X211" i="1" s="1"/>
  <c r="E211" i="1"/>
  <c r="M211" i="1" s="1"/>
  <c r="AC273" i="1"/>
  <c r="AI273" i="1" s="1"/>
  <c r="G273" i="1"/>
  <c r="I273" i="1" s="1"/>
  <c r="E273" i="1"/>
  <c r="M273" i="1" s="1"/>
  <c r="G82" i="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G642" i="1"/>
  <c r="J642" i="1" s="1"/>
  <c r="AF642" i="1" s="1"/>
  <c r="AE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G18" i="1"/>
  <c r="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G306" i="1"/>
  <c r="K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3" i="1"/>
  <c r="M53" i="1" s="1"/>
  <c r="E55" i="1"/>
  <c r="M55" i="1" s="1"/>
  <c r="E56" i="1"/>
  <c r="M56" i="1" s="1"/>
  <c r="E58" i="1"/>
  <c r="M58" i="1" s="1"/>
  <c r="E59" i="1"/>
  <c r="M59" i="1" s="1"/>
  <c r="E60" i="1"/>
  <c r="M60" i="1" s="1"/>
  <c r="E86" i="1"/>
  <c r="M86" i="1" s="1"/>
  <c r="E63" i="1"/>
  <c r="M63" i="1" s="1"/>
  <c r="E64" i="1"/>
  <c r="M64" i="1" s="1"/>
  <c r="E65" i="1"/>
  <c r="M65"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6" i="1"/>
  <c r="M116" i="1" s="1"/>
  <c r="E117" i="1"/>
  <c r="M117" i="1" s="1"/>
  <c r="E118" i="1"/>
  <c r="M118" i="1" s="1"/>
  <c r="E119" i="1"/>
  <c r="M119" i="1" s="1"/>
  <c r="E121" i="1"/>
  <c r="M121" i="1" s="1"/>
  <c r="E122" i="1"/>
  <c r="M122" i="1" s="1"/>
  <c r="E125" i="1"/>
  <c r="M125" i="1" s="1"/>
  <c r="E126" i="1"/>
  <c r="M126" i="1" s="1"/>
  <c r="E127" i="1"/>
  <c r="M127" i="1" s="1"/>
  <c r="E128" i="1"/>
  <c r="M128"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9" i="1"/>
  <c r="M179" i="1" s="1"/>
  <c r="E180" i="1"/>
  <c r="M180" i="1" s="1"/>
  <c r="E181" i="1"/>
  <c r="M181" i="1" s="1"/>
  <c r="E185" i="1"/>
  <c r="M185" i="1" s="1"/>
  <c r="E184" i="1"/>
  <c r="M184" i="1" s="1"/>
  <c r="E190" i="1"/>
  <c r="M190" i="1" s="1"/>
  <c r="E191" i="1"/>
  <c r="M191" i="1" s="1"/>
  <c r="E192" i="1"/>
  <c r="M192" i="1" s="1"/>
  <c r="E195" i="1"/>
  <c r="M195" i="1" s="1"/>
  <c r="E197" i="1"/>
  <c r="M197" i="1" s="1"/>
  <c r="E200" i="1"/>
  <c r="M200" i="1" s="1"/>
  <c r="E201" i="1"/>
  <c r="M201" i="1" s="1"/>
  <c r="E203" i="1"/>
  <c r="M203" i="1" s="1"/>
  <c r="E204" i="1"/>
  <c r="M204" i="1" s="1"/>
  <c r="E206" i="1"/>
  <c r="M206" i="1" s="1"/>
  <c r="E207" i="1"/>
  <c r="M207" i="1" s="1"/>
  <c r="E208" i="1"/>
  <c r="M208" i="1" s="1"/>
  <c r="E212" i="1"/>
  <c r="M212" i="1" s="1"/>
  <c r="E216" i="1"/>
  <c r="M216" i="1" s="1"/>
  <c r="E217" i="1"/>
  <c r="M217" i="1" s="1"/>
  <c r="E221" i="1"/>
  <c r="M221" i="1" s="1"/>
  <c r="E228" i="1"/>
  <c r="M228" i="1" s="1"/>
  <c r="E222" i="1"/>
  <c r="M222" i="1" s="1"/>
  <c r="E229" i="1"/>
  <c r="M229" i="1" s="1"/>
  <c r="E225" i="1"/>
  <c r="M225" i="1" s="1"/>
  <c r="E231" i="1"/>
  <c r="M231" i="1" s="1"/>
  <c r="E236" i="1"/>
  <c r="M236" i="1" s="1"/>
  <c r="E237" i="1"/>
  <c r="M237" i="1" s="1"/>
  <c r="E239" i="1"/>
  <c r="M239"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3" i="1"/>
  <c r="M323" i="1" s="1"/>
  <c r="E324" i="1"/>
  <c r="M324" i="1" s="1"/>
  <c r="E325" i="1"/>
  <c r="M325" i="1" s="1"/>
  <c r="E326" i="1"/>
  <c r="M326" i="1" s="1"/>
  <c r="E329" i="1"/>
  <c r="M329" i="1" s="1"/>
  <c r="E330" i="1"/>
  <c r="M330" i="1" s="1"/>
  <c r="E333" i="1"/>
  <c r="M333" i="1" s="1"/>
  <c r="E331" i="1"/>
  <c r="M331" i="1" s="1"/>
  <c r="E336" i="1"/>
  <c r="M336" i="1" s="1"/>
  <c r="E337" i="1"/>
  <c r="M337"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20" i="1"/>
  <c r="M420" i="1" s="1"/>
  <c r="E421" i="1"/>
  <c r="M421" i="1" s="1"/>
  <c r="E424" i="1"/>
  <c r="M424" i="1" s="1"/>
  <c r="E425" i="1"/>
  <c r="M425" i="1" s="1"/>
  <c r="E427" i="1"/>
  <c r="M427" i="1" s="1"/>
  <c r="E433" i="1"/>
  <c r="M433" i="1" s="1"/>
  <c r="E182" i="1"/>
  <c r="M182" i="1" s="1"/>
  <c r="E437" i="1"/>
  <c r="M437" i="1" s="1"/>
  <c r="E438" i="1"/>
  <c r="M438" i="1" s="1"/>
  <c r="E439" i="1"/>
  <c r="M439" i="1" s="1"/>
  <c r="E442" i="1"/>
  <c r="M442" i="1" s="1"/>
  <c r="E444" i="1"/>
  <c r="M444" i="1" s="1"/>
  <c r="E445" i="1"/>
  <c r="M445" i="1" s="1"/>
  <c r="E446" i="1"/>
  <c r="M446" i="1" s="1"/>
  <c r="E447" i="1"/>
  <c r="M447" i="1" s="1"/>
  <c r="E448" i="1"/>
  <c r="M448" i="1" s="1"/>
  <c r="E451" i="1"/>
  <c r="M451" i="1" s="1"/>
  <c r="E453" i="1"/>
  <c r="M453" i="1" s="1"/>
  <c r="E454" i="1"/>
  <c r="M454" i="1" s="1"/>
  <c r="E455" i="1"/>
  <c r="M455" i="1" s="1"/>
  <c r="E458" i="1"/>
  <c r="M458" i="1" s="1"/>
  <c r="E460" i="1"/>
  <c r="M460" i="1" s="1"/>
  <c r="E461" i="1"/>
  <c r="M461" i="1" s="1"/>
  <c r="E464" i="1"/>
  <c r="M464" i="1" s="1"/>
  <c r="E462" i="1"/>
  <c r="M462" i="1" s="1"/>
  <c r="E465" i="1"/>
  <c r="M465"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35" i="1"/>
  <c r="M535" i="1" s="1"/>
  <c r="E536" i="1"/>
  <c r="M536" i="1" s="1"/>
  <c r="E540" i="1"/>
  <c r="M540" i="1" s="1"/>
  <c r="E544" i="1"/>
  <c r="M544" i="1" s="1"/>
  <c r="E545" i="1"/>
  <c r="M545" i="1" s="1"/>
  <c r="E548" i="1"/>
  <c r="M548" i="1" s="1"/>
  <c r="E549" i="1"/>
  <c r="M549" i="1" s="1"/>
  <c r="E551" i="1"/>
  <c r="M551" i="1" s="1"/>
  <c r="E553" i="1"/>
  <c r="M553" i="1" s="1"/>
  <c r="E554" i="1"/>
  <c r="M554" i="1" s="1"/>
  <c r="E555" i="1"/>
  <c r="M555" i="1" s="1"/>
  <c r="E556" i="1"/>
  <c r="M556"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601" i="1"/>
  <c r="M601" i="1" s="1"/>
  <c r="E595" i="1"/>
  <c r="M595" i="1" s="1"/>
  <c r="E598" i="1"/>
  <c r="M598" i="1" s="1"/>
  <c r="E604" i="1"/>
  <c r="M604" i="1" s="1"/>
  <c r="E609" i="1"/>
  <c r="M609"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41" i="1"/>
  <c r="M641" i="1" s="1"/>
  <c r="E627" i="1"/>
  <c r="M627" i="1" s="1"/>
  <c r="E629" i="1"/>
  <c r="M629" i="1" s="1"/>
  <c r="E630" i="1"/>
  <c r="M630" i="1" s="1"/>
  <c r="E631" i="1"/>
  <c r="M631" i="1" s="1"/>
  <c r="E632" i="1"/>
  <c r="M632" i="1" s="1"/>
  <c r="E633" i="1"/>
  <c r="M633" i="1" s="1"/>
  <c r="E635" i="1"/>
  <c r="M635" i="1" s="1"/>
  <c r="E636" i="1"/>
  <c r="M636" i="1" s="1"/>
  <c r="E639" i="1"/>
  <c r="M639"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72" i="1"/>
  <c r="M572" i="1" s="1"/>
  <c r="E49" i="1"/>
  <c r="M49" i="1" s="1"/>
  <c r="E133" i="1"/>
  <c r="M133" i="1" s="1"/>
  <c r="E156" i="1"/>
  <c r="M156" i="1" s="1"/>
  <c r="E370" i="1"/>
  <c r="M370" i="1" s="1"/>
  <c r="E523" i="1"/>
  <c r="M523" i="1" s="1"/>
  <c r="E383" i="1"/>
  <c r="M383" i="1" s="1"/>
  <c r="E198" i="1"/>
  <c r="M198" i="1" s="1"/>
  <c r="E51" i="1"/>
  <c r="M51" i="1" s="1"/>
  <c r="E373" i="1"/>
  <c r="M373" i="1" s="1"/>
  <c r="E81" i="1"/>
  <c r="M81" i="1" s="1"/>
  <c r="E224" i="1"/>
  <c r="M224" i="1" s="1"/>
  <c r="E254" i="1"/>
  <c r="M2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G556" i="1"/>
  <c r="J556" i="1" s="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E18" i="1" l="1"/>
  <c r="M18" i="1" s="1"/>
  <c r="E642" i="1"/>
  <c r="M642" i="1" s="1"/>
  <c r="E306" i="1"/>
  <c r="M306" i="1" s="1"/>
  <c r="E82" i="1"/>
  <c r="M82" i="1" s="1"/>
  <c r="E258" i="1"/>
  <c r="E498" i="1"/>
  <c r="AC274" i="1"/>
  <c r="AI274" i="1" s="1"/>
  <c r="E578" i="1"/>
  <c r="M578" i="1" s="1"/>
  <c r="K36" i="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<sst xmlns="http://schemas.openxmlformats.org/spreadsheetml/2006/main" count="4746" uniqueCount="3030">
  <si>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</si>
  <si>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</si>
  <si>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</si>
  <si>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</si>
  <si>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</si>
  <si>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</si>
  <si>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</si>
  <si>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</si>
  <si>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</si>
  <si>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</si>
  <si>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</si>
  <si>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</si>
  <si>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</si>
  <si>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</si>
  <si>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</si>
  <si>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</si>
  <si>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</si>
  <si>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</si>
  <si>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</si>
  <si>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</si>
  <si>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</si>
  <si>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</si>
  <si>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</si>
  <si>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</si>
  <si>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</si>
  <si>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</si>
  <si>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</si>
  <si>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</si>
  <si>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</si>
  <si>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</si>
  <si>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</si>
  <si>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</si>
  <si>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</si>
  <si>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</si>
  <si>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</si>
  <si>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</si>
  <si>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</si>
  <si>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</si>
  <si>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</si>
  <si>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</si>
  <si>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</si>
  <si>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</si>
  <si>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</si>
  <si>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</si>
  <si>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</si>
  <si>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</si>
  <si>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</si>
  <si>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</si>
  <si>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</si>
  <si>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</si>
  <si>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</si>
  <si>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</si>
  <si>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</si>
  <si>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</si>
  <si>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</si>
  <si>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</si>
  <si>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</si>
  <si>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</si>
  <si>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</si>
  <si>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</si>
  <si>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</si>
  <si>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</si>
  <si>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</si>
  <si>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</si>
  <si>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</si>
  <si>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</si>
  <si>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</si>
  <si>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</si>
  <si>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</si>
  <si>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</si>
  <si>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</si>
  <si>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</si>
  <si>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</si>
  <si>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</si>
  <si>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</si>
  <si>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</si>
  <si>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</si>
  <si>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</si>
  <si>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</si>
  <si>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</si>
  <si>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</si>
  <si>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</si>
  <si>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</si>
  <si>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</si>
  <si>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</si>
  <si>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</si>
  <si>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</si>
  <si>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</si>
  <si>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</si>
  <si>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</si>
  <si>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</si>
  <si>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</si>
  <si>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</si>
  <si>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</si>
  <si>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</si>
  <si>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</si>
  <si>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</si>
  <si>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</si>
  <si>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</si>
  <si>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</si>
  <si>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</si>
  <si>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</si>
  <si>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</si>
  <si>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</si>
  <si>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</si>
  <si>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</si>
  <si>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</si>
  <si>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Pittsburg</t>
  </si>
  <si>
    <t>BD-006</t>
  </si>
  <si>
    <t>BD-007</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</si>
  <si>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</si>
  <si>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</si>
  <si>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</si>
  <si>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</si>
  <si>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</si>
  <si>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</si>
  <si>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</si>
  <si>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</si>
  <si>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</si>
  <si>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</si>
  <si>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</si>
  <si>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</si>
  <si>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</si>
  <si>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</si>
  <si>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</si>
  <si>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</si>
  <si>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</si>
  <si>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</si>
  <si>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</si>
  <si>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</si>
  <si>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</si>
  <si>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</si>
  <si>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</si>
  <si>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</si>
  <si>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</si>
  <si>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</si>
  <si>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</si>
  <si>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</si>
  <si>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</si>
  <si>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</si>
  <si>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</si>
  <si>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</si>
  <si>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</si>
  <si>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</si>
  <si>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</si>
  <si>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</si>
  <si>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</si>
  <si>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</si>
  <si>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</si>
  <si>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</si>
  <si>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</si>
  <si>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</si>
  <si>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</si>
  <si>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</si>
  <si>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</si>
  <si>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</si>
  <si>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</si>
  <si>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</si>
  <si>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</si>
  <si>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</si>
  <si>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</si>
  <si>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</si>
  <si>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</si>
  <si>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</si>
  <si>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</si>
  <si>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</si>
  <si>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</si>
  <si>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</si>
  <si>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</si>
  <si>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</si>
  <si>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</si>
  <si>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</si>
  <si>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</si>
  <si>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</si>
  <si>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</si>
  <si>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</si>
  <si>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</si>
  <si>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</si>
  <si>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</si>
  <si>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</si>
  <si>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</si>
  <si>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</si>
  <si>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</si>
  <si>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</si>
  <si>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</si>
  <si>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</si>
  <si>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</si>
  <si>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</si>
  <si>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</si>
  <si>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</si>
  <si>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</si>
  <si>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</si>
  <si>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</si>
  <si>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</si>
  <si>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</si>
  <si>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</si>
  <si>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</si>
  <si>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</si>
  <si>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</si>
  <si>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</si>
  <si>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</si>
  <si>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</si>
  <si>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</si>
  <si>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</si>
  <si>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</si>
  <si>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</si>
  <si>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</si>
  <si>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</si>
  <si>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</si>
  <si>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</si>
  <si>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</si>
  <si>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</si>
  <si>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</si>
  <si>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</si>
  <si>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</si>
  <si>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</si>
  <si>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</si>
  <si>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</si>
  <si>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</si>
  <si>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</si>
  <si>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</si>
  <si>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</si>
  <si>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</si>
  <si>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</si>
  <si>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</si>
  <si>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</si>
  <si>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</si>
  <si>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</si>
  <si>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</si>
  <si>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</si>
  <si>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</si>
  <si>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</si>
  <si>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</si>
  <si>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</si>
  <si>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</si>
  <si>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</si>
  <si>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</si>
  <si>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</si>
  <si>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</si>
  <si>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</si>
  <si>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</si>
  <si>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</si>
  <si>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</si>
  <si>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</si>
  <si>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</si>
  <si>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</si>
  <si>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</si>
  <si>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</si>
  <si>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</si>
  <si>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</si>
  <si>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</si>
  <si>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</si>
  <si>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</si>
  <si>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</si>
  <si>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</si>
  <si>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</si>
  <si>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</si>
  <si>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</si>
  <si>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</si>
  <si>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</si>
  <si>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</si>
  <si>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</si>
  <si>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</si>
  <si>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</si>
  <si>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</si>
  <si>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</si>
  <si>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</si>
  <si>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</si>
  <si>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</si>
  <si>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</si>
  <si>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</si>
  <si>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</si>
  <si>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</si>
  <si>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</si>
  <si>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</si>
  <si>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</si>
  <si>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</si>
  <si>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</si>
  <si>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</si>
  <si>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</si>
  <si>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</si>
  <si>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</si>
  <si>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</si>
  <si>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</si>
  <si>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</si>
  <si>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</si>
  <si>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</si>
  <si>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</si>
  <si>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</si>
  <si>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</si>
  <si>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</si>
  <si>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</si>
  <si>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</si>
  <si>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</si>
  <si>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</si>
  <si>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</si>
  <si>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</si>
  <si>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</si>
  <si>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</si>
  <si>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</si>
  <si>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</si>
  <si>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</si>
  <si>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</si>
  <si>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</si>
  <si>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</si>
  <si>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</si>
  <si>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</si>
  <si>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</si>
  <si>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</si>
  <si>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</si>
  <si>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</si>
  <si>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</si>
  <si>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</si>
  <si>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</si>
  <si>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</si>
  <si>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</si>
  <si>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</si>
  <si>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</si>
  <si>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</si>
  <si>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</si>
  <si>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</si>
  <si>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</si>
  <si>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</si>
  <si>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</si>
  <si>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</si>
  <si>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</si>
  <si>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</si>
  <si>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</si>
  <si>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</si>
  <si>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</si>
  <si>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</si>
  <si>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</si>
  <si>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</si>
  <si>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</si>
  <si>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</si>
  <si>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</si>
  <si>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</si>
  <si>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</si>
  <si>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</si>
  <si>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</si>
  <si>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</si>
  <si>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</si>
  <si>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</si>
  <si>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</si>
  <si>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</si>
  <si>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</si>
  <si>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</si>
  <si>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</si>
  <si>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</si>
  <si>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</si>
  <si>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</si>
  <si>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</si>
  <si>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</si>
  <si>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</si>
  <si>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</si>
  <si>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</si>
  <si>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</si>
  <si>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</si>
  <si>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</si>
  <si>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</si>
  <si>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</si>
  <si>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</si>
  <si>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</si>
  <si>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</si>
  <si>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</si>
  <si>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</si>
  <si>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</si>
  <si>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</si>
  <si>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</si>
  <si>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</si>
  <si>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</si>
  <si>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</si>
  <si>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</si>
  <si>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</si>
  <si>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</si>
  <si>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</si>
  <si>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</si>
  <si>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</si>
  <si>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</si>
  <si>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</si>
  <si>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</si>
  <si>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</si>
  <si>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</si>
  <si>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</si>
  <si>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</si>
  <si>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</si>
  <si>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</si>
  <si>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</si>
  <si>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</si>
  <si>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</si>
  <si>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</si>
  <si>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</si>
  <si>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</si>
  <si>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</si>
  <si>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</si>
  <si>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</si>
  <si>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</si>
  <si>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</si>
  <si>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</si>
  <si>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</si>
  <si>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</si>
  <si>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</si>
  <si>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</si>
  <si>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</si>
  <si>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</si>
  <si>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</si>
  <si>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</si>
  <si>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</si>
  <si>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</si>
  <si>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</si>
  <si>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</si>
  <si>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</si>
  <si>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</si>
  <si>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</si>
  <si>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</si>
  <si>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</si>
  <si>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</si>
  <si>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</si>
  <si>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</si>
  <si>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</si>
  <si>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</si>
  <si>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</si>
  <si>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</si>
  <si>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</si>
  <si>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</si>
  <si>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</si>
  <si>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</si>
  <si>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</si>
  <si>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</si>
  <si>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</si>
  <si>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</si>
  <si>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</si>
  <si>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</si>
  <si>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</si>
  <si>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</si>
  <si>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</si>
  <si>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</si>
  <si>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</si>
  <si>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</si>
  <si>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</si>
  <si>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</si>
  <si>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</si>
  <si>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</si>
  <si>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</si>
  <si>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</si>
  <si>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</si>
  <si>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</si>
  <si>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</si>
  <si>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</si>
  <si>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</si>
  <si>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</si>
  <si>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</si>
  <si>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</si>
  <si>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</si>
  <si>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</si>
  <si>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</si>
  <si>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</si>
  <si>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</si>
  <si>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</si>
  <si>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</si>
  <si>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</si>
  <si>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</si>
  <si>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</si>
  <si>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</si>
  <si>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</si>
  <si>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</si>
  <si>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</si>
  <si>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</si>
  <si>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</si>
  <si>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</si>
  <si>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</si>
  <si>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</si>
  <si>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</si>
  <si>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</si>
  <si>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</si>
  <si>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</si>
  <si>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</si>
  <si>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</si>
  <si>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</si>
  <si>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</si>
  <si>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</si>
  <si>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</si>
  <si>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</si>
  <si>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</si>
  <si>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</si>
  <si>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</si>
  <si>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</si>
  <si>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</si>
  <si>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</si>
  <si>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</si>
  <si>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</si>
  <si>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</si>
  <si>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</si>
  <si>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</si>
  <si>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</si>
  <si>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</si>
  <si>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</si>
  <si>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</si>
  <si>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</si>
  <si>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</si>
  <si>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</si>
  <si>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</si>
  <si>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</si>
  <si>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</si>
  <si>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</si>
  <si>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</si>
  <si>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</si>
  <si>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</si>
  <si>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</si>
  <si>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</si>
  <si>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</si>
  <si>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</si>
  <si>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</si>
  <si>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</si>
  <si>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</si>
  <si>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</si>
  <si>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</si>
  <si>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</si>
  <si>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</si>
  <si>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</si>
  <si>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</si>
  <si>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</si>
  <si>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</si>
  <si>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</si>
  <si>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</si>
  <si>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</si>
  <si>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</si>
  <si>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</si>
  <si>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</si>
  <si>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</si>
  <si>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</si>
  <si>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</si>
  <si>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</si>
  <si>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</si>
  <si>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</si>
  <si>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</si>
  <si>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</si>
  <si>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</si>
  <si>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</si>
  <si>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</si>
  <si>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</si>
  <si>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</si>
  <si>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</si>
  <si>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</si>
  <si>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</si>
  <si>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</si>
  <si>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</si>
  <si>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</si>
  <si>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</si>
  <si>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</si>
  <si>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</si>
  <si>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</si>
  <si>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</si>
  <si>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</si>
  <si>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</si>
  <si>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</si>
  <si>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</si>
  <si>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</si>
  <si>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</si>
  <si>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</si>
  <si>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</si>
  <si>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</si>
  <si>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</si>
  <si>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</si>
  <si>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</si>
  <si>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</si>
  <si>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</si>
  <si>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</si>
  <si>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</si>
  <si>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</si>
  <si>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</si>
  <si>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</si>
  <si>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</si>
  <si>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</si>
  <si>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</si>
  <si>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</si>
  <si>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</si>
  <si>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</si>
  <si>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</si>
  <si>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</si>
  <si>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</si>
  <si>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</si>
  <si>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</si>
  <si>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</si>
  <si>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</si>
  <si>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</si>
  <si>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</si>
  <si>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</si>
  <si>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</si>
  <si>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</si>
  <si>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</si>
  <si>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</si>
  <si>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</si>
  <si>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</si>
  <si>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</si>
  <si>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</si>
  <si>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</si>
  <si>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</si>
  <si>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</si>
  <si>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</si>
  <si>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</si>
  <si>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</si>
  <si>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</si>
  <si>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</si>
  <si>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</si>
  <si>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</si>
  <si>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</si>
  <si>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</si>
  <si>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</si>
  <si>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</si>
  <si>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</si>
  <si>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</si>
  <si>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</si>
  <si>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</si>
  <si>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</si>
  <si>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</si>
  <si>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</si>
  <si>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</si>
  <si>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</si>
  <si>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</si>
  <si>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</si>
  <si>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</si>
  <si>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</si>
  <si>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</si>
  <si>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</si>
  <si>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</si>
  <si>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</si>
  <si>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</si>
  <si>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</si>
  <si>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</si>
  <si>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</si>
  <si>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</si>
  <si>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</si>
  <si>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</si>
  <si>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</si>
  <si>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</si>
  <si>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</si>
  <si>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</si>
  <si>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</si>
  <si>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</si>
  <si>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</si>
  <si>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</si>
  <si>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</si>
  <si>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</si>
  <si>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</si>
  <si>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</si>
  <si>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</si>
  <si>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</si>
  <si>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</si>
  <si>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</si>
  <si>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</si>
  <si>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</si>
  <si>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</si>
  <si>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</si>
  <si>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</si>
  <si>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</si>
  <si>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</si>
  <si>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</si>
  <si>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</si>
  <si>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</si>
  <si>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</si>
  <si>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</si>
  <si>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</si>
  <si>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</si>
  <si>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</si>
  <si>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</si>
  <si>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</si>
  <si>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</si>
  <si>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</si>
  <si>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</si>
  <si>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</si>
  <si>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</si>
  <si>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</si>
  <si>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</si>
  <si>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</si>
  <si>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</si>
  <si>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</si>
  <si>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</si>
  <si>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</si>
  <si>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</si>
  <si>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</si>
  <si>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</si>
  <si>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</si>
  <si>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</si>
  <si>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</si>
  <si>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</si>
  <si>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</si>
  <si>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</si>
  <si>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</si>
  <si>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</si>
  <si>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</si>
  <si>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</si>
  <si>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</si>
  <si>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</si>
  <si>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</si>
  <si>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</si>
  <si>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</si>
  <si>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</si>
  <si>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</si>
  <si>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</si>
  <si>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</si>
  <si>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</si>
  <si>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</si>
  <si>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</si>
  <si>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</si>
  <si>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</si>
  <si>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</si>
  <si>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</si>
  <si>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</si>
  <si>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</si>
  <si>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</si>
  <si>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</si>
  <si>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</si>
  <si>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</si>
  <si>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</si>
  <si>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</si>
  <si>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</si>
  <si>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</si>
  <si>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</si>
  <si>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</si>
  <si>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</si>
  <si>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</si>
  <si>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</si>
  <si>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</si>
  <si>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</si>
  <si>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</si>
  <si>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</si>
  <si>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</si>
  <si>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</si>
  <si>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</si>
  <si>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</si>
  <si>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</si>
  <si>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</si>
  <si>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</si>
  <si>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</si>
  <si>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</si>
  <si>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</si>
  <si>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</si>
  <si>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</si>
  <si>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</si>
  <si>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</si>
  <si>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</si>
  <si>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</si>
  <si>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</si>
  <si>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</si>
  <si>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</si>
  <si>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</si>
  <si>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</si>
  <si>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</si>
  <si>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</si>
  <si>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</si>
  <si>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</si>
  <si>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</si>
  <si>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</si>
  <si>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</si>
  <si>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</si>
  <si>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</si>
  <si>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</si>
  <si>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</si>
  <si>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</si>
  <si>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</si>
  <si>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</si>
  <si>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</si>
  <si>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</si>
  <si>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</si>
  <si>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</si>
  <si>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</si>
  <si>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</si>
  <si>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</si>
  <si>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</si>
  <si>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</si>
  <si>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</si>
  <si>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</si>
  <si>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</si>
  <si>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</si>
  <si>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</si>
  <si>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</si>
  <si>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</si>
  <si>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</si>
  <si>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</si>
  <si>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</si>
  <si>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</si>
  <si>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</si>
  <si>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</si>
  <si>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</si>
  <si>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</si>
  <si>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</si>
  <si>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</si>
  <si>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</si>
  <si>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</si>
  <si>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</si>
  <si>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</si>
  <si>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</si>
  <si>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</si>
  <si>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</si>
  <si>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</si>
  <si>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</si>
  <si>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</si>
  <si>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</si>
  <si>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</si>
  <si>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</si>
  <si>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</si>
  <si>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</si>
  <si>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</si>
  <si>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</si>
  <si>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</si>
  <si>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</si>
  <si>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</si>
  <si>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</si>
  <si>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</si>
  <si>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</si>
  <si>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</si>
  <si>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</si>
  <si>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</si>
  <si>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</si>
  <si>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</si>
  <si>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</si>
  <si>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</si>
  <si>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</si>
  <si>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</si>
  <si>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</si>
  <si>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</si>
  <si>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</si>
  <si>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</si>
  <si>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</si>
  <si>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</si>
  <si>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</si>
  <si>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</si>
  <si>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</si>
  <si>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</si>
  <si>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</si>
  <si>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</si>
  <si>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</si>
  <si>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</si>
  <si>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</si>
  <si>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</si>
  <si>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</si>
  <si>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</si>
  <si>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</si>
  <si>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</si>
  <si>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</si>
  <si>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</si>
  <si>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</si>
  <si>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</si>
  <si>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</si>
  <si>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</si>
  <si>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</si>
  <si>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</si>
  <si>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</si>
  <si>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</si>
  <si>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</si>
  <si>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</si>
  <si>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</si>
  <si>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</si>
  <si>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</si>
  <si>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</si>
  <si>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</si>
  <si>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</si>
  <si>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</si>
  <si>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</si>
  <si>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</si>
  <si>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</si>
  <si>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</si>
  <si>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</si>
  <si>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</si>
  <si>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</si>
  <si>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</si>
  <si>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</si>
  <si>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</si>
  <si>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</si>
  <si>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</si>
  <si>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</si>
  <si>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</si>
  <si>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</si>
  <si>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</si>
  <si>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</si>
  <si>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</si>
  <si>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</si>
  <si>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</si>
  <si>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</si>
  <si>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</si>
  <si>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</si>
  <si>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</si>
  <si>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</si>
  <si>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</si>
  <si>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</si>
  <si>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</si>
  <si>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</si>
  <si>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</si>
  <si>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</si>
  <si>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</si>
  <si>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</si>
  <si>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</si>
  <si>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</si>
  <si>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</si>
  <si>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</si>
  <si>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</si>
  <si>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</si>
  <si>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</si>
  <si>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</si>
  <si>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</si>
  <si>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</si>
  <si>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</si>
  <si>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</si>
  <si>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</si>
  <si>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</si>
  <si>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</si>
  <si>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</si>
  <si>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</si>
  <si>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</si>
  <si>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</si>
  <si>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</si>
  <si>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</si>
  <si>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</si>
  <si>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</si>
  <si>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</si>
  <si>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</si>
  <si>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</si>
  <si>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</si>
  <si>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</si>
  <si>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</si>
  <si>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</si>
  <si>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</si>
  <si>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</si>
  <si>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</si>
  <si>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</si>
  <si>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</si>
  <si>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</si>
  <si>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</si>
  <si>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</si>
  <si>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</si>
  <si>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</si>
  <si>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</si>
  <si>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</si>
  <si>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</si>
  <si>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</si>
  <si>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</si>
  <si>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</si>
  <si>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</si>
  <si>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</si>
  <si>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</si>
  <si>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</si>
  <si>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</si>
  <si>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</si>
  <si>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</si>
  <si>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</si>
  <si>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</si>
  <si>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</si>
  <si>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</si>
  <si>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</si>
  <si>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</si>
  <si>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</si>
  <si>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</si>
  <si>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</si>
  <si>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</si>
  <si>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</si>
  <si>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</si>
  <si>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</si>
  <si>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</si>
  <si>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</si>
  <si>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</si>
  <si>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</si>
  <si>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</si>
  <si>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</si>
  <si>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</si>
  <si>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</si>
  <si>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</si>
  <si>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</si>
  <si>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</si>
  <si>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</si>
  <si>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</si>
  <si>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</si>
  <si>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</si>
  <si>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</si>
  <si>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</si>
  <si>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</si>
  <si>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</si>
  <si>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</si>
  <si>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</si>
  <si>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</si>
  <si>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</si>
  <si>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</si>
  <si>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</si>
  <si>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</si>
  <si>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</si>
  <si>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</si>
  <si>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</si>
  <si>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</si>
  <si>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</si>
  <si>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</si>
  <si>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</si>
  <si>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</si>
  <si>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</si>
  <si>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</si>
  <si>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</si>
  <si>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</si>
  <si>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</si>
  <si>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</si>
  <si>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</si>
  <si>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</si>
  <si>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</si>
  <si>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</si>
  <si>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</si>
  <si>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</si>
  <si>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</si>
  <si>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</si>
  <si>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</si>
  <si>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</si>
  <si>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</si>
  <si>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</si>
  <si>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</si>
  <si>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</si>
  <si>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</si>
  <si>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</si>
  <si>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</si>
  <si>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</si>
  <si>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</si>
  <si>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</si>
  <si>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</si>
  <si>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</si>
  <si>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</si>
  <si>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</si>
  <si>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</si>
  <si>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</si>
  <si>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</si>
  <si>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</si>
  <si>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</si>
  <si>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</si>
  <si>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</si>
  <si>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</si>
  <si>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</si>
  <si>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</si>
  <si>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</si>
  <si>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</si>
  <si>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</si>
  <si>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</si>
  <si>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</si>
  <si>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</si>
  <si>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</si>
  <si>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</si>
  <si>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</si>
  <si>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</si>
  <si>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</si>
  <si>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</si>
  <si>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</si>
  <si>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</si>
  <si>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</si>
  <si>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</si>
  <si>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</si>
  <si>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</si>
  <si>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</si>
  <si>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</si>
  <si>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</si>
  <si>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</si>
  <si>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</si>
  <si>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</si>
  <si>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</si>
  <si>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</si>
  <si>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</si>
  <si>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</si>
  <si>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</si>
  <si>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</si>
  <si>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</si>
  <si>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</si>
  <si>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</si>
  <si>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</si>
  <si>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</si>
  <si>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</si>
  <si>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</si>
  <si>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</si>
  <si>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</si>
  <si>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</si>
  <si>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</si>
  <si>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</si>
  <si>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</si>
  <si>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</si>
  <si>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</si>
  <si>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</si>
  <si>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</si>
  <si>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</si>
  <si>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</si>
  <si>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</si>
  <si>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</si>
  <si>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</si>
  <si>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</si>
  <si>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</si>
  <si>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</si>
  <si>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</si>
  <si>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</si>
  <si>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</si>
  <si>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</si>
  <si>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</si>
  <si>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</si>
  <si>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</si>
  <si>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</si>
  <si>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</si>
  <si>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</si>
  <si>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</si>
  <si>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</si>
  <si>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</si>
  <si>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</si>
  <si>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</si>
  <si>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</si>
  <si>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</si>
  <si>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</si>
  <si>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</si>
  <si>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</si>
  <si>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</si>
  <si>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</si>
  <si>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</si>
  <si>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</si>
  <si>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</si>
  <si>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</si>
  <si>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</si>
  <si>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</si>
  <si>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</si>
  <si>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</si>
  <si>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</si>
  <si>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</si>
  <si>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</si>
  <si>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</si>
  <si>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</si>
  <si>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</si>
  <si>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</si>
  <si>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</si>
  <si>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</si>
  <si>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</si>
  <si>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</si>
  <si>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</si>
  <si>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</si>
  <si>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</si>
  <si>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</si>
  <si>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</si>
  <si>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</si>
  <si>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</si>
  <si>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</si>
  <si>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</si>
  <si>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</si>
  <si>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</si>
  <si>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</si>
  <si>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</si>
  <si>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</si>
  <si>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</si>
  <si>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</si>
  <si>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</si>
  <si>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</si>
  <si>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</si>
  <si>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</si>
  <si>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</si>
  <si>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</si>
  <si>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</si>
  <si>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</si>
  <si>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</si>
  <si>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</si>
  <si>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</si>
  <si>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</si>
  <si>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</si>
  <si>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</si>
  <si>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</si>
  <si>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</si>
  <si>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</si>
  <si>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</si>
  <si>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</si>
  <si>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</si>
  <si>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</si>
  <si>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</si>
  <si>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</si>
  <si>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</si>
  <si>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</si>
  <si>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</si>
  <si>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</si>
  <si>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</si>
  <si>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</si>
  <si>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</si>
  <si>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</si>
  <si>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</si>
  <si>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</si>
  <si>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</si>
  <si>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</si>
  <si>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</si>
  <si>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</si>
  <si>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</si>
  <si>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</si>
  <si>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</si>
  <si>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</si>
  <si>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</si>
  <si>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</si>
  <si>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</si>
  <si>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</si>
  <si>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</si>
  <si>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</si>
  <si>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</si>
  <si>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</si>
  <si>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</si>
  <si>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</si>
  <si>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</si>
  <si>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</si>
  <si>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</si>
  <si>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</si>
  <si>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</si>
  <si>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</si>
  <si>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</si>
  <si>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</si>
  <si>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</si>
  <si>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</si>
  <si>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</si>
  <si>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</si>
  <si>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</si>
  <si>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</si>
  <si>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</si>
  <si>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</si>
  <si>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</si>
  <si>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</si>
  <si>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</si>
  <si>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</si>
  <si>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</si>
  <si>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</si>
  <si>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</si>
  <si>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</si>
  <si>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</si>
  <si>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</si>
  <si>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</si>
  <si>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</si>
  <si>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</si>
  <si>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</si>
  <si>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</si>
  <si>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</si>
  <si>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</si>
  <si>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</si>
  <si>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</si>
  <si>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</si>
  <si>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</si>
  <si>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</si>
  <si>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</si>
  <si>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</si>
  <si>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</si>
  <si>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</si>
  <si>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</si>
  <si>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</si>
  <si>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</si>
  <si>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</si>
  <si>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</si>
  <si>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</si>
  <si>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</si>
  <si>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</si>
  <si>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</si>
  <si>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</si>
  <si>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</si>
  <si>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</si>
  <si>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</si>
  <si>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</si>
  <si>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</si>
  <si>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</si>
  <si>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</si>
  <si>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</si>
  <si>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</si>
  <si>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</si>
  <si>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</si>
  <si>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</si>
  <si>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</si>
  <si>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</si>
  <si>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</si>
  <si>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</si>
  <si>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</si>
  <si>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</si>
  <si>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</si>
  <si>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</si>
  <si>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</si>
  <si>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</si>
  <si>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</si>
  <si>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</si>
  <si>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</si>
  <si>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</si>
  <si>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</si>
  <si>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</si>
  <si>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</si>
  <si>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</si>
  <si>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</si>
  <si>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</si>
  <si>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</si>
  <si>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</si>
  <si>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</si>
  <si>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</si>
  <si>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</si>
  <si>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</si>
  <si>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</si>
  <si>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</si>
  <si>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</si>
  <si>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</si>
  <si>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</si>
  <si>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</si>
  <si>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</si>
  <si>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</si>
  <si>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</si>
  <si>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</si>
  <si>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</si>
  <si>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</si>
  <si>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</si>
  <si>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</si>
  <si>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</si>
  <si>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</si>
  <si>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</si>
  <si>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</si>
  <si>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</si>
  <si>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</si>
  <si>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</si>
  <si>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</si>
  <si>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</si>
  <si>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</si>
  <si>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</si>
  <si>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</si>
  <si>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</si>
  <si>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</si>
  <si>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</si>
  <si>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</si>
  <si>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</si>
  <si>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</si>
  <si>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</si>
  <si>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</si>
  <si>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</si>
  <si>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</si>
  <si>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</si>
  <si>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</si>
  <si>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</si>
  <si>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</si>
  <si>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</si>
  <si>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</si>
  <si>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</si>
  <si>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</si>
  <si>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</si>
  <si>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</si>
  <si>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</si>
  <si>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</si>
  <si>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</si>
  <si>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</si>
  <si>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</si>
  <si>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</si>
  <si>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</si>
  <si>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</si>
  <si>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</si>
  <si>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</si>
  <si>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</si>
  <si>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</si>
  <si>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</si>
  <si>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</si>
  <si>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</si>
  <si>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</si>
  <si>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</si>
  <si>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</si>
  <si>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</si>
  <si>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</si>
  <si>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</si>
  <si>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</si>
  <si>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</si>
  <si>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</si>
  <si>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</si>
  <si>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</si>
  <si>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</si>
  <si>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</si>
  <si>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</si>
  <si>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</si>
  <si>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</si>
  <si>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</si>
  <si>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</si>
  <si>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</si>
  <si>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</si>
  <si>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</si>
  <si>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</si>
  <si>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</si>
  <si>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</si>
  <si>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</si>
  <si>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</si>
  <si>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</si>
  <si>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</si>
  <si>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</si>
  <si>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</si>
  <si>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</si>
  <si>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</si>
  <si>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</si>
  <si>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</si>
  <si>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</si>
  <si>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</si>
  <si>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</si>
  <si>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</si>
  <si>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</si>
  <si>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</si>
  <si>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</si>
  <si>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</si>
  <si>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</si>
  <si>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</si>
  <si>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</si>
  <si>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</si>
  <si>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</si>
  <si>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</si>
  <si>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</si>
  <si>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</si>
  <si>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</si>
  <si>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</si>
  <si>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</si>
  <si>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</si>
  <si>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</si>
  <si>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</si>
  <si>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</si>
  <si>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</si>
  <si>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</si>
  <si>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</si>
  <si>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</si>
  <si>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</si>
  <si>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</si>
  <si>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</si>
  <si>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</si>
  <si>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</si>
  <si>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</si>
  <si>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</si>
  <si>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</si>
  <si>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</si>
  <si>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</si>
  <si>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</si>
  <si>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</si>
  <si>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</si>
  <si>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</si>
  <si>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</si>
  <si>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</si>
  <si>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</si>
  <si>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</si>
  <si>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</si>
  <si>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</si>
  <si>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</si>
  <si>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</si>
  <si>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</si>
  <si>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</si>
  <si>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</si>
  <si>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</si>
  <si>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</si>
  <si>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</si>
  <si>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</si>
  <si>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</si>
  <si>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</si>
  <si>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</si>
  <si>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</si>
  <si>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</si>
  <si>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</si>
  <si>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</si>
  <si>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</si>
  <si>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</si>
  <si>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</si>
  <si>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</si>
  <si>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</si>
  <si>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</si>
  <si>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</si>
  <si>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</si>
  <si>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</si>
  <si>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</si>
  <si>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</si>
  <si>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</si>
  <si>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</si>
  <si>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</si>
  <si>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</si>
  <si>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</si>
  <si>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</si>
  <si>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</si>
  <si>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</si>
  <si>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</si>
  <si>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</si>
  <si>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</si>
  <si>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</si>
  <si>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</si>
  <si>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</si>
  <si>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</si>
  <si>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</si>
  <si>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</si>
  <si>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</si>
  <si>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</si>
  <si>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</si>
  <si>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</si>
  <si>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</si>
  <si>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</si>
  <si>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</si>
  <si>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</si>
  <si>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</si>
  <si>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</si>
  <si>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</si>
  <si>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</si>
  <si>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</si>
  <si>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</si>
  <si>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</si>
  <si>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</si>
  <si>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</si>
  <si>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</si>
  <si>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</si>
  <si>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</si>
  <si>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</si>
  <si>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</si>
  <si>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</si>
  <si>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</si>
  <si>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</si>
  <si>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</si>
  <si>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</si>
  <si>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</si>
  <si>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</si>
  <si>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</si>
  <si>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</si>
  <si>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</si>
  <si>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</si>
  <si>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</si>
  <si>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</si>
  <si>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</si>
  <si>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</si>
  <si>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</si>
  <si>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</si>
  <si>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</si>
  <si>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</si>
  <si>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</si>
  <si>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</si>
  <si>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</si>
  <si>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</si>
  <si>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</si>
  <si>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</si>
  <si>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</si>
  <si>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</si>
  <si>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</si>
  <si>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</si>
  <si>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</si>
  <si>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</si>
  <si>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</si>
  <si>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</si>
  <si>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</si>
  <si>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</si>
  <si>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</si>
  <si>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</si>
  <si>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</si>
  <si>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</si>
  <si>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</si>
  <si>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</si>
  <si>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</si>
  <si>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</si>
  <si>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</si>
  <si>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</si>
  <si>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</si>
  <si>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</si>
  <si>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</si>
  <si>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</si>
  <si>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</si>
  <si>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</si>
  <si>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</si>
  <si>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</si>
  <si>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</si>
  <si>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</si>
  <si>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</si>
  <si>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</si>
  <si>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</si>
  <si>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</si>
  <si>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</si>
  <si>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</si>
  <si>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</si>
  <si>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</si>
  <si>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</si>
  <si>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</si>
  <si>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</si>
  <si>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</si>
  <si>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</si>
  <si>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</si>
  <si>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</si>
  <si>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</si>
  <si>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</si>
  <si>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</si>
  <si>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</si>
  <si>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</si>
  <si>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</si>
  <si>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</si>
  <si>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</si>
  <si>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</si>
  <si>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</si>
  <si>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</si>
  <si>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</si>
  <si>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</si>
  <si>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</si>
  <si>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</si>
  <si>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</si>
  <si>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</si>
  <si>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</si>
  <si>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</si>
  <si>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</si>
  <si>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</si>
  <si>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</si>
  <si>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</si>
  <si>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</si>
  <si>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</si>
  <si>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</si>
  <si>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</si>
  <si>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</si>
  <si>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</si>
  <si>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</si>
  <si>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</si>
  <si>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</si>
  <si>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</si>
  <si>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</si>
  <si>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</si>
  <si>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</si>
  <si>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</si>
  <si>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</si>
  <si>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</si>
  <si>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</si>
  <si>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</si>
  <si>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</si>
  <si>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</si>
  <si>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</si>
  <si>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</si>
  <si>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</si>
  <si>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</si>
  <si>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</si>
  <si>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</si>
  <si>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</si>
  <si>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</si>
  <si>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</si>
  <si>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</si>
  <si>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</si>
  <si>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</si>
  <si>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</si>
  <si>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</si>
  <si>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</si>
  <si>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</si>
  <si>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</si>
  <si>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</si>
  <si>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</si>
  <si>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</si>
  <si>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</si>
  <si>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</si>
  <si>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</si>
  <si>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</si>
  <si>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</si>
  <si>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</si>
  <si>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</si>
  <si>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</si>
  <si>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</si>
  <si>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</si>
  <si>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</si>
  <si>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</si>
  <si>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</si>
  <si>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</si>
  <si>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</si>
  <si>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</si>
  <si>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</si>
  <si>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</si>
  <si>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</si>
  <si>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</si>
  <si>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</si>
  <si>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</si>
  <si>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</si>
  <si>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</si>
  <si>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</si>
  <si>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</si>
  <si>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</si>
  <si>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</si>
  <si>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</si>
  <si>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</si>
  <si>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</si>
  <si>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</si>
  <si>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</si>
  <si>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</si>
  <si>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</si>
  <si>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</si>
  <si>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</si>
  <si>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</si>
  <si>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</si>
  <si>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</si>
  <si>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</si>
  <si>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</si>
  <si>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</si>
  <si>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</si>
  <si>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</si>
  <si>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</si>
  <si>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</si>
  <si>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</si>
  <si>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</si>
  <si>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</si>
  <si>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</si>
  <si>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</si>
  <si>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</si>
  <si>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</si>
  <si>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</si>
  <si>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</si>
  <si>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</si>
  <si>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</si>
  <si>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</si>
  <si>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</si>
  <si>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</si>
  <si>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</si>
  <si>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</si>
  <si>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</si>
  <si>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</si>
  <si>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</si>
  <si>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</si>
  <si>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</si>
  <si>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</si>
  <si>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</si>
  <si>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</si>
  <si>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</si>
  <si>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</si>
  <si>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</si>
  <si>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</si>
  <si>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</si>
  <si>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</si>
  <si>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</si>
  <si>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</si>
  <si>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</si>
  <si>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</si>
  <si>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</si>
  <si>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</si>
  <si>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</si>
  <si>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</si>
  <si>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</si>
  <si>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</si>
  <si>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</si>
  <si>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</si>
  <si>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</si>
  <si>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</si>
  <si>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</si>
  <si>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</si>
  <si>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</si>
  <si>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</si>
  <si>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</si>
  <si>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</si>
  <si>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</si>
  <si>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</si>
  <si>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</si>
  <si>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</si>
  <si>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</si>
  <si>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</si>
  <si>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</si>
  <si>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</si>
  <si>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</si>
  <si>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</si>
  <si>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</si>
  <si>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</si>
  <si>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</si>
  <si>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</si>
  <si>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</si>
  <si>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</si>
  <si>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</si>
  <si>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</si>
  <si>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</si>
  <si>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</si>
  <si>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</si>
  <si>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</si>
  <si>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</si>
  <si>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</si>
  <si>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</si>
  <si>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</si>
  <si>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</si>
  <si>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</si>
  <si>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</si>
  <si>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</si>
  <si>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</si>
  <si>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</si>
  <si>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</si>
  <si>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</si>
  <si>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</si>
  <si>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</si>
  <si>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</si>
  <si>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</si>
  <si>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</si>
  <si>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</si>
  <si>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</si>
  <si>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</si>
  <si>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</si>
  <si>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</si>
  <si>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</si>
  <si>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</si>
  <si>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</si>
  <si>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</si>
  <si>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</si>
  <si>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</si>
  <si>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</si>
  <si>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</si>
  <si>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</si>
  <si>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</si>
  <si>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</si>
  <si>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</si>
  <si>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</si>
  <si>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</si>
  <si>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</si>
  <si>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</si>
  <si>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</si>
  <si>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</si>
  <si>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</si>
  <si>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</si>
  <si>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</si>
  <si>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</si>
  <si>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</si>
  <si>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</si>
  <si>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</si>
  <si>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</si>
  <si>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</si>
  <si>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</si>
  <si>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</si>
  <si>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</si>
  <si>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</si>
  <si>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</si>
  <si>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</si>
  <si>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</si>
  <si>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</si>
  <si>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</si>
  <si>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</si>
  <si>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</si>
  <si>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</si>
  <si>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</si>
  <si>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</si>
  <si>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</si>
  <si>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</si>
  <si>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</si>
  <si>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</si>
  <si>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</si>
  <si>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</si>
  <si>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</si>
  <si>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</si>
  <si>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</si>
  <si>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</si>
  <si>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</si>
  <si>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</si>
  <si>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</si>
  <si>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</si>
  <si>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</si>
  <si>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</si>
  <si>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</si>
  <si>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</si>
  <si>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</si>
  <si>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</si>
  <si>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</si>
  <si>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</si>
  <si>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</si>
  <si>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</si>
  <si>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</si>
  <si>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</si>
  <si>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</si>
  <si>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</si>
  <si>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</si>
  <si>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</si>
  <si>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</si>
  <si>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</si>
  <si>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</si>
  <si>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</si>
  <si>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</si>
  <si>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</si>
  <si>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</si>
  <si>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</si>
  <si>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</si>
  <si>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</si>
  <si>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</si>
  <si>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</si>
  <si>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</si>
  <si>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</si>
  <si>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</si>
  <si>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</si>
  <si>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</si>
  <si>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</si>
  <si>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</si>
  <si>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</si>
  <si>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</si>
  <si>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</si>
  <si>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</si>
  <si>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</si>
  <si>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</si>
  <si>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</si>
  <si>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</si>
  <si>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</si>
  <si>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</si>
  <si>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</si>
  <si>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</si>
  <si>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</si>
  <si>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</si>
  <si>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</si>
  <si>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</si>
  <si>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</si>
  <si>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</si>
  <si>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</si>
  <si>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</si>
  <si>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</si>
  <si>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</si>
  <si>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</si>
  <si>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</si>
  <si>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</si>
  <si>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</si>
  <si>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</si>
  <si>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</si>
  <si>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</si>
  <si>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</si>
  <si>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</si>
  <si>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</si>
  <si>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</si>
  <si>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</si>
  <si>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</si>
  <si>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</si>
  <si>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</si>
  <si>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</si>
  <si>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</si>
  <si>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</si>
  <si>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</si>
  <si>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</si>
  <si>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</si>
  <si>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</si>
  <si>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</si>
  <si>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</si>
  <si>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</si>
  <si>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</si>
  <si>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</si>
  <si>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</si>
  <si>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</si>
  <si>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</si>
  <si>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</si>
  <si>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</si>
  <si>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</si>
  <si>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</si>
  <si>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</si>
  <si>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</si>
  <si>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</si>
  <si>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</si>
  <si>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</si>
  <si>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</si>
  <si>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</si>
  <si>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</si>
  <si>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</si>
  <si>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</si>
  <si>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</si>
  <si>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</si>
  <si>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</si>
  <si>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</si>
  <si>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</si>
  <si>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</si>
  <si>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</si>
  <si>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</si>
  <si>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</si>
  <si>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</si>
  <si>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</si>
  <si>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</si>
  <si>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</si>
  <si>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</si>
  <si>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</si>
  <si>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</si>
  <si>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</si>
  <si>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</si>
  <si>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</si>
  <si>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</si>
  <si>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</si>
  <si>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</si>
  <si>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</si>
  <si>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</si>
  <si>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</si>
  <si>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</si>
  <si>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</si>
  <si>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</si>
  <si>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</si>
  <si>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</si>
  <si>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</si>
  <si>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</si>
  <si>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</si>
  <si>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</si>
  <si>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</si>
  <si>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</si>
  <si>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</si>
  <si>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</si>
  <si>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</si>
  <si>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</si>
  <si>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</si>
  <si>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</si>
  <si>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</si>
  <si>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</si>
  <si>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</si>
  <si>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</si>
  <si>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</si>
  <si>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</si>
  <si>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</si>
  <si>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</si>
  <si>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</si>
  <si>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</si>
  <si>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</si>
  <si>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</si>
  <si>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</si>
  <si>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</si>
  <si>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</si>
  <si>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</si>
  <si>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</si>
  <si>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</si>
  <si>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</si>
  <si>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</si>
  <si>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</si>
  <si>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</si>
  <si>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</si>
  <si>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</si>
  <si>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</si>
  <si>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</si>
  <si>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</si>
  <si>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</si>
  <si>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</si>
  <si>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</si>
  <si>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</si>
  <si>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</si>
  <si>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</si>
  <si>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</si>
  <si>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</si>
  <si>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</si>
  <si>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</si>
  <si>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</si>
  <si>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</si>
  <si>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</si>
  <si>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</si>
  <si>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</si>
  <si>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</si>
  <si>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</si>
  <si>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</si>
  <si>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</si>
  <si>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</si>
  <si>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</si>
  <si>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</si>
  <si>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</si>
  <si>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</si>
  <si>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</si>
  <si>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</si>
  <si>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</si>
  <si>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</si>
  <si>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</si>
  <si>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</si>
  <si>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</si>
  <si>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</si>
  <si>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</si>
  <si>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</si>
  <si>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</si>
  <si>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</si>
  <si>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</si>
  <si>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</si>
  <si>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</si>
  <si>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</si>
  <si>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</si>
  <si>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</si>
  <si>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</si>
  <si>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</si>
  <si>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</si>
  <si>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</si>
  <si>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</si>
  <si>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</si>
  <si>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</si>
  <si>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</si>
  <si>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</si>
  <si>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</si>
  <si>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</si>
  <si>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</si>
  <si>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</si>
  <si>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</si>
  <si>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</si>
  <si>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</si>
  <si>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</si>
  <si>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</si>
  <si>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</si>
  <si>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</si>
  <si>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</si>
  <si>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</si>
  <si>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</si>
  <si>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</si>
  <si>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</si>
  <si>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</si>
  <si>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</si>
  <si>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</si>
  <si>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</si>
  <si>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</si>
  <si>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</si>
  <si>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</si>
  <si>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</si>
  <si>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</si>
  <si>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</si>
  <si>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</si>
  <si>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</si>
  <si>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</si>
  <si>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</si>
  <si>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</si>
  <si>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</si>
  <si>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</si>
  <si>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</si>
  <si>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</si>
  <si>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</si>
  <si>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</si>
  <si>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</si>
  <si>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</si>
  <si>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</si>
  <si>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</si>
  <si>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</si>
  <si>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</si>
  <si>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</si>
  <si>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</si>
  <si>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</si>
  <si>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</si>
  <si>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</si>
  <si>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</si>
  <si>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</si>
  <si>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</si>
  <si>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</si>
  <si>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</si>
  <si>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</si>
  <si>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</si>
  <si>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</si>
  <si>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</si>
  <si>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</si>
  <si>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</si>
  <si>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</si>
  <si>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</si>
  <si>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</si>
  <si>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</si>
  <si>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</si>
  <si>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</si>
  <si>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</si>
  <si>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</si>
  <si>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</si>
  <si>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</si>
  <si>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</si>
  <si>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</si>
  <si>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</si>
  <si>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</si>
  <si>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</si>
  <si>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</si>
  <si>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</si>
  <si>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</si>
  <si>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</si>
  <si>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</si>
  <si>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</si>
  <si>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</si>
  <si>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</si>
  <si>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</si>
  <si>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</si>
  <si>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</si>
  <si>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</si>
  <si>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</si>
  <si>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</si>
  <si>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</si>
  <si>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</si>
  <si>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</si>
  <si>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</si>
  <si>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</si>
  <si>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</si>
  <si>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</si>
  <si>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</si>
  <si>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</si>
  <si>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</si>
  <si>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</si>
  <si>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</si>
  <si>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</si>
  <si>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</si>
  <si>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</si>
  <si>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</si>
  <si>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</si>
  <si>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</si>
  <si>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</si>
  <si>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</si>
  <si>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</si>
  <si>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</si>
  <si>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</si>
  <si>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</si>
  <si>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</si>
  <si>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</si>
  <si>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</si>
  <si>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</si>
  <si>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</si>
  <si>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</si>
  <si>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</si>
  <si>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</si>
  <si>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</si>
  <si>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</si>
  <si>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</si>
  <si>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</si>
  <si>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</si>
  <si>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</si>
  <si>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</si>
  <si>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</si>
  <si>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</si>
  <si>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</si>
  <si>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</si>
  <si>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</si>
  <si>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</si>
  <si>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</si>
  <si>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</si>
  <si>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</si>
  <si>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</si>
  <si>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</si>
  <si>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</si>
  <si>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</si>
  <si>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</si>
  <si>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</si>
  <si>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</si>
  <si>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</si>
  <si>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</si>
  <si>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</si>
  <si>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</si>
  <si>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</si>
  <si>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</si>
  <si>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</si>
  <si>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</si>
  <si>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</si>
  <si>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</si>
  <si>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</si>
  <si>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</si>
  <si>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</si>
  <si>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</si>
  <si>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</si>
  <si>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</si>
  <si>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</si>
  <si>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</si>
  <si>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</si>
  <si>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</si>
  <si>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</si>
  <si>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</si>
  <si>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</si>
  <si>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</si>
  <si>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</si>
  <si>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</si>
  <si>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</si>
  <si>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</si>
  <si>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</si>
  <si>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</si>
  <si>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</si>
  <si>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</si>
  <si>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</si>
  <si>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</si>
  <si>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</si>
  <si>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</si>
  <si>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</si>
  <si>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</si>
  <si>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</si>
  <si>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</si>
  <si>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</si>
  <si>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</si>
  <si>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</si>
  <si>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</si>
  <si>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</si>
  <si>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</si>
  <si>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</si>
  <si>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</si>
  <si>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</si>
  <si>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</si>
  <si>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</si>
  <si>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</si>
  <si>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</si>
  <si>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</si>
  <si>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</si>
  <si>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</si>
  <si>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</si>
  <si>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</si>
  <si>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</si>
  <si>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</si>
  <si>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</si>
  <si>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</si>
  <si>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</si>
  <si>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</si>
  <si>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</si>
  <si>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</si>
  <si>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</si>
  <si>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</si>
  <si>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</si>
  <si>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</si>
  <si>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</si>
  <si>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</si>
  <si>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</si>
  <si>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</si>
  <si>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</si>
  <si>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</si>
  <si>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</si>
  <si>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</si>
  <si>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</si>
  <si>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</si>
  <si>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</si>
  <si>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</si>
  <si>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</si>
  <si>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</si>
  <si>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</si>
  <si>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</si>
  <si>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</si>
  <si>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</si>
  <si>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</si>
  <si>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</si>
  <si>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</si>
  <si>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</si>
  <si>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</si>
  <si>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</si>
  <si>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</si>
  <si>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</si>
  <si>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</si>
  <si>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</si>
  <si>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</si>
  <si>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</si>
  <si>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</si>
  <si>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</si>
  <si>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</si>
  <si>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</si>
  <si>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</si>
  <si>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</si>
  <si>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</si>
  <si>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</si>
  <si>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</si>
  <si>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</si>
  <si>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</si>
  <si>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</si>
  <si>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</si>
  <si>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</si>
  <si>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</si>
  <si>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</si>
  <si>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</si>
  <si>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</si>
  <si>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</si>
  <si>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</si>
  <si>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</si>
  <si>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</si>
  <si>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</si>
  <si>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</si>
  <si>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</si>
  <si>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</si>
  <si>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</si>
  <si>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</si>
  <si>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</si>
  <si>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</si>
  <si>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</si>
  <si>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</si>
  <si>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</si>
  <si>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</si>
  <si>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</si>
  <si>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</si>
  <si>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</si>
  <si>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</si>
  <si>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</si>
  <si>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</si>
  <si>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</si>
  <si>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</si>
  <si>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</si>
  <si>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</si>
  <si>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</si>
  <si>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</si>
  <si>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</si>
  <si>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</si>
  <si>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</si>
  <si>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</si>
  <si>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</si>
  <si>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</si>
  <si>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</si>
  <si>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</si>
  <si>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</si>
  <si>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</si>
  <si>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</si>
  <si>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</si>
  <si>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</si>
  <si>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</si>
  <si>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</si>
  <si>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</si>
  <si>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</si>
  <si>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</si>
  <si>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</si>
  <si>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</si>
  <si>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</si>
  <si>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</si>
  <si>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</si>
  <si>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</si>
  <si>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</si>
  <si>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</si>
  <si>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</si>
  <si>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</si>
  <si>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</si>
  <si>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</si>
  <si>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</si>
  <si>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</si>
  <si>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</si>
  <si>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</si>
  <si>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</si>
  <si>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</si>
  <si>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</si>
  <si>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</si>
  <si>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</si>
  <si>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</si>
  <si>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</si>
  <si>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</si>
  <si>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</si>
  <si>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</si>
  <si>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</si>
  <si>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</si>
  <si>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</si>
  <si>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</si>
  <si>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</si>
  <si>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</si>
  <si>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</si>
  <si>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</si>
  <si>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</si>
  <si>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</si>
  <si>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</si>
  <si>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</si>
  <si>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</si>
  <si>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</si>
  <si>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</si>
  <si>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</si>
  <si>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</si>
  <si>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</si>
  <si>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</si>
  <si>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</si>
  <si>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</si>
  <si>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</si>
  <si>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</si>
  <si>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</si>
  <si>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</si>
  <si>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</si>
  <si>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</si>
  <si>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</si>
  <si>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</si>
  <si>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</si>
  <si>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</si>
  <si>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</si>
  <si>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</si>
  <si>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</si>
  <si>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</si>
  <si>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</si>
  <si>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</si>
  <si>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</si>
  <si>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</si>
  <si>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</si>
  <si>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</si>
  <si>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</si>
  <si>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</si>
  <si>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</si>
  <si>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</si>
  <si>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</si>
  <si>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</si>
  <si>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</si>
  <si>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</si>
  <si>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</si>
  <si>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</si>
  <si>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</si>
  <si>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</si>
  <si>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</si>
  <si>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</si>
  <si>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</si>
  <si>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</si>
  <si>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</si>
  <si>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</si>
  <si>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</si>
  <si>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</si>
  <si>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</si>
  <si>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</si>
  <si>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</si>
  <si>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</si>
  <si>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</si>
  <si>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</si>
  <si>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</si>
  <si>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</si>
  <si>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</si>
  <si>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</si>
  <si>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</si>
  <si>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</si>
  <si>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</si>
  <si>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</si>
  <si>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</si>
  <si>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</si>
  <si>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</si>
  <si>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</si>
  <si>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</si>
  <si>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</si>
  <si>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</si>
  <si>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</si>
  <si>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</si>
  <si>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</si>
  <si>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</si>
  <si>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</si>
  <si>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</si>
  <si>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</si>
  <si>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</si>
  <si>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</si>
  <si>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</si>
  <si>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</si>
  <si>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</si>
  <si>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</si>
  <si>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</si>
  <si>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</si>
  <si>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</si>
  <si>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</si>
  <si>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</si>
  <si>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</si>
  <si>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</si>
  <si>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</si>
  <si>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</si>
  <si>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</si>
  <si>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</si>
  <si>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</si>
  <si>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</si>
  <si>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</si>
  <si>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</si>
  <si>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</si>
  <si>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</si>
  <si>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</si>
  <si>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</si>
  <si>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</si>
  <si>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</si>
  <si>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</si>
  <si>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</si>
  <si>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</si>
  <si>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</si>
  <si>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</si>
  <si>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</si>
  <si>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</si>
  <si>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</si>
  <si>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</si>
  <si>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</si>
  <si>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</si>
  <si>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</si>
  <si>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</si>
  <si>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</si>
  <si>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</si>
  <si>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</si>
  <si>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</si>
  <si>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</si>
  <si>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</si>
  <si>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</si>
  <si>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</si>
  <si>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</si>
  <si>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</si>
  <si>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</si>
  <si>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</si>
  <si>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</si>
  <si>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</si>
  <si>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</si>
  <si>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</si>
  <si>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</si>
  <si>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</si>
  <si>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</si>
  <si>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</si>
  <si>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</si>
  <si>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</si>
  <si>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</si>
  <si>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</si>
  <si>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</si>
  <si>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</si>
  <si>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</si>
  <si>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</si>
  <si>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</si>
  <si>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</si>
  <si>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</si>
  <si>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</si>
  <si>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</si>
  <si>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</si>
  <si>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</si>
  <si>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</si>
  <si>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</si>
  <si>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</si>
  <si>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</si>
  <si>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</si>
  <si>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</si>
  <si>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</si>
  <si>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</si>
  <si>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</si>
  <si>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</si>
  <si>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</si>
  <si>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</si>
  <si>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</si>
  <si>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</si>
  <si>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</si>
  <si>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</si>
  <si>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</si>
  <si>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</si>
  <si>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</si>
  <si>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</si>
  <si>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</si>
  <si>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</si>
  <si>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</si>
  <si>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</si>
  <si>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</si>
  <si>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</si>
  <si>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</si>
  <si>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</si>
  <si>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</si>
  <si>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</si>
  <si>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</si>
  <si>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</si>
  <si>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</si>
  <si>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</si>
  <si>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</si>
  <si>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</si>
  <si>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</si>
  <si>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</si>
  <si>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</si>
  <si>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</si>
  <si>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</si>
  <si>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</si>
  <si>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</si>
  <si>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</si>
  <si>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</si>
  <si>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</si>
  <si>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</si>
  <si>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</si>
  <si>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</si>
  <si>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</si>
  <si>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</si>
  <si>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</si>
  <si>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</si>
  <si>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</si>
  <si>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</si>
  <si>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</si>
  <si>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</si>
  <si>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</si>
  <si>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</si>
  <si>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</si>
  <si>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</si>
  <si>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</si>
  <si>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</si>
  <si>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</si>
  <si>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</si>
  <si>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</si>
  <si>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</si>
  <si>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</si>
  <si>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</si>
  <si>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</si>
  <si>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</si>
  <si>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</si>
  <si>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</si>
  <si>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</si>
  <si>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</si>
  <si>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</si>
  <si>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</si>
  <si>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</si>
  <si>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</si>
  <si>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</si>
  <si>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</si>
  <si>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</si>
  <si>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</si>
  <si>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</si>
  <si>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</si>
  <si>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</si>
  <si>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</si>
  <si>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</si>
  <si>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</si>
  <si>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</si>
  <si>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</si>
  <si>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</si>
  <si>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</si>
  <si>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</si>
  <si>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</si>
  <si>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</si>
  <si>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</si>
  <si>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</si>
  <si>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</si>
  <si>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</si>
  <si>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</si>
  <si>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</si>
  <si>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</si>
  <si>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</si>
  <si>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</si>
  <si>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</si>
  <si>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</si>
  <si>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</si>
  <si>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</si>
  <si>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</si>
  <si>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</si>
  <si>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</si>
  <si>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</si>
  <si>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</si>
  <si>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</si>
  <si>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</si>
  <si>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</si>
  <si>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</si>
  <si>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</si>
  <si>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</si>
  <si>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</si>
  <si>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</si>
  <si>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</si>
  <si>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</si>
  <si>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</si>
  <si>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</si>
  <si>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</si>
  <si>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</si>
  <si>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</si>
  <si>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</si>
  <si>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</si>
  <si>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</si>
  <si>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</si>
  <si>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</si>
  <si>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</si>
  <si>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</si>
  <si>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</si>
  <si>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</si>
  <si>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</si>
  <si>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</si>
  <si>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</si>
  <si>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</si>
  <si>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</si>
  <si>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</si>
  <si>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</si>
  <si>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</si>
  <si>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</si>
  <si>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</si>
  <si>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</si>
  <si>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</si>
  <si>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</si>
  <si>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</si>
  <si>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</si>
  <si>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</si>
  <si>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</si>
  <si>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</si>
  <si>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</si>
  <si>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</si>
  <si>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</si>
  <si>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</si>
  <si>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</si>
  <si>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</si>
  <si>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</si>
  <si>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</si>
  <si>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</si>
  <si>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</si>
  <si>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</si>
  <si>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</si>
  <si>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</si>
  <si>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</si>
  <si>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</si>
  <si>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</si>
  <si>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</si>
  <si>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</si>
  <si>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</si>
  <si>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</si>
  <si>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</si>
  <si>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</si>
  <si>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</si>
  <si>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</si>
  <si>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</si>
  <si>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</si>
  <si>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</si>
  <si>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</si>
  <si>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</si>
  <si>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</si>
  <si>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</si>
  <si>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</si>
  <si>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</si>
  <si>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</si>
  <si>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</si>
  <si>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</si>
  <si>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</si>
  <si>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</si>
  <si>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</si>
  <si>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</si>
  <si>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</si>
  <si>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</si>
  <si>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</si>
  <si>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</si>
  <si>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</si>
  <si>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</si>
  <si>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</si>
  <si>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</si>
  <si>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</si>
  <si>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</si>
  <si>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</si>
  <si>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</si>
  <si>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</si>
  <si>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</si>
  <si>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</si>
  <si>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</si>
  <si>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</si>
  <si>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</si>
  <si>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</si>
  <si>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</si>
  <si>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</si>
  <si>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</si>
  <si>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</si>
  <si>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</si>
  <si>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</si>
  <si>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</si>
  <si>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</si>
  <si>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</si>
  <si>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</si>
  <si>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</si>
  <si>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</si>
  <si>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</si>
  <si>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</si>
  <si>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</si>
  <si>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</si>
  <si>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</si>
  <si>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</si>
  <si>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</si>
  <si>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</si>
  <si>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</si>
  <si>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</si>
  <si>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</si>
  <si>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</si>
  <si>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</si>
  <si>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</si>
  <si>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</si>
  <si>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</si>
  <si>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</si>
  <si>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</si>
  <si>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</si>
  <si>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</si>
  <si>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</si>
  <si>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</si>
  <si>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</si>
  <si>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</si>
  <si>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</si>
  <si>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</si>
  <si>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</si>
  <si>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</si>
  <si>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</si>
  <si>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</si>
  <si>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</si>
  <si>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</si>
  <si>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</si>
  <si>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</si>
  <si>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</si>
  <si>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</si>
  <si>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</si>
  <si>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</si>
  <si>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</si>
  <si>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</si>
  <si>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</si>
  <si>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</si>
  <si>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</si>
  <si>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</si>
  <si>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</si>
  <si>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</si>
  <si>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</si>
  <si>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</si>
  <si>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</si>
  <si>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</si>
  <si>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</si>
  <si>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</si>
  <si>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</si>
  <si>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</si>
  <si>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</si>
  <si>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</si>
  <si>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</si>
  <si>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</si>
  <si>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</si>
  <si>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</si>
  <si>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</si>
  <si>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</si>
  <si>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</si>
  <si>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</si>
  <si>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</si>
  <si>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</si>
  <si>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</si>
  <si>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</si>
  <si>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</si>
  <si>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</si>
  <si>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</si>
  <si>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</si>
  <si>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</si>
  <si>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</si>
  <si>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</si>
  <si>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</si>
  <si>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</si>
  <si>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</si>
  <si>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</si>
  <si>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</si>
  <si>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</si>
  <si>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</si>
  <si>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</si>
  <si>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</si>
  <si>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</si>
  <si>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</si>
  <si>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</si>
  <si>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</si>
  <si>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</si>
  <si>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</si>
  <si>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</si>
  <si>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</si>
  <si>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</si>
  <si>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</si>
  <si>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</si>
  <si>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</si>
  <si>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</si>
  <si>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</si>
  <si>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</si>
  <si>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</si>
  <si>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</si>
  <si>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</si>
  <si>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</si>
  <si>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</si>
  <si>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</si>
  <si>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</si>
  <si>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</si>
  <si>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</si>
  <si>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</si>
  <si>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</si>
  <si>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</si>
  <si>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</si>
  <si>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</si>
  <si>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</si>
  <si>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</si>
  <si>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</si>
  <si>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</si>
  <si>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</si>
  <si>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</si>
  <si>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</si>
  <si>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</si>
  <si>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</si>
  <si>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</si>
  <si>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</si>
  <si>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</si>
  <si>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</si>
  <si>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</si>
  <si>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</si>
  <si>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</si>
  <si>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</si>
  <si>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</si>
  <si>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</si>
  <si>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</si>
  <si>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</si>
  <si>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</si>
  <si>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</si>
  <si>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</si>
  <si>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</si>
  <si>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</si>
  <si>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</si>
  <si>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</si>
  <si>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</si>
  <si>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</si>
  <si>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</si>
  <si>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</si>
  <si>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</si>
  <si>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</si>
  <si>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</si>
  <si>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</si>
  <si>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</si>
  <si>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</si>
  <si>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</si>
  <si>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</si>
  <si>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</si>
  <si>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</si>
  <si>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</si>
  <si>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</si>
  <si>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</si>
  <si>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</si>
  <si>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</si>
  <si>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</si>
  <si>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</si>
  <si>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</si>
  <si>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</si>
  <si>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</si>
  <si>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</si>
  <si>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</si>
  <si>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</si>
  <si>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</si>
  <si>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</si>
  <si>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</si>
  <si>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</si>
  <si>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</si>
  <si>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</si>
  <si>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</si>
  <si>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</si>
  <si>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</si>
  <si>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</si>
  <si>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</si>
  <si>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</si>
  <si>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</si>
  <si>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</si>
  <si>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</si>
  <si>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</si>
  <si>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</si>
  <si>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</si>
  <si>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</si>
  <si>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</si>
  <si>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 Client: Annointed Olive
• Original SKU: PZ-001 - Ultimate Pizza Seasoning</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</si>
  <si>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</si>
  <si>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</si>
  <si>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</si>
  <si>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</si>
  <si>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</si>
  <si>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</si>
  <si>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</si>
  <si>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</si>
  <si>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</si>
  <si>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</si>
  <si>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</si>
  <si>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</si>
  <si>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</si>
  <si>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</si>
  <si>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</si>
  <si>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</si>
  <si>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</si>
  <si>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</si>
  <si>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</si>
  <si>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</si>
  <si>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</si>
  <si>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</si>
  <si>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</si>
  <si>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</si>
  <si>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</si>
  <si>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</si>
  <si>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</si>
  <si>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</si>
  <si>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</si>
  <si>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</si>
  <si>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</si>
  <si>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</si>
  <si>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</si>
  <si>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 Client: Salem Impact Spice
• Original SKU: GS-011 - Louisiana Bayou Blend</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</si>
  <si>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</si>
  <si>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</si>
  <si>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</si>
  <si>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</si>
  <si>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</si>
  <si>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</si>
  <si>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</si>
  <si>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</si>
  <si>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</si>
  <si>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</si>
  <si>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</si>
  <si>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</si>
  <si>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</si>
  <si>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</si>
  <si>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</si>
  <si>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</si>
  <si>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</si>
  <si>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</si>
  <si>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</si>
  <si>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</si>
  <si>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</si>
  <si>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</si>
  <si>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</si>
  <si>
    <t>Rosemary &amp; Garlic Bread Dip and Seasoning</t>
  </si>
  <si>
    <t>Rosemary &amp; Garlic
Bread Dip and Seasoning</t>
  </si>
  <si>
    <t>Rosemary &amp; Garlic Bread Dip and Seasoning Ingredients:
salt, dehydrated garlic, basil, dehydrated tomato, green bell pepper, soybean oil, dehydrated parsley
• Packed in a facility and/or equipment that produces products containing peanuts, tree nuts, soybean, milk, dairy, eggs, fish, shellfish, wheat, sesame. •</t>
  </si>
  <si>
    <t>Tuscan Bread Dip and Seasoning</t>
  </si>
  <si>
    <t>Tuscan Bread Dip
and Seasoning</t>
  </si>
  <si>
    <t>Tuscan Bread Dip and Seasoning Ingredients:
salt, garlic, black pepper, onion, red pepper flakes, rosemary, basil, mediterranean oregano, and parsley
• Packed in a facility and/or equipment that produces products containing peanuts, tree nuts, soybean, milk, dairy, eggs, fish, shellfish, wheat, sesame. •</t>
  </si>
  <si>
    <t>Sundried Tomato &amp; Basil Bread Dip and Seasoning</t>
  </si>
  <si>
    <t>Sundried Tomato &amp; Basil Bread Dip and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</si>
  <si>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Pesto &amp; Cheese Bread Dip and Seasoning</t>
  </si>
  <si>
    <t>Pesto &amp; Cheese
Bread Dip and Seasoning</t>
  </si>
  <si>
    <t>Pesto &amp; Cheese Bread Dip and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</si>
  <si>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Garlic &amp; Tomato Bread Dip and Seasoning</t>
  </si>
  <si>
    <t>Garlic &amp; Tomato
Bread Dip and Seasoning</t>
  </si>
  <si>
    <t>Garlic &amp; Tomato Bread Dip and Seasoning Ingredients:
salt, spices, dehydrated garlic, onion powder, red bell pepper, tomato, canola, silicon dioxide (anti-caking) 
• Packed in a facility and/or equipment that produces products containing peanuts, tree nuts, soybean, milk, dairy, eggs, fish, shellfish, wheat, sesame. •</t>
  </si>
  <si>
    <t>Ultimate Pizza
Bread Dip and Seasoning</t>
  </si>
  <si>
    <t>Ultimate Pizza Bread Dip and Seasoning</t>
  </si>
  <si>
    <t>Ultimate Pizza Bread Dip and Seasoning Ingredients:
oregano, marjoram, thyme, basil, rosemary, red peppers, sage, minced garlic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</si>
</sst>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calculatedColumnFormula>Table9[[#This Row],[4oz 
Net Wt (grams)]]/2</calculatedColumnFormula>
    </tableColumn>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70" zoomScaleNormal="70" workbookViewId="0">
      <pane ySplit="1" topLeftCell="A2" activePane="bottomLeft" state="frozen"/>
      <selection pane="bottomLeft" activeCell="A2" sqref="A2"/>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2982</v>
      </c>
    </row>
    <row r="2" spans="1:40" ht="180" x14ac:dyDescent="0.3">
      <c r="A2" s="8" t="s">
        <v>39</v>
      </c>
      <c r="B2" s="8" t="s">
        <v>40</v>
      </c>
      <c r="C2" s="8" t="s">
        <v>41</v>
      </c>
      <c r="D2" s="9" t="s">
        <v>42</v>
      </c>
      <c r="E2" s="6">
        <f t="shared" ref="E2:E65" si="0">IF(F2 = "NULL", "NULL", F2/28.35)</f>
        <v>2</v>
      </c>
      <c r="F2" s="6">
        <f>Table9[[#This Row],[4oz 
Net Wt (grams)]]/2</f>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1587</v>
      </c>
      <c r="B3" s="8" t="s">
        <v>1588</v>
      </c>
      <c r="C3" s="8" t="s">
        <v>1588</v>
      </c>
      <c r="D3" s="9" t="s">
        <v>1589</v>
      </c>
      <c r="E3" s="6">
        <f t="shared" si="0"/>
        <v>2.0499999999999998</v>
      </c>
      <c r="F3" s="6">
        <f>Table9[[#This Row],[4oz 
Net Wt (grams)]]/2</f>
        <v>58.1175</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(58.1175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3.0749999999999997</v>
      </c>
      <c r="AC3" s="6">
        <f t="shared" si="12"/>
        <v>87.176249999999996</v>
      </c>
      <c r="AD3" s="13">
        <v>17000000004</v>
      </c>
      <c r="AE3" s="6">
        <f t="shared" si="13"/>
        <v>10.249999999999998</v>
      </c>
      <c r="AF3" s="6">
        <f t="shared" si="14"/>
        <v>290.58749999999998</v>
      </c>
      <c r="AG3" s="13">
        <v>19000000004</v>
      </c>
      <c r="AH3" s="6">
        <f t="shared" si="15"/>
        <v>6.1499999999999995</v>
      </c>
      <c r="AI3" s="6">
        <f t="shared" si="16"/>
        <v>174.35249999999999</v>
      </c>
      <c r="AJ3" s="13">
        <v>21000000004</v>
      </c>
      <c r="AK3" s="11"/>
      <c r="AL3" s="10" t="str">
        <f t="shared" si="17"/>
        <v>6 Pepper Blend Ingredients:
salt, chili pepper, black pepper, white pepper, dehydrated garlic, dehydrated onion, dehydrated red bell pepper, dehydrated green bell pepper, spices</v>
      </c>
      <c r="AM3" s="9" t="s">
        <v>44</v>
      </c>
      <c r="AN3" s="42"/>
    </row>
    <row r="4" spans="1:40" ht="180" x14ac:dyDescent="0.3">
      <c r="A4" s="33" t="s">
        <v>859</v>
      </c>
      <c r="B4" s="8" t="s">
        <v>860</v>
      </c>
      <c r="C4" s="8" t="s">
        <v>861</v>
      </c>
      <c r="D4" s="9" t="s">
        <v>862</v>
      </c>
      <c r="E4" s="6">
        <f t="shared" si="0"/>
        <v>0.79999999999999993</v>
      </c>
      <c r="F4" s="6">
        <f>Table9[[#This Row],[4oz 
Net Wt (grams)]]/2</f>
        <v>22.68</v>
      </c>
      <c r="G4" s="6">
        <f t="shared" si="1"/>
        <v>1.5999999999999999</v>
      </c>
      <c r="H4" s="6">
        <v>45.36</v>
      </c>
      <c r="I4" s="6">
        <f t="shared" si="2"/>
        <v>1.9999999999999998</v>
      </c>
      <c r="J4" s="6">
        <f t="shared" si="3"/>
        <v>56.7</v>
      </c>
      <c r="K4" s="6">
        <f t="shared" si="4"/>
        <v>3.1999999999999997</v>
      </c>
      <c r="L4" s="6">
        <f t="shared" si="5"/>
        <v>90.72</v>
      </c>
      <c r="M4" s="9" t="str">
        <f t="shared" si="6"/>
        <v>A Magical, Succulent, All Purpose Seasoning! Ingredients:
salt, garlic, black pepper, onion, red pepper flakes, rosemary, basil, mediterranean oregano, and parsley
 - NET WT. 0.80 oz (22.68 grams)</v>
      </c>
      <c r="N4" s="10">
        <v>10000000615</v>
      </c>
      <c r="O4" s="10">
        <v>30000000615</v>
      </c>
      <c r="P4" s="10">
        <v>50000000615</v>
      </c>
      <c r="Q4" s="10">
        <v>70000000615</v>
      </c>
      <c r="R4" s="10">
        <v>90000000615</v>
      </c>
      <c r="S4" s="10">
        <v>11000000615</v>
      </c>
      <c r="T4" s="10">
        <v>13000000615</v>
      </c>
      <c r="U4" s="22"/>
      <c r="W4" s="6">
        <f t="shared" si="7"/>
        <v>0.39999999999999997</v>
      </c>
      <c r="X4" s="6">
        <f t="shared" si="8"/>
        <v>11.34</v>
      </c>
      <c r="Y4" s="6">
        <f t="shared" si="9"/>
        <v>6.3999999999999995</v>
      </c>
      <c r="Z4" s="6">
        <f t="shared" si="10"/>
        <v>181.44</v>
      </c>
      <c r="AA4" s="13">
        <v>15000000615</v>
      </c>
      <c r="AB4" s="6">
        <f t="shared" si="11"/>
        <v>1.2</v>
      </c>
      <c r="AC4" s="6">
        <f t="shared" si="12"/>
        <v>34.019999999999996</v>
      </c>
      <c r="AD4" s="13">
        <v>17000000615</v>
      </c>
      <c r="AE4" s="6">
        <f t="shared" si="13"/>
        <v>4</v>
      </c>
      <c r="AF4" s="6">
        <f t="shared" si="14"/>
        <v>113.4</v>
      </c>
      <c r="AG4" s="13">
        <v>19000000615</v>
      </c>
      <c r="AH4" s="6">
        <f t="shared" si="15"/>
        <v>2.4</v>
      </c>
      <c r="AI4" s="6">
        <f t="shared" si="16"/>
        <v>68.039999999999992</v>
      </c>
      <c r="AJ4" s="13">
        <v>21000000615</v>
      </c>
      <c r="AK4" s="11" t="s">
        <v>863</v>
      </c>
      <c r="AL4" s="10" t="str">
        <f t="shared" si="17"/>
        <v>A Magical, Succulent, All Purpose Seasoning! Ingredients:
salt, garlic, black pepper, onion, red pepper flakes, rosemary, basil, mediterranean oregano, and parsley</v>
      </c>
      <c r="AM4" s="9" t="s">
        <v>44</v>
      </c>
      <c r="AN4" s="42"/>
    </row>
    <row r="5" spans="1:40" ht="180" x14ac:dyDescent="0.3">
      <c r="A5" s="8" t="s">
        <v>227</v>
      </c>
      <c r="B5" s="8" t="s">
        <v>228</v>
      </c>
      <c r="C5" s="8" t="s">
        <v>229</v>
      </c>
      <c r="D5" s="9" t="s">
        <v>230</v>
      </c>
      <c r="E5" s="6">
        <f t="shared" si="0"/>
        <v>1.1000000000000001</v>
      </c>
      <c r="F5" s="6">
        <f>Table9[[#This Row],[4oz 
Net Wt (grams)]]/2</f>
        <v>31.185000000000006</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(31.185 grams)</v>
      </c>
      <c r="N5" s="10">
        <v>10000000005</v>
      </c>
      <c r="O5" s="10">
        <v>30000000005</v>
      </c>
      <c r="P5" s="10">
        <v>50000000005</v>
      </c>
      <c r="Q5" s="10">
        <v>70000000005</v>
      </c>
      <c r="R5" s="10">
        <v>90000000005</v>
      </c>
      <c r="S5" s="10">
        <v>11000000005</v>
      </c>
      <c r="T5" s="10">
        <v>13000000005</v>
      </c>
      <c r="U5" s="8" t="s">
        <v>49</v>
      </c>
      <c r="V5" s="9" t="s">
        <v>192</v>
      </c>
      <c r="W5" s="6">
        <f t="shared" si="7"/>
        <v>0.55000000000000004</v>
      </c>
      <c r="X5" s="6">
        <f t="shared" si="8"/>
        <v>15.592500000000003</v>
      </c>
      <c r="Y5" s="6">
        <f t="shared" si="9"/>
        <v>8.8000000000000007</v>
      </c>
      <c r="Z5" s="6">
        <f t="shared" si="10"/>
        <v>249.48000000000005</v>
      </c>
      <c r="AA5" s="13">
        <v>15000000005</v>
      </c>
      <c r="AB5" s="6">
        <f t="shared" si="11"/>
        <v>1.6500000000000001</v>
      </c>
      <c r="AC5" s="6">
        <f t="shared" si="12"/>
        <v>46.777500000000011</v>
      </c>
      <c r="AD5" s="13">
        <v>17000000005</v>
      </c>
      <c r="AE5" s="6">
        <f t="shared" si="13"/>
        <v>5.5000000000000009</v>
      </c>
      <c r="AF5" s="6">
        <f t="shared" si="14"/>
        <v>155.92500000000004</v>
      </c>
      <c r="AG5" s="13">
        <v>19000000005</v>
      </c>
      <c r="AH5" s="6">
        <f t="shared" si="15"/>
        <v>3.3000000000000003</v>
      </c>
      <c r="AI5" s="6">
        <f t="shared" si="16"/>
        <v>93.555000000000021</v>
      </c>
      <c r="AJ5" s="13">
        <v>21000000005</v>
      </c>
      <c r="AK5" s="11" t="s">
        <v>231</v>
      </c>
      <c r="AL5" s="10" t="str">
        <f t="shared" si="17"/>
        <v>A Taste of Europe Bread Dip Ingredients:
citrus peel, salt, sumac, basil, red pepper</v>
      </c>
      <c r="AM5" s="9" t="s">
        <v>44</v>
      </c>
      <c r="AN5" s="42"/>
    </row>
    <row r="6" spans="1:40" ht="315" x14ac:dyDescent="0.3">
      <c r="A6" s="8" t="s">
        <v>1972</v>
      </c>
      <c r="B6" s="8" t="s">
        <v>1973</v>
      </c>
      <c r="C6" s="8" t="s">
        <v>1974</v>
      </c>
      <c r="D6" s="9" t="s">
        <v>1975</v>
      </c>
      <c r="E6" s="6">
        <f t="shared" si="0"/>
        <v>1.8</v>
      </c>
      <c r="F6" s="6">
        <f>Table9[[#This Row],[4oz 
Net Wt (grams)]]/2</f>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1880</v>
      </c>
      <c r="B7" s="8" t="s">
        <v>1881</v>
      </c>
      <c r="C7" s="8" t="s">
        <v>1881</v>
      </c>
      <c r="D7" s="9" t="s">
        <v>1882</v>
      </c>
      <c r="E7" s="6">
        <f t="shared" si="0"/>
        <v>1.4</v>
      </c>
      <c r="F7" s="6">
        <f>Table9[[#This Row],[4oz 
Net Wt (grams)]]/2</f>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c r="AN7" s="42"/>
    </row>
    <row r="8" spans="1:40" ht="180" x14ac:dyDescent="0.3">
      <c r="A8" s="8" t="s">
        <v>2126</v>
      </c>
      <c r="B8" s="8" t="s">
        <v>2127</v>
      </c>
      <c r="C8" s="8" t="s">
        <v>2127</v>
      </c>
      <c r="D8" s="9" t="s">
        <v>2128</v>
      </c>
      <c r="E8" s="6">
        <f t="shared" si="0"/>
        <v>2.5396825396825395</v>
      </c>
      <c r="F8" s="6">
        <f>Table9[[#This Row],[4oz 
Net Wt (grams)]]/2</f>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c r="AN8" s="42"/>
    </row>
    <row r="9" spans="1:40" ht="180" x14ac:dyDescent="0.3">
      <c r="A9" s="8" t="s">
        <v>2177</v>
      </c>
      <c r="B9" s="8" t="s">
        <v>2178</v>
      </c>
      <c r="C9" s="8" t="s">
        <v>2179</v>
      </c>
      <c r="D9" s="9" t="s">
        <v>2180</v>
      </c>
      <c r="E9" s="6">
        <f t="shared" si="0"/>
        <v>2.9</v>
      </c>
      <c r="F9" s="6">
        <f>Table9[[#This Row],[4oz 
Net Wt (grams)]]/2</f>
        <v>82.215000000000003</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(82.215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4.3499999999999996</v>
      </c>
      <c r="AC9" s="6">
        <f t="shared" si="12"/>
        <v>123.32250000000001</v>
      </c>
      <c r="AD9" s="13">
        <v>17000000008</v>
      </c>
      <c r="AE9" s="6">
        <f t="shared" si="13"/>
        <v>14.5</v>
      </c>
      <c r="AF9" s="6">
        <f t="shared" si="14"/>
        <v>411.07500000000005</v>
      </c>
      <c r="AG9" s="13">
        <v>19000000008</v>
      </c>
      <c r="AH9" s="6">
        <f t="shared" si="15"/>
        <v>8.6999999999999993</v>
      </c>
      <c r="AI9" s="6">
        <f t="shared" si="16"/>
        <v>246.64500000000001</v>
      </c>
      <c r="AJ9" s="13">
        <v>21000000008</v>
      </c>
      <c r="AK9" s="11"/>
      <c r="AL9" s="10" t="str">
        <f t="shared" si="17"/>
        <v>Alderwood Sea Salt Ingredients:
pure sea salt smoked above an alderwood fire</v>
      </c>
      <c r="AM9" s="9" t="s">
        <v>44</v>
      </c>
      <c r="AN9" s="42"/>
    </row>
    <row r="10" spans="1:40" ht="180" x14ac:dyDescent="0.3">
      <c r="A10" s="8" t="s">
        <v>1542</v>
      </c>
      <c r="B10" s="8" t="s">
        <v>1543</v>
      </c>
      <c r="C10" s="8" t="s">
        <v>1543</v>
      </c>
      <c r="D10" s="9" t="s">
        <v>1544</v>
      </c>
      <c r="E10" s="6">
        <f t="shared" si="0"/>
        <v>1.2</v>
      </c>
      <c r="F10" s="6">
        <f>Table9[[#This Row],[4oz 
Net Wt (grams)]]/2</f>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852</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c r="AN10" s="42"/>
    </row>
    <row r="11" spans="1:40" ht="360" x14ac:dyDescent="0.3">
      <c r="A11" s="33" t="s">
        <v>3005</v>
      </c>
      <c r="B11" s="8" t="s">
        <v>2987</v>
      </c>
      <c r="C11" s="8" t="s">
        <v>2987</v>
      </c>
      <c r="D11" s="9" t="s">
        <v>2988</v>
      </c>
      <c r="E11" s="6">
        <f t="shared" si="0"/>
        <v>1.0582010582010581</v>
      </c>
      <c r="F11" s="6">
        <f>Table9[[#This Row],[4oz 
Net Wt (grams)]]/2</f>
        <v>30</v>
      </c>
      <c r="G11" s="6">
        <f t="shared" si="1"/>
        <v>2.1164021164021163</v>
      </c>
      <c r="H11" s="6">
        <v>60</v>
      </c>
      <c r="I11" s="6">
        <f t="shared" si="2"/>
        <v>2.6455026455026456</v>
      </c>
      <c r="J11" s="6">
        <f t="shared" si="3"/>
        <v>75</v>
      </c>
      <c r="K11" s="6">
        <f t="shared" si="4"/>
        <v>4.2328042328042326</v>
      </c>
      <c r="L11" s="6">
        <f t="shared" si="5"/>
        <v>120</v>
      </c>
      <c r="M11" s="9" t="str">
        <f t="shared" si="6"/>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11" s="10">
        <v>10000000664</v>
      </c>
      <c r="O11" s="10">
        <v>30000000664</v>
      </c>
      <c r="P11" s="10">
        <v>50000000664</v>
      </c>
      <c r="Q11" s="10">
        <v>70000000664</v>
      </c>
      <c r="R11" s="10">
        <v>90000000664</v>
      </c>
      <c r="S11" s="10">
        <v>11000000664</v>
      </c>
      <c r="T11" s="10">
        <v>13000000664</v>
      </c>
      <c r="U11" s="8"/>
      <c r="V11" s="9" t="s">
        <v>626</v>
      </c>
      <c r="W11" s="6">
        <f t="shared" si="7"/>
        <v>0.52910052910052907</v>
      </c>
      <c r="X11" s="6">
        <f t="shared" si="8"/>
        <v>15</v>
      </c>
      <c r="Y11" s="6">
        <f t="shared" si="9"/>
        <v>8.4656084656084651</v>
      </c>
      <c r="Z11" s="6">
        <f t="shared" si="10"/>
        <v>240</v>
      </c>
      <c r="AA11" s="13">
        <v>15000000664</v>
      </c>
      <c r="AB11" s="6">
        <f t="shared" si="11"/>
        <v>1.5873015873015872</v>
      </c>
      <c r="AC11" s="6">
        <f t="shared" si="12"/>
        <v>45</v>
      </c>
      <c r="AD11" s="13">
        <v>17000000664</v>
      </c>
      <c r="AE11" s="6">
        <f t="shared" si="13"/>
        <v>5.2910052910052912</v>
      </c>
      <c r="AF11" s="6">
        <f t="shared" si="14"/>
        <v>150</v>
      </c>
      <c r="AG11" s="13">
        <v>19000000664</v>
      </c>
      <c r="AH11" s="6">
        <f t="shared" si="15"/>
        <v>3.1746031746031744</v>
      </c>
      <c r="AI11" s="6">
        <f t="shared" si="16"/>
        <v>90</v>
      </c>
      <c r="AJ11" s="13">
        <v>21000000664</v>
      </c>
      <c r="AK11" s="11" t="s">
        <v>2989</v>
      </c>
      <c r="AL11" s="10" t="str">
        <f t="shared" si="17"/>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3010</v>
      </c>
    </row>
    <row r="12" spans="1:40" ht="409.6" x14ac:dyDescent="0.3">
      <c r="A12" s="8" t="s">
        <v>1478</v>
      </c>
      <c r="B12" s="8" t="s">
        <v>1479</v>
      </c>
      <c r="C12" s="8" t="s">
        <v>1480</v>
      </c>
      <c r="D12" s="9" t="s">
        <v>1481</v>
      </c>
      <c r="E12" s="6">
        <f t="shared" si="0"/>
        <v>0.98994708994708991</v>
      </c>
      <c r="F12" s="6">
        <f>Table9[[#This Row],[4oz 
Net Wt (grams)]]/2</f>
        <v>28.065000000000001</v>
      </c>
      <c r="G12" s="6">
        <f t="shared" si="1"/>
        <v>1.9798941798941798</v>
      </c>
      <c r="H12" s="6">
        <v>56.13</v>
      </c>
      <c r="I12" s="6">
        <f t="shared" si="2"/>
        <v>2.4748677248677247</v>
      </c>
      <c r="J12" s="6">
        <f t="shared" si="3"/>
        <v>70.162500000000009</v>
      </c>
      <c r="K12" s="6">
        <f t="shared" si="4"/>
        <v>3.9597883597883596</v>
      </c>
      <c r="L12" s="6">
        <f t="shared" si="5"/>
        <v>112.26</v>
      </c>
      <c r="M12"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(28.065 grams)</v>
      </c>
      <c r="N12" s="10">
        <v>10000000010</v>
      </c>
      <c r="O12" s="10">
        <v>30000000010</v>
      </c>
      <c r="P12" s="10">
        <v>50000000010</v>
      </c>
      <c r="Q12" s="10">
        <v>70000000010</v>
      </c>
      <c r="R12" s="10">
        <v>90000000010</v>
      </c>
      <c r="S12" s="10">
        <v>11000000010</v>
      </c>
      <c r="T12" s="10">
        <v>13000000010</v>
      </c>
      <c r="U12" s="8"/>
      <c r="V12" s="9"/>
      <c r="W12" s="6">
        <f t="shared" si="7"/>
        <v>0.49497354497354495</v>
      </c>
      <c r="X12" s="6">
        <f t="shared" si="8"/>
        <v>14.032500000000001</v>
      </c>
      <c r="Y12" s="6">
        <f t="shared" si="9"/>
        <v>7.9195767195767193</v>
      </c>
      <c r="Z12" s="6">
        <f t="shared" si="10"/>
        <v>224.52</v>
      </c>
      <c r="AA12" s="13">
        <v>15000000010</v>
      </c>
      <c r="AB12" s="6">
        <f t="shared" si="11"/>
        <v>1.484920634920635</v>
      </c>
      <c r="AC12" s="6">
        <f t="shared" si="12"/>
        <v>42.097500000000004</v>
      </c>
      <c r="AD12" s="13">
        <v>17000000010</v>
      </c>
      <c r="AE12" s="6">
        <f t="shared" si="13"/>
        <v>4.9497354497354502</v>
      </c>
      <c r="AF12" s="6">
        <f t="shared" si="14"/>
        <v>140.32500000000002</v>
      </c>
      <c r="AG12" s="13">
        <v>19000000010</v>
      </c>
      <c r="AH12" s="6">
        <f t="shared" si="15"/>
        <v>2.9698412698412699</v>
      </c>
      <c r="AI12" s="6">
        <f t="shared" si="16"/>
        <v>84.195000000000007</v>
      </c>
      <c r="AJ12" s="13">
        <v>21000000010</v>
      </c>
      <c r="AK12" s="11" t="s">
        <v>1482</v>
      </c>
      <c r="AL12"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1329</v>
      </c>
      <c r="B13" s="8" t="s">
        <v>1330</v>
      </c>
      <c r="C13" s="8" t="s">
        <v>1330</v>
      </c>
      <c r="D13" s="9" t="s">
        <v>1331</v>
      </c>
      <c r="E13" s="6">
        <f t="shared" si="0"/>
        <v>0.8</v>
      </c>
      <c r="F13" s="6">
        <f>Table9[[#This Row],[4oz 
Net Wt (grams)]]/2</f>
        <v>22.680000000000003</v>
      </c>
      <c r="G13" s="6">
        <f t="shared" si="1"/>
        <v>1.6</v>
      </c>
      <c r="H13" s="6">
        <v>45.360000000000007</v>
      </c>
      <c r="I13" s="6">
        <f t="shared" si="2"/>
        <v>2</v>
      </c>
      <c r="J13" s="6">
        <f t="shared" si="3"/>
        <v>56.70000000000001</v>
      </c>
      <c r="K13" s="6">
        <f t="shared" si="4"/>
        <v>3.2</v>
      </c>
      <c r="L13" s="6">
        <f t="shared" si="5"/>
        <v>90.720000000000013</v>
      </c>
      <c r="M13" s="9" t="str">
        <f t="shared" si="6"/>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 t="shared" si="7"/>
        <v>0.4</v>
      </c>
      <c r="X13" s="6">
        <f t="shared" si="8"/>
        <v>11.340000000000002</v>
      </c>
      <c r="Y13" s="6">
        <f t="shared" si="9"/>
        <v>6.4</v>
      </c>
      <c r="Z13" s="6">
        <f t="shared" si="10"/>
        <v>181.44000000000003</v>
      </c>
      <c r="AA13" s="13">
        <v>15000000011</v>
      </c>
      <c r="AB13" s="6">
        <f t="shared" si="11"/>
        <v>1.2000000000000002</v>
      </c>
      <c r="AC13" s="6">
        <f t="shared" si="12"/>
        <v>34.020000000000003</v>
      </c>
      <c r="AD13" s="13">
        <v>17000000011</v>
      </c>
      <c r="AE13" s="6">
        <f t="shared" si="13"/>
        <v>4.0000000000000009</v>
      </c>
      <c r="AF13" s="6">
        <f t="shared" si="14"/>
        <v>113.40000000000002</v>
      </c>
      <c r="AG13" s="13">
        <v>19000000011</v>
      </c>
      <c r="AH13" s="6">
        <f t="shared" si="15"/>
        <v>2.4000000000000004</v>
      </c>
      <c r="AI13" s="6">
        <f t="shared" si="16"/>
        <v>68.040000000000006</v>
      </c>
      <c r="AJ13" s="13">
        <v>21000000011</v>
      </c>
      <c r="AK13" s="11"/>
      <c r="AL13" s="10" t="str">
        <f t="shared" si="17"/>
        <v>Ambrosia Tea Ingredients:
apricot tea, black current tea, mango tea, rose hips, orange peel, cinnamon chips</v>
      </c>
      <c r="AM13" s="9" t="s">
        <v>44</v>
      </c>
      <c r="AN13" s="42"/>
    </row>
    <row r="14" spans="1:40" ht="180" x14ac:dyDescent="0.3">
      <c r="A14" s="8" t="s">
        <v>292</v>
      </c>
      <c r="B14" s="8" t="s">
        <v>293</v>
      </c>
      <c r="C14" s="8" t="s">
        <v>294</v>
      </c>
      <c r="D14" s="9" t="s">
        <v>295</v>
      </c>
      <c r="E14" s="6">
        <f t="shared" si="0"/>
        <v>1.1992945326278659</v>
      </c>
      <c r="F14" s="6">
        <f>Table9[[#This Row],[4oz 
Net Wt (grams)]]/2</f>
        <v>34</v>
      </c>
      <c r="G14" s="6">
        <f t="shared" si="1"/>
        <v>2.3985890652557318</v>
      </c>
      <c r="H14" s="6">
        <v>68</v>
      </c>
      <c r="I14" s="6">
        <f t="shared" si="2"/>
        <v>2.9982363315696645</v>
      </c>
      <c r="J14" s="6">
        <f t="shared" si="3"/>
        <v>85</v>
      </c>
      <c r="K14" s="6">
        <f t="shared" si="4"/>
        <v>4.7971781305114636</v>
      </c>
      <c r="L14" s="6">
        <f t="shared" si="5"/>
        <v>136</v>
      </c>
      <c r="M14" s="9" t="str">
        <f t="shared" si="6"/>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192</v>
      </c>
      <c r="W14" s="6">
        <f t="shared" si="7"/>
        <v>0.59964726631393295</v>
      </c>
      <c r="X14" s="6">
        <f t="shared" si="8"/>
        <v>17</v>
      </c>
      <c r="Y14" s="6">
        <f t="shared" si="9"/>
        <v>9.5943562610229272</v>
      </c>
      <c r="Z14" s="6">
        <f t="shared" si="10"/>
        <v>272</v>
      </c>
      <c r="AA14" s="13">
        <v>15000000554</v>
      </c>
      <c r="AB14" s="6">
        <f t="shared" si="11"/>
        <v>1.7989417989417988</v>
      </c>
      <c r="AC14" s="6">
        <f t="shared" si="12"/>
        <v>51</v>
      </c>
      <c r="AD14" s="13">
        <v>17000000554</v>
      </c>
      <c r="AE14" s="6">
        <f t="shared" si="13"/>
        <v>5.9964726631393299</v>
      </c>
      <c r="AF14" s="6">
        <f t="shared" si="14"/>
        <v>170</v>
      </c>
      <c r="AG14" s="13">
        <v>19000000554</v>
      </c>
      <c r="AH14" s="6">
        <f t="shared" si="15"/>
        <v>3.5978835978835977</v>
      </c>
      <c r="AI14" s="6">
        <f t="shared" si="16"/>
        <v>102</v>
      </c>
      <c r="AJ14" s="13">
        <v>21000000554</v>
      </c>
      <c r="AK14" s="11" t="s">
        <v>296</v>
      </c>
      <c r="AL14" s="10" t="str">
        <f t="shared" si="17"/>
        <v>American Brew Beer Seasoning Ingredients:
beer extract powder (grain, yeast, hops), salt, onion 
• ALLERGY ALERT: contains wheat •</v>
      </c>
      <c r="AM14" s="9" t="s">
        <v>44</v>
      </c>
      <c r="AN14" s="42"/>
    </row>
    <row r="15" spans="1:40" ht="210" x14ac:dyDescent="0.3">
      <c r="A15" s="8" t="s">
        <v>339</v>
      </c>
      <c r="B15" s="8" t="s">
        <v>340</v>
      </c>
      <c r="C15" s="8" t="s">
        <v>341</v>
      </c>
      <c r="D15" s="9" t="s">
        <v>342</v>
      </c>
      <c r="E15" s="6">
        <f t="shared" si="0"/>
        <v>1.1000000000000001</v>
      </c>
      <c r="F15" s="6">
        <f>Table9[[#This Row],[4oz 
Net Wt (grams)]]/2</f>
        <v>31.185000000000006</v>
      </c>
      <c r="G15" s="6">
        <f t="shared" si="1"/>
        <v>2.2000000000000002</v>
      </c>
      <c r="H15" s="6">
        <v>62.370000000000012</v>
      </c>
      <c r="I15" s="6">
        <f t="shared" si="2"/>
        <v>2.75</v>
      </c>
      <c r="J15" s="6">
        <f t="shared" si="3"/>
        <v>77.96250000000002</v>
      </c>
      <c r="K15" s="6">
        <f t="shared" si="4"/>
        <v>4.4000000000000004</v>
      </c>
      <c r="L15" s="6">
        <f t="shared" si="5"/>
        <v>124.74000000000002</v>
      </c>
      <c r="M15" s="9" t="str">
        <f t="shared" si="6"/>
        <v>American Cheese Powder Ingredients:
whey, cheddar cheese (pasteurized milk, cultures, salt &amp; enzymes), salt, butter, buttermilk, sodium phosphate, natural flavors, fd&amp;c yellow #6 and oleoresin turmeric (coloring), and sodium silicoaluminate
 - NET WT. 1.10 oz (31.185 grams)</v>
      </c>
      <c r="N15" s="10">
        <v>10000000012</v>
      </c>
      <c r="O15" s="10">
        <v>30000000012</v>
      </c>
      <c r="P15" s="10">
        <v>50000000012</v>
      </c>
      <c r="Q15" s="10">
        <v>70000000012</v>
      </c>
      <c r="R15" s="10">
        <v>90000000012</v>
      </c>
      <c r="S15" s="10">
        <v>11000000012</v>
      </c>
      <c r="T15" s="10">
        <v>13000000012</v>
      </c>
      <c r="U15" s="8" t="s">
        <v>49</v>
      </c>
      <c r="V15" s="9"/>
      <c r="W15" s="6">
        <f t="shared" si="7"/>
        <v>0.55000000000000004</v>
      </c>
      <c r="X15" s="6">
        <f t="shared" si="8"/>
        <v>15.592500000000003</v>
      </c>
      <c r="Y15" s="6">
        <f t="shared" si="9"/>
        <v>8.8000000000000007</v>
      </c>
      <c r="Z15" s="6">
        <f t="shared" si="10"/>
        <v>249.48000000000005</v>
      </c>
      <c r="AA15" s="13">
        <v>15000000012</v>
      </c>
      <c r="AB15" s="6">
        <f t="shared" si="11"/>
        <v>1.6500000000000001</v>
      </c>
      <c r="AC15" s="6">
        <f t="shared" si="12"/>
        <v>46.777500000000011</v>
      </c>
      <c r="AD15" s="13">
        <v>17000000012</v>
      </c>
      <c r="AE15" s="6">
        <f t="shared" si="13"/>
        <v>5.5000000000000009</v>
      </c>
      <c r="AF15" s="6">
        <f t="shared" si="14"/>
        <v>155.92500000000004</v>
      </c>
      <c r="AG15" s="13">
        <v>19000000012</v>
      </c>
      <c r="AH15" s="6">
        <f t="shared" si="15"/>
        <v>3.3000000000000003</v>
      </c>
      <c r="AI15" s="6">
        <f t="shared" si="16"/>
        <v>93.555000000000021</v>
      </c>
      <c r="AJ15" s="13">
        <v>21000000012</v>
      </c>
      <c r="AK15" s="11"/>
      <c r="AL15" s="10" t="str">
        <f t="shared" si="17"/>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2063</v>
      </c>
      <c r="B16" s="8" t="s">
        <v>2064</v>
      </c>
      <c r="C16" s="8" t="s">
        <v>2065</v>
      </c>
      <c r="D16" s="9" t="s">
        <v>2066</v>
      </c>
      <c r="E16" s="6">
        <f t="shared" si="0"/>
        <v>1.8500881834215168</v>
      </c>
      <c r="F16" s="6">
        <f>Table9[[#This Row],[4oz 
Net Wt (grams)]]/2</f>
        <v>52.45</v>
      </c>
      <c r="G16" s="6">
        <f t="shared" si="1"/>
        <v>3.7001763668430336</v>
      </c>
      <c r="H16" s="6">
        <v>104.9</v>
      </c>
      <c r="I16" s="6">
        <f t="shared" si="2"/>
        <v>4.6252204585537919</v>
      </c>
      <c r="J16" s="6">
        <f t="shared" si="3"/>
        <v>131.125</v>
      </c>
      <c r="K16" s="6">
        <f t="shared" si="4"/>
        <v>7.4003527336860673</v>
      </c>
      <c r="L16" s="6">
        <f t="shared" si="5"/>
        <v>209.8</v>
      </c>
      <c r="M16" s="9" t="str">
        <f t="shared" si="6"/>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 t="shared" si="7"/>
        <v>0.92504409171075841</v>
      </c>
      <c r="X16" s="6">
        <f t="shared" si="8"/>
        <v>26.225000000000001</v>
      </c>
      <c r="Y16" s="6">
        <f t="shared" si="9"/>
        <v>14.800705467372135</v>
      </c>
      <c r="Z16" s="6">
        <f t="shared" si="10"/>
        <v>419.6</v>
      </c>
      <c r="AA16" s="13">
        <v>15000000560</v>
      </c>
      <c r="AB16" s="6">
        <f t="shared" si="11"/>
        <v>2.7751322751322753</v>
      </c>
      <c r="AC16" s="6">
        <f t="shared" si="12"/>
        <v>78.675000000000011</v>
      </c>
      <c r="AD16" s="13">
        <v>17000000560</v>
      </c>
      <c r="AE16" s="6">
        <f t="shared" si="13"/>
        <v>9.2504409171075839</v>
      </c>
      <c r="AF16" s="6">
        <f t="shared" si="14"/>
        <v>262.25</v>
      </c>
      <c r="AG16" s="13">
        <v>19000000560</v>
      </c>
      <c r="AH16" s="6">
        <f t="shared" si="15"/>
        <v>5.5502645502645507</v>
      </c>
      <c r="AI16" s="6">
        <f t="shared" si="16"/>
        <v>157.35000000000002</v>
      </c>
      <c r="AJ16" s="13">
        <v>21000000560</v>
      </c>
      <c r="AK16" s="11" t="s">
        <v>2067</v>
      </c>
      <c r="AL16" s="10" t="str">
        <f t="shared" si="17"/>
        <v>Ancho Chili &amp; Honey Seasoning Ingredients:
honey powder, ancho chili, salt, paprika, garlic, onion, citric acid</v>
      </c>
      <c r="AM16" s="9" t="s">
        <v>44</v>
      </c>
      <c r="AN16" s="42"/>
    </row>
    <row r="17" spans="1:40" ht="180" x14ac:dyDescent="0.3">
      <c r="A17" s="8" t="s">
        <v>1574</v>
      </c>
      <c r="B17" s="8" t="s">
        <v>1575</v>
      </c>
      <c r="C17" s="8" t="s">
        <v>1575</v>
      </c>
      <c r="D17" s="9" t="s">
        <v>1576</v>
      </c>
      <c r="E17" s="6">
        <f t="shared" si="0"/>
        <v>0.6</v>
      </c>
      <c r="F17" s="6">
        <f>Table9[[#This Row],[4oz 
Net Wt (grams)]]/2</f>
        <v>17.010000000000002</v>
      </c>
      <c r="G17" s="6">
        <f t="shared" si="1"/>
        <v>1.2</v>
      </c>
      <c r="H17" s="6">
        <v>34.020000000000003</v>
      </c>
      <c r="I17" s="6">
        <f t="shared" si="2"/>
        <v>1.5</v>
      </c>
      <c r="J17" s="6">
        <f t="shared" si="3"/>
        <v>42.525000000000006</v>
      </c>
      <c r="K17" s="6">
        <f t="shared" si="4"/>
        <v>2.4</v>
      </c>
      <c r="L17" s="6">
        <f t="shared" si="5"/>
        <v>68.040000000000006</v>
      </c>
      <c r="M17" s="9" t="str">
        <f t="shared" si="6"/>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852</v>
      </c>
      <c r="W17" s="6">
        <f t="shared" si="7"/>
        <v>0.3</v>
      </c>
      <c r="X17" s="6">
        <f t="shared" si="8"/>
        <v>8.5050000000000008</v>
      </c>
      <c r="Y17" s="6">
        <f t="shared" si="9"/>
        <v>4.8</v>
      </c>
      <c r="Z17" s="6">
        <f t="shared" si="10"/>
        <v>136.08000000000001</v>
      </c>
      <c r="AA17" s="13">
        <v>15000000013</v>
      </c>
      <c r="AB17" s="6">
        <f t="shared" si="11"/>
        <v>0.89999999999999991</v>
      </c>
      <c r="AC17" s="6">
        <f t="shared" si="12"/>
        <v>25.515000000000001</v>
      </c>
      <c r="AD17" s="13">
        <v>17000000013</v>
      </c>
      <c r="AE17" s="6">
        <f t="shared" si="13"/>
        <v>3.0000000000000004</v>
      </c>
      <c r="AF17" s="6">
        <f t="shared" si="14"/>
        <v>85.050000000000011</v>
      </c>
      <c r="AG17" s="13">
        <v>19000000013</v>
      </c>
      <c r="AH17" s="6">
        <f t="shared" si="15"/>
        <v>1.7999999999999998</v>
      </c>
      <c r="AI17" s="6">
        <f t="shared" si="16"/>
        <v>51.03</v>
      </c>
      <c r="AJ17" s="13">
        <v>21000000013</v>
      </c>
      <c r="AK17" s="11"/>
      <c r="AL17" s="10" t="str">
        <f t="shared" si="17"/>
        <v>Ancho Pepper Ingredients:
crushed ancho peppers</v>
      </c>
      <c r="AM17" s="9" t="s">
        <v>44</v>
      </c>
      <c r="AN17" s="42"/>
    </row>
    <row r="18" spans="1:40" ht="180" x14ac:dyDescent="0.3">
      <c r="A18" s="8" t="s">
        <v>2083</v>
      </c>
      <c r="B18" s="8" t="s">
        <v>2084</v>
      </c>
      <c r="C18" s="8" t="s">
        <v>2085</v>
      </c>
      <c r="D18" s="9" t="s">
        <v>2086</v>
      </c>
      <c r="E18" s="6">
        <f t="shared" si="0"/>
        <v>1.8500881834215168</v>
      </c>
      <c r="F18" s="6">
        <f>Table9[[#This Row],[4oz 
Net Wt (grams)]]/2</f>
        <v>52.45</v>
      </c>
      <c r="G18" s="6">
        <f t="shared" si="1"/>
        <v>3.7001763668430336</v>
      </c>
      <c r="H18" s="6">
        <v>104.9</v>
      </c>
      <c r="I18" s="6">
        <f t="shared" si="2"/>
        <v>4.6252204585537919</v>
      </c>
      <c r="J18" s="6">
        <f t="shared" si="3"/>
        <v>131.125</v>
      </c>
      <c r="K18" s="6">
        <f t="shared" si="4"/>
        <v>7.4003527336860673</v>
      </c>
      <c r="L18" s="6">
        <f t="shared" si="5"/>
        <v>209.8</v>
      </c>
      <c r="M18" s="9" t="str">
        <f t="shared" si="6"/>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 t="shared" si="7"/>
        <v>0.92504409171075841</v>
      </c>
      <c r="X18" s="6">
        <f t="shared" si="8"/>
        <v>26.225000000000001</v>
      </c>
      <c r="Y18" s="6">
        <f t="shared" si="9"/>
        <v>14.800705467372135</v>
      </c>
      <c r="Z18" s="6">
        <f t="shared" si="10"/>
        <v>419.6</v>
      </c>
      <c r="AA18" s="13">
        <v>15000000561</v>
      </c>
      <c r="AB18" s="6">
        <f t="shared" si="11"/>
        <v>2.7751322751322753</v>
      </c>
      <c r="AC18" s="6">
        <f t="shared" si="12"/>
        <v>78.675000000000011</v>
      </c>
      <c r="AD18" s="13">
        <v>17000000561</v>
      </c>
      <c r="AE18" s="6">
        <f t="shared" si="13"/>
        <v>9.2504409171075839</v>
      </c>
      <c r="AF18" s="6">
        <f t="shared" si="14"/>
        <v>262.25</v>
      </c>
      <c r="AG18" s="13">
        <v>19000000561</v>
      </c>
      <c r="AH18" s="6">
        <f t="shared" si="15"/>
        <v>5.5502645502645507</v>
      </c>
      <c r="AI18" s="6">
        <f t="shared" si="16"/>
        <v>157.35000000000002</v>
      </c>
      <c r="AJ18" s="13">
        <v>21000000561</v>
      </c>
      <c r="AK18" s="11" t="s">
        <v>2087</v>
      </c>
      <c r="AL18" s="10" t="str">
        <f t="shared" si="17"/>
        <v>And The Heat Goes On Seasoning Ingredients:
allspice, salt, garlic, chili powder, cloves, thyme, allspice, pepper, cayenne, cinnamon, onion</v>
      </c>
      <c r="AM18" s="9" t="s">
        <v>44</v>
      </c>
      <c r="AN18" s="42"/>
    </row>
    <row r="19" spans="1:40" ht="180" x14ac:dyDescent="0.3">
      <c r="A19" s="31" t="s">
        <v>944</v>
      </c>
      <c r="B19" s="8" t="s">
        <v>945</v>
      </c>
      <c r="C19" s="8" t="s">
        <v>946</v>
      </c>
      <c r="D19" s="9" t="s">
        <v>947</v>
      </c>
      <c r="E19" s="6">
        <f t="shared" si="0"/>
        <v>1.5908289241622575</v>
      </c>
      <c r="F19" s="6">
        <f>Table9[[#This Row],[4oz 
Net Wt (grams)]]/2</f>
        <v>45.1</v>
      </c>
      <c r="G19" s="6">
        <f t="shared" si="1"/>
        <v>3.181657848324515</v>
      </c>
      <c r="H19" s="6">
        <v>90.2</v>
      </c>
      <c r="I19" s="6">
        <f t="shared" si="2"/>
        <v>3.977072310405644</v>
      </c>
      <c r="J19" s="6">
        <f t="shared" si="3"/>
        <v>112.75</v>
      </c>
      <c r="K19" s="6">
        <f t="shared" si="4"/>
        <v>6.3633156966490301</v>
      </c>
      <c r="L19" s="6">
        <f t="shared" si="5"/>
        <v>180.4</v>
      </c>
      <c r="M19" s="9" t="str">
        <f t="shared" si="6"/>
        <v>Any Kind of Burger Seasoning Ingredients:
salt, maltodextrin, garlic, natural flavors, spices, less than 2% of sunflower oil
 - NET WT. 1.59 oz (45.1 grams)</v>
      </c>
      <c r="N19" s="10">
        <v>10000000014</v>
      </c>
      <c r="O19" s="10">
        <v>30000000014</v>
      </c>
      <c r="P19" s="10">
        <v>50000000014</v>
      </c>
      <c r="Q19" s="10">
        <v>70000000014</v>
      </c>
      <c r="R19" s="10">
        <v>90000000014</v>
      </c>
      <c r="S19" s="10">
        <v>11000000014</v>
      </c>
      <c r="T19" s="10">
        <v>13000000014</v>
      </c>
      <c r="U19" s="8" t="s">
        <v>49</v>
      </c>
      <c r="V19" s="9" t="s">
        <v>97</v>
      </c>
      <c r="W19" s="6">
        <f t="shared" si="7"/>
        <v>0.79541446208112876</v>
      </c>
      <c r="X19" s="6">
        <f t="shared" si="8"/>
        <v>22.55</v>
      </c>
      <c r="Y19" s="6">
        <f t="shared" si="9"/>
        <v>12.72663139329806</v>
      </c>
      <c r="Z19" s="6">
        <f t="shared" si="10"/>
        <v>360.8</v>
      </c>
      <c r="AA19" s="13">
        <v>15000000014</v>
      </c>
      <c r="AB19" s="6">
        <f t="shared" si="11"/>
        <v>2.3862433862433861</v>
      </c>
      <c r="AC19" s="6">
        <f t="shared" si="12"/>
        <v>67.650000000000006</v>
      </c>
      <c r="AD19" s="13">
        <v>17000000014</v>
      </c>
      <c r="AE19" s="6">
        <f t="shared" si="13"/>
        <v>7.9541446208112871</v>
      </c>
      <c r="AF19" s="6">
        <f t="shared" si="14"/>
        <v>225.5</v>
      </c>
      <c r="AG19" s="13">
        <v>19000000014</v>
      </c>
      <c r="AH19" s="6">
        <f t="shared" si="15"/>
        <v>4.7724867724867721</v>
      </c>
      <c r="AI19" s="6">
        <f t="shared" si="16"/>
        <v>135.30000000000001</v>
      </c>
      <c r="AJ19" s="13">
        <v>21000000014</v>
      </c>
      <c r="AK19" s="11" t="s">
        <v>948</v>
      </c>
      <c r="AL19" s="10" t="str">
        <f t="shared" si="17"/>
        <v>Any Kind of Burger Seasoning Ingredients:
salt, maltodextrin, garlic, natural flavors, spices, less than 2% of sunflower oil</v>
      </c>
      <c r="AM19" s="9" t="s">
        <v>44</v>
      </c>
      <c r="AN19" s="42"/>
    </row>
    <row r="20" spans="1:40" ht="360" x14ac:dyDescent="0.3">
      <c r="A20" s="8" t="s">
        <v>1959</v>
      </c>
      <c r="B20" s="8" t="s">
        <v>1960</v>
      </c>
      <c r="C20" s="8" t="s">
        <v>1960</v>
      </c>
      <c r="D20" s="9" t="s">
        <v>1961</v>
      </c>
      <c r="E20" s="6">
        <f t="shared" si="0"/>
        <v>2.6</v>
      </c>
      <c r="F20" s="6">
        <f>Table9[[#This Row],[4oz 
Net Wt (grams)]]/2</f>
        <v>73.710000000000008</v>
      </c>
      <c r="G20" s="6">
        <f t="shared" si="1"/>
        <v>5.2</v>
      </c>
      <c r="H20" s="6">
        <v>147.42000000000002</v>
      </c>
      <c r="I20" s="6">
        <f t="shared" si="2"/>
        <v>6.5</v>
      </c>
      <c r="J20" s="6">
        <f t="shared" si="3"/>
        <v>184.27500000000003</v>
      </c>
      <c r="K20" s="6">
        <f t="shared" si="4"/>
        <v>10.4</v>
      </c>
      <c r="L20" s="6">
        <f t="shared" si="5"/>
        <v>294.84000000000003</v>
      </c>
      <c r="M20"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2.60 oz (73.71 grams)</v>
      </c>
      <c r="N20" s="10">
        <v>10000000015</v>
      </c>
      <c r="O20" s="10">
        <v>30000000015</v>
      </c>
      <c r="P20" s="10">
        <v>50000000015</v>
      </c>
      <c r="Q20" s="10">
        <v>70000000015</v>
      </c>
      <c r="R20" s="10">
        <v>90000000015</v>
      </c>
      <c r="S20" s="10">
        <v>11000000015</v>
      </c>
      <c r="T20" s="10">
        <v>13000000015</v>
      </c>
      <c r="U20" s="8"/>
      <c r="V20" s="9"/>
      <c r="W20" s="6">
        <f t="shared" si="7"/>
        <v>1.3</v>
      </c>
      <c r="X20" s="6">
        <f t="shared" si="8"/>
        <v>36.855000000000004</v>
      </c>
      <c r="Y20" s="6">
        <f t="shared" si="9"/>
        <v>20.8</v>
      </c>
      <c r="Z20" s="6">
        <f t="shared" si="10"/>
        <v>589.68000000000006</v>
      </c>
      <c r="AA20" s="13">
        <v>15000000015</v>
      </c>
      <c r="AB20" s="6">
        <f t="shared" si="11"/>
        <v>3.9000000000000004</v>
      </c>
      <c r="AC20" s="6">
        <f t="shared" si="12"/>
        <v>110.56500000000001</v>
      </c>
      <c r="AD20" s="13">
        <v>17000000015</v>
      </c>
      <c r="AE20" s="6">
        <f t="shared" si="13"/>
        <v>13.000000000000002</v>
      </c>
      <c r="AF20" s="6">
        <f t="shared" si="14"/>
        <v>368.55000000000007</v>
      </c>
      <c r="AG20" s="13">
        <v>19000000015</v>
      </c>
      <c r="AH20" s="6">
        <f t="shared" si="15"/>
        <v>7.8000000000000007</v>
      </c>
      <c r="AI20" s="6">
        <f t="shared" si="16"/>
        <v>221.13000000000002</v>
      </c>
      <c r="AJ20" s="13">
        <v>21000000015</v>
      </c>
      <c r="AK20" s="11"/>
      <c r="AL20"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1883</v>
      </c>
      <c r="B21" s="8" t="s">
        <v>1884</v>
      </c>
      <c r="C21" s="8" t="s">
        <v>1885</v>
      </c>
      <c r="D21" s="9" t="s">
        <v>1886</v>
      </c>
      <c r="E21" s="6">
        <f t="shared" si="0"/>
        <v>1</v>
      </c>
      <c r="F21" s="6">
        <f>Table9[[#This Row],[4oz 
Net Wt (grams)]]/2</f>
        <v>28.35</v>
      </c>
      <c r="G21" s="6">
        <f t="shared" si="1"/>
        <v>2</v>
      </c>
      <c r="H21" s="6">
        <v>56.7</v>
      </c>
      <c r="I21" s="6">
        <f t="shared" si="2"/>
        <v>2.5</v>
      </c>
      <c r="J21" s="6">
        <f t="shared" si="3"/>
        <v>70.875</v>
      </c>
      <c r="K21" s="6">
        <f t="shared" si="4"/>
        <v>4</v>
      </c>
      <c r="L21" s="6">
        <f t="shared" si="5"/>
        <v>113.4</v>
      </c>
      <c r="M21" s="9" t="str">
        <f t="shared" si="6"/>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 t="shared" si="7"/>
        <v>0.5</v>
      </c>
      <c r="X21" s="6">
        <f t="shared" si="8"/>
        <v>14.175000000000001</v>
      </c>
      <c r="Y21" s="6">
        <f t="shared" si="9"/>
        <v>8</v>
      </c>
      <c r="Z21" s="6">
        <f t="shared" si="10"/>
        <v>226.8</v>
      </c>
      <c r="AA21" s="13">
        <v>15000000016</v>
      </c>
      <c r="AB21" s="6">
        <f t="shared" si="11"/>
        <v>1.5</v>
      </c>
      <c r="AC21" s="6">
        <f t="shared" si="12"/>
        <v>42.525000000000006</v>
      </c>
      <c r="AD21" s="13">
        <v>17000000016</v>
      </c>
      <c r="AE21" s="6">
        <f t="shared" si="13"/>
        <v>5</v>
      </c>
      <c r="AF21" s="6">
        <f t="shared" si="14"/>
        <v>141.75</v>
      </c>
      <c r="AG21" s="13">
        <v>19000000016</v>
      </c>
      <c r="AH21" s="6">
        <f t="shared" si="15"/>
        <v>3</v>
      </c>
      <c r="AI21" s="6">
        <f t="shared" si="16"/>
        <v>85.050000000000011</v>
      </c>
      <c r="AJ21" s="13">
        <v>21000000016</v>
      </c>
      <c r="AK21" s="11"/>
      <c r="AL21" s="10" t="str">
        <f t="shared" si="17"/>
        <v>Apple Pie Spice Blend Ingredients:
cinnamon and other natural spices</v>
      </c>
      <c r="AM21" s="9" t="s">
        <v>44</v>
      </c>
      <c r="AN21" s="42"/>
    </row>
    <row r="22" spans="1:40" ht="180" x14ac:dyDescent="0.3">
      <c r="A22" s="33" t="s">
        <v>581</v>
      </c>
      <c r="B22" s="8" t="s">
        <v>582</v>
      </c>
      <c r="C22" s="8" t="s">
        <v>583</v>
      </c>
      <c r="D22" s="9" t="s">
        <v>584</v>
      </c>
      <c r="E22" s="6">
        <f t="shared" si="0"/>
        <v>2.5044091710758378</v>
      </c>
      <c r="F22" s="6">
        <f>Table9[[#This Row],[4oz 
Net Wt (grams)]]/2</f>
        <v>71</v>
      </c>
      <c r="G22" s="6">
        <f t="shared" si="1"/>
        <v>5.0088183421516757</v>
      </c>
      <c r="H22" s="6">
        <v>142</v>
      </c>
      <c r="I22" s="6">
        <f t="shared" si="2"/>
        <v>6.261022927689595</v>
      </c>
      <c r="J22" s="6">
        <f t="shared" si="3"/>
        <v>177.5</v>
      </c>
      <c r="K22" s="6">
        <f t="shared" si="4"/>
        <v>10.017636684303351</v>
      </c>
      <c r="L22" s="6">
        <f t="shared" si="5"/>
        <v>284</v>
      </c>
      <c r="M22" s="9" t="str">
        <f t="shared" si="6"/>
        <v>Applewood Sea Salt Ingredients:
sea salt smoked over applewood fire
 - NET WT. 2.50 oz (71 grams)</v>
      </c>
      <c r="N22" s="10">
        <v>10000000516</v>
      </c>
      <c r="O22" s="10">
        <v>30000000516</v>
      </c>
      <c r="P22" s="10">
        <v>50000000516</v>
      </c>
      <c r="Q22" s="10">
        <v>70000000516</v>
      </c>
      <c r="R22" s="10">
        <v>90000000516</v>
      </c>
      <c r="S22" s="10">
        <v>11000000516</v>
      </c>
      <c r="T22" s="10">
        <v>13000000516</v>
      </c>
      <c r="U22" s="22"/>
      <c r="W22" s="6">
        <f t="shared" si="7"/>
        <v>1.2522045855379189</v>
      </c>
      <c r="X22" s="6">
        <f t="shared" si="8"/>
        <v>35.5</v>
      </c>
      <c r="Y22" s="6">
        <f t="shared" si="9"/>
        <v>20.035273368606703</v>
      </c>
      <c r="Z22" s="6">
        <f t="shared" si="10"/>
        <v>568</v>
      </c>
      <c r="AA22" s="13">
        <v>15000000516</v>
      </c>
      <c r="AB22" s="6">
        <f t="shared" si="11"/>
        <v>3.7566137566137567</v>
      </c>
      <c r="AC22" s="6">
        <f t="shared" si="12"/>
        <v>106.5</v>
      </c>
      <c r="AD22" s="13">
        <v>17000000516</v>
      </c>
      <c r="AE22" s="6">
        <f t="shared" si="13"/>
        <v>12.522045855379188</v>
      </c>
      <c r="AF22" s="6">
        <f t="shared" si="14"/>
        <v>355</v>
      </c>
      <c r="AG22" s="13">
        <v>19000000516</v>
      </c>
      <c r="AH22" s="6">
        <f t="shared" si="15"/>
        <v>7.5132275132275135</v>
      </c>
      <c r="AI22" s="6">
        <f t="shared" si="16"/>
        <v>213</v>
      </c>
      <c r="AJ22" s="13">
        <v>21000000516</v>
      </c>
      <c r="AK22" s="11" t="s">
        <v>585</v>
      </c>
      <c r="AL22" s="10" t="str">
        <f t="shared" si="17"/>
        <v>Applewood Sea Salt Ingredients:
sea salt smoked over applewood fire</v>
      </c>
      <c r="AM22" s="9" t="s">
        <v>44</v>
      </c>
      <c r="AN22" s="42"/>
    </row>
    <row r="23" spans="1:40" ht="180" x14ac:dyDescent="0.3">
      <c r="A23" s="8" t="s">
        <v>1367</v>
      </c>
      <c r="B23" s="8" t="s">
        <v>1368</v>
      </c>
      <c r="C23" s="8" t="s">
        <v>1368</v>
      </c>
      <c r="D23" s="9" t="s">
        <v>1369</v>
      </c>
      <c r="E23" s="6">
        <f t="shared" si="0"/>
        <v>0.8</v>
      </c>
      <c r="F23" s="6">
        <f>Table9[[#This Row],[4oz 
Net Wt (grams)]]/2</f>
        <v>22.680000000000003</v>
      </c>
      <c r="G23" s="6">
        <f t="shared" si="1"/>
        <v>1.6</v>
      </c>
      <c r="H23" s="6">
        <v>45.360000000000007</v>
      </c>
      <c r="I23" s="6">
        <f t="shared" si="2"/>
        <v>2</v>
      </c>
      <c r="J23" s="6">
        <f t="shared" si="3"/>
        <v>56.70000000000001</v>
      </c>
      <c r="K23" s="6">
        <f t="shared" si="4"/>
        <v>3.2</v>
      </c>
      <c r="L23" s="6">
        <f t="shared" si="5"/>
        <v>90.720000000000013</v>
      </c>
      <c r="M23" s="9" t="str">
        <f t="shared" si="6"/>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138</v>
      </c>
      <c r="W23" s="6">
        <f t="shared" si="7"/>
        <v>0.4</v>
      </c>
      <c r="X23" s="6">
        <f t="shared" si="8"/>
        <v>11.340000000000002</v>
      </c>
      <c r="Y23" s="6">
        <f t="shared" si="9"/>
        <v>6.4</v>
      </c>
      <c r="Z23" s="6">
        <f t="shared" si="10"/>
        <v>181.44000000000003</v>
      </c>
      <c r="AA23" s="13">
        <v>15000000018</v>
      </c>
      <c r="AB23" s="6">
        <f t="shared" si="11"/>
        <v>1.2000000000000002</v>
      </c>
      <c r="AC23" s="6">
        <f t="shared" si="12"/>
        <v>34.020000000000003</v>
      </c>
      <c r="AD23" s="13">
        <v>17000000018</v>
      </c>
      <c r="AE23" s="6">
        <f t="shared" si="13"/>
        <v>4.0000000000000009</v>
      </c>
      <c r="AF23" s="6">
        <f t="shared" si="14"/>
        <v>113.40000000000002</v>
      </c>
      <c r="AG23" s="13">
        <v>19000000018</v>
      </c>
      <c r="AH23" s="6">
        <f t="shared" si="15"/>
        <v>2.4000000000000004</v>
      </c>
      <c r="AI23" s="6">
        <f t="shared" si="16"/>
        <v>68.040000000000006</v>
      </c>
      <c r="AJ23" s="13">
        <v>21000000018</v>
      </c>
      <c r="AK23" s="11"/>
      <c r="AL23" s="10" t="str">
        <f t="shared" si="17"/>
        <v>Apricot Tea Ingredients:
black tea, calendula petals, artificial apricot flavoring</v>
      </c>
      <c r="AM23" s="9" t="s">
        <v>44</v>
      </c>
      <c r="AN23" s="42"/>
    </row>
    <row r="24" spans="1:40" ht="180" x14ac:dyDescent="0.3">
      <c r="A24" s="8" t="s">
        <v>1970</v>
      </c>
      <c r="B24" s="8" t="s">
        <v>1971</v>
      </c>
      <c r="C24" s="8" t="s">
        <v>1971</v>
      </c>
      <c r="D24" s="9" t="s">
        <v>305</v>
      </c>
      <c r="E24" s="6" t="e">
        <f t="shared" si="0"/>
        <v>#VALUE!</v>
      </c>
      <c r="F24" s="6" t="e">
        <f>Table9[[#This Row],[4oz 
Net Wt (grams)]]/2</f>
        <v>#VALUE!</v>
      </c>
      <c r="G24" s="6" t="str">
        <f t="shared" si="1"/>
        <v>NULL</v>
      </c>
      <c r="H24" s="6" t="s">
        <v>305</v>
      </c>
      <c r="I24" s="6" t="str">
        <f t="shared" si="2"/>
        <v>NULL</v>
      </c>
      <c r="J24" s="6" t="str">
        <f t="shared" si="3"/>
        <v>NULL</v>
      </c>
      <c r="K24" s="6" t="str">
        <f t="shared" si="4"/>
        <v>NULL</v>
      </c>
      <c r="L24" s="6" t="str">
        <f t="shared" si="5"/>
        <v>NULL</v>
      </c>
      <c r="M24" s="9" t="e">
        <f t="shared" si="6"/>
        <v>#VALUE!</v>
      </c>
      <c r="N24" s="10">
        <v>10000000019</v>
      </c>
      <c r="O24" s="10">
        <v>30000000019</v>
      </c>
      <c r="P24" s="10">
        <v>50000000019</v>
      </c>
      <c r="Q24" s="10">
        <v>70000000019</v>
      </c>
      <c r="R24" s="10">
        <v>90000000019</v>
      </c>
      <c r="S24" s="10">
        <v>11000000019</v>
      </c>
      <c r="T24" s="10">
        <v>13000000019</v>
      </c>
      <c r="U24" s="8"/>
      <c r="V24" s="9"/>
      <c r="W24" s="6" t="str">
        <f t="shared" si="7"/>
        <v>NULL</v>
      </c>
      <c r="X24" s="6" t="str">
        <f t="shared" si="8"/>
        <v>NULL</v>
      </c>
      <c r="Y24" s="6" t="str">
        <f t="shared" si="9"/>
        <v>NULL</v>
      </c>
      <c r="Z24" s="6" t="str">
        <f t="shared" si="10"/>
        <v>NULL</v>
      </c>
      <c r="AA24" s="13">
        <v>15000000019</v>
      </c>
      <c r="AB24" s="6" t="e">
        <f t="shared" si="11"/>
        <v>#VALUE!</v>
      </c>
      <c r="AC24" s="6" t="e">
        <f t="shared" si="12"/>
        <v>#VALUE!</v>
      </c>
      <c r="AD24" s="13">
        <v>17000000019</v>
      </c>
      <c r="AE24" s="6" t="str">
        <f t="shared" si="13"/>
        <v>NULL</v>
      </c>
      <c r="AF24" s="6" t="str">
        <f t="shared" si="14"/>
        <v>NULL</v>
      </c>
      <c r="AG24" s="13">
        <v>19000000019</v>
      </c>
      <c r="AH24" s="6" t="e">
        <f t="shared" si="15"/>
        <v>#VALUE!</v>
      </c>
      <c r="AI24" s="6" t="e">
        <f t="shared" si="16"/>
        <v>#VALUE!</v>
      </c>
      <c r="AJ24" s="13">
        <v>21000000019</v>
      </c>
      <c r="AK24" s="11"/>
      <c r="AL24" s="10" t="str">
        <f t="shared" si="17"/>
        <v>NULL</v>
      </c>
      <c r="AM24" s="9" t="s">
        <v>44</v>
      </c>
      <c r="AN24" s="42"/>
    </row>
    <row r="25" spans="1:40" ht="210" x14ac:dyDescent="0.3">
      <c r="A25" s="8" t="s">
        <v>1057</v>
      </c>
      <c r="B25" s="8" t="s">
        <v>1058</v>
      </c>
      <c r="C25" s="8" t="s">
        <v>1059</v>
      </c>
      <c r="D25" s="9" t="s">
        <v>1060</v>
      </c>
      <c r="E25" s="6">
        <f t="shared" si="0"/>
        <v>1</v>
      </c>
      <c r="F25" s="6">
        <f>Table9[[#This Row],[4oz 
Net Wt (grams)]]/2</f>
        <v>28.35</v>
      </c>
      <c r="G25" s="6">
        <f t="shared" si="1"/>
        <v>2</v>
      </c>
      <c r="H25" s="6">
        <v>56.7</v>
      </c>
      <c r="I25" s="6">
        <f t="shared" si="2"/>
        <v>2.5</v>
      </c>
      <c r="J25" s="6">
        <f t="shared" si="3"/>
        <v>70.875</v>
      </c>
      <c r="K25" s="6">
        <f t="shared" si="4"/>
        <v>4</v>
      </c>
      <c r="L25" s="6">
        <f t="shared" si="5"/>
        <v>113.4</v>
      </c>
      <c r="M25" s="9" t="str">
        <f t="shared" si="6"/>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 t="shared" si="7"/>
        <v>0.5</v>
      </c>
      <c r="X25" s="6">
        <f t="shared" si="8"/>
        <v>14.175000000000001</v>
      </c>
      <c r="Y25" s="6">
        <f t="shared" si="9"/>
        <v>8</v>
      </c>
      <c r="Z25" s="6">
        <f t="shared" si="10"/>
        <v>226.8</v>
      </c>
      <c r="AA25" s="13">
        <v>15000000020</v>
      </c>
      <c r="AB25" s="6">
        <f t="shared" si="11"/>
        <v>1.5</v>
      </c>
      <c r="AC25" s="6">
        <f t="shared" si="12"/>
        <v>42.525000000000006</v>
      </c>
      <c r="AD25" s="13">
        <v>17000000020</v>
      </c>
      <c r="AE25" s="6">
        <f t="shared" si="13"/>
        <v>5</v>
      </c>
      <c r="AF25" s="6">
        <f t="shared" si="14"/>
        <v>141.75</v>
      </c>
      <c r="AG25" s="13">
        <v>19000000020</v>
      </c>
      <c r="AH25" s="6">
        <f t="shared" si="15"/>
        <v>3</v>
      </c>
      <c r="AI25" s="6">
        <f t="shared" si="16"/>
        <v>85.050000000000011</v>
      </c>
      <c r="AJ25" s="13">
        <v>21000000020</v>
      </c>
      <c r="AK25" s="11"/>
      <c r="AL25" s="10" t="str">
        <f t="shared" si="17"/>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1430</v>
      </c>
      <c r="B26" s="8" t="s">
        <v>1431</v>
      </c>
      <c r="C26" s="8" t="s">
        <v>1432</v>
      </c>
      <c r="D26" s="9" t="s">
        <v>305</v>
      </c>
      <c r="E26" s="6" t="e">
        <f t="shared" si="0"/>
        <v>#VALUE!</v>
      </c>
      <c r="F26" s="6" t="e">
        <f>Table9[[#This Row],[4oz 
Net Wt (grams)]]/2</f>
        <v>#VALUE!</v>
      </c>
      <c r="G26" s="6" t="str">
        <f t="shared" si="1"/>
        <v>NULL</v>
      </c>
      <c r="H26" s="6" t="s">
        <v>305</v>
      </c>
      <c r="I26" s="6" t="str">
        <f t="shared" si="2"/>
        <v>NULL</v>
      </c>
      <c r="J26" s="6" t="str">
        <f t="shared" si="3"/>
        <v>NULL</v>
      </c>
      <c r="K26" s="6" t="str">
        <f t="shared" si="4"/>
        <v>NULL</v>
      </c>
      <c r="L26" s="6" t="str">
        <f t="shared" si="5"/>
        <v>NULL</v>
      </c>
      <c r="M26" s="9" t="e">
        <f t="shared" si="6"/>
        <v>#VALUE!</v>
      </c>
      <c r="N26" s="10">
        <v>10000000021</v>
      </c>
      <c r="O26" s="10">
        <v>30000000021</v>
      </c>
      <c r="P26" s="10">
        <v>50000000021</v>
      </c>
      <c r="Q26" s="10">
        <v>70000000021</v>
      </c>
      <c r="R26" s="10">
        <v>90000000021</v>
      </c>
      <c r="S26" s="10">
        <v>11000000021</v>
      </c>
      <c r="T26" s="10">
        <v>13000000021</v>
      </c>
      <c r="U26" s="8"/>
      <c r="V26" s="9"/>
      <c r="W26" s="6" t="str">
        <f t="shared" si="7"/>
        <v>NULL</v>
      </c>
      <c r="X26" s="6" t="str">
        <f t="shared" si="8"/>
        <v>NULL</v>
      </c>
      <c r="Y26" s="6" t="str">
        <f t="shared" si="9"/>
        <v>NULL</v>
      </c>
      <c r="Z26" s="6" t="str">
        <f t="shared" si="10"/>
        <v>NULL</v>
      </c>
      <c r="AA26" s="13">
        <v>15000000021</v>
      </c>
      <c r="AB26" s="6" t="e">
        <f t="shared" si="11"/>
        <v>#VALUE!</v>
      </c>
      <c r="AC26" s="6" t="e">
        <f t="shared" si="12"/>
        <v>#VALUE!</v>
      </c>
      <c r="AD26" s="13">
        <v>17000000021</v>
      </c>
      <c r="AE26" s="6" t="str">
        <f t="shared" si="13"/>
        <v>NULL</v>
      </c>
      <c r="AF26" s="6" t="str">
        <f t="shared" si="14"/>
        <v>NULL</v>
      </c>
      <c r="AG26" s="13">
        <v>19000000021</v>
      </c>
      <c r="AH26" s="6" t="e">
        <f t="shared" si="15"/>
        <v>#VALUE!</v>
      </c>
      <c r="AI26" s="6" t="e">
        <f t="shared" si="16"/>
        <v>#VALUE!</v>
      </c>
      <c r="AJ26" s="13">
        <v>21000000021</v>
      </c>
      <c r="AK26" s="11"/>
      <c r="AL26" s="10" t="str">
        <f t="shared" si="17"/>
        <v>NULL</v>
      </c>
      <c r="AM26" s="9" t="s">
        <v>44</v>
      </c>
      <c r="AN26" s="42"/>
    </row>
    <row r="27" spans="1:40" ht="180" x14ac:dyDescent="0.3">
      <c r="A27" s="8" t="s">
        <v>1875</v>
      </c>
      <c r="B27" s="8" t="s">
        <v>1876</v>
      </c>
      <c r="C27" s="8" t="s">
        <v>1876</v>
      </c>
      <c r="D27" s="9" t="s">
        <v>1877</v>
      </c>
      <c r="E27" s="6">
        <f t="shared" si="0"/>
        <v>2.1164021164021163</v>
      </c>
      <c r="F27" s="6">
        <f>Table9[[#This Row],[4oz 
Net Wt (grams)]]/2</f>
        <v>60</v>
      </c>
      <c r="G27" s="6">
        <f t="shared" si="1"/>
        <v>4.2328042328042326</v>
      </c>
      <c r="H27" s="6">
        <v>120</v>
      </c>
      <c r="I27" s="6">
        <f t="shared" si="2"/>
        <v>5.2910052910052912</v>
      </c>
      <c r="J27" s="6">
        <f t="shared" si="3"/>
        <v>150</v>
      </c>
      <c r="K27" s="6">
        <f t="shared" si="4"/>
        <v>8.4656084656084651</v>
      </c>
      <c r="L27" s="6">
        <f t="shared" si="5"/>
        <v>240</v>
      </c>
      <c r="M27" s="9" t="str">
        <f t="shared" si="6"/>
        <v>Atlantic Catch Seafood Seasoning Ingredients:
paprika, salt, spices
 - NET WT. 2.12 oz (60 grams)</v>
      </c>
      <c r="N27" s="10">
        <v>10000000501</v>
      </c>
      <c r="O27" s="10">
        <v>30000000501</v>
      </c>
      <c r="P27" s="10">
        <v>50000000501</v>
      </c>
      <c r="Q27" s="10">
        <v>70000000501</v>
      </c>
      <c r="R27" s="10">
        <v>90000000501</v>
      </c>
      <c r="S27" s="10">
        <v>11000000501</v>
      </c>
      <c r="T27" s="10">
        <v>13000000501</v>
      </c>
      <c r="U27" s="8" t="s">
        <v>49</v>
      </c>
      <c r="V27" s="9" t="s">
        <v>1878</v>
      </c>
      <c r="W27" s="6">
        <f t="shared" si="7"/>
        <v>1.0582010582010581</v>
      </c>
      <c r="X27" s="6">
        <f t="shared" si="8"/>
        <v>30</v>
      </c>
      <c r="Y27" s="6">
        <f t="shared" si="9"/>
        <v>16.93121693121693</v>
      </c>
      <c r="Z27" s="6">
        <f t="shared" si="10"/>
        <v>480</v>
      </c>
      <c r="AA27" s="13">
        <v>15000000501</v>
      </c>
      <c r="AB27" s="6">
        <f t="shared" si="11"/>
        <v>3.1746031746031744</v>
      </c>
      <c r="AC27" s="6">
        <f t="shared" si="12"/>
        <v>90</v>
      </c>
      <c r="AD27" s="13">
        <v>17000000501</v>
      </c>
      <c r="AE27" s="6">
        <f t="shared" si="13"/>
        <v>10.582010582010582</v>
      </c>
      <c r="AF27" s="6">
        <f t="shared" si="14"/>
        <v>300</v>
      </c>
      <c r="AG27" s="13">
        <v>19000000501</v>
      </c>
      <c r="AH27" s="6">
        <f t="shared" si="15"/>
        <v>6.3492063492063489</v>
      </c>
      <c r="AI27" s="6">
        <f t="shared" si="16"/>
        <v>180</v>
      </c>
      <c r="AJ27" s="13">
        <v>21000000501</v>
      </c>
      <c r="AK27" s="11" t="s">
        <v>1879</v>
      </c>
      <c r="AL27" s="10" t="str">
        <f t="shared" si="17"/>
        <v>Atlantic Catch Seafood Seasoning Ingredients:
paprika, salt, spices</v>
      </c>
      <c r="AM27" s="9" t="s">
        <v>44</v>
      </c>
      <c r="AN27" s="42"/>
    </row>
    <row r="28" spans="1:40" ht="409.6" x14ac:dyDescent="0.3">
      <c r="A28" s="31" t="s">
        <v>1621</v>
      </c>
      <c r="B28" s="8" t="s">
        <v>1622</v>
      </c>
      <c r="C28" s="8" t="s">
        <v>1623</v>
      </c>
      <c r="D28" s="9" t="s">
        <v>1624</v>
      </c>
      <c r="E28" s="6">
        <f t="shared" si="0"/>
        <v>1.1000000000000001</v>
      </c>
      <c r="F28" s="6">
        <f>Table9[[#This Row],[4oz 
Net Wt (grams)]]/2</f>
        <v>31.185000000000006</v>
      </c>
      <c r="G28" s="6">
        <f t="shared" si="1"/>
        <v>2.2000000000000002</v>
      </c>
      <c r="H28" s="6">
        <v>62.370000000000012</v>
      </c>
      <c r="I28" s="6">
        <f t="shared" si="2"/>
        <v>2.75</v>
      </c>
      <c r="J28" s="6">
        <f t="shared" si="3"/>
        <v>77.96250000000002</v>
      </c>
      <c r="K28" s="6">
        <f t="shared" si="4"/>
        <v>4.4000000000000004</v>
      </c>
      <c r="L28" s="6">
        <f t="shared" si="5"/>
        <v>124.74000000000002</v>
      </c>
      <c r="M28"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786</v>
      </c>
      <c r="W28" s="6">
        <f t="shared" si="7"/>
        <v>0.55000000000000004</v>
      </c>
      <c r="X28" s="6">
        <f t="shared" si="8"/>
        <v>15.592500000000003</v>
      </c>
      <c r="Y28" s="6">
        <f t="shared" si="9"/>
        <v>8.8000000000000007</v>
      </c>
      <c r="Z28" s="6">
        <f t="shared" si="10"/>
        <v>249.48000000000005</v>
      </c>
      <c r="AA28" s="13">
        <v>15000000022</v>
      </c>
      <c r="AB28" s="6">
        <f t="shared" si="11"/>
        <v>1.6500000000000001</v>
      </c>
      <c r="AC28" s="6">
        <f t="shared" si="12"/>
        <v>46.777500000000011</v>
      </c>
      <c r="AD28" s="13">
        <v>17000000022</v>
      </c>
      <c r="AE28" s="6">
        <f t="shared" si="13"/>
        <v>5.5000000000000009</v>
      </c>
      <c r="AF28" s="6">
        <f t="shared" si="14"/>
        <v>155.92500000000004</v>
      </c>
      <c r="AG28" s="13">
        <v>19000000022</v>
      </c>
      <c r="AH28" s="6">
        <f t="shared" si="15"/>
        <v>3.3000000000000003</v>
      </c>
      <c r="AI28" s="6">
        <f t="shared" si="16"/>
        <v>93.555000000000021</v>
      </c>
      <c r="AJ28" s="13">
        <v>21000000022</v>
      </c>
      <c r="AK28" s="11"/>
      <c r="AL28"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1483</v>
      </c>
      <c r="B29" s="8" t="s">
        <v>1484</v>
      </c>
      <c r="C29" s="8" t="s">
        <v>1485</v>
      </c>
      <c r="D29" s="9" t="s">
        <v>1486</v>
      </c>
      <c r="E29" s="6">
        <f t="shared" si="0"/>
        <v>0.98994708994708991</v>
      </c>
      <c r="F29" s="6">
        <f>Table9[[#This Row],[4oz 
Net Wt (grams)]]/2</f>
        <v>28.065000000000001</v>
      </c>
      <c r="G29" s="6">
        <f t="shared" si="1"/>
        <v>1.9798941798941798</v>
      </c>
      <c r="H29" s="6">
        <v>56.13</v>
      </c>
      <c r="I29" s="6">
        <f t="shared" si="2"/>
        <v>2.4748677248677247</v>
      </c>
      <c r="J29" s="6">
        <f t="shared" si="3"/>
        <v>70.162500000000009</v>
      </c>
      <c r="K29" s="6">
        <f t="shared" si="4"/>
        <v>3.9597883597883596</v>
      </c>
      <c r="L29" s="6">
        <f t="shared" si="5"/>
        <v>112.26</v>
      </c>
      <c r="M29"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0.99 oz (28.065 grams)</v>
      </c>
      <c r="N29" s="10">
        <v>10000000023</v>
      </c>
      <c r="O29" s="10">
        <v>30000000023</v>
      </c>
      <c r="P29" s="10">
        <v>50000000023</v>
      </c>
      <c r="Q29" s="10">
        <v>70000000023</v>
      </c>
      <c r="R29" s="10">
        <v>90000000023</v>
      </c>
      <c r="S29" s="10">
        <v>11000000023</v>
      </c>
      <c r="T29" s="10">
        <v>13000000023</v>
      </c>
      <c r="U29" s="8"/>
      <c r="V29" s="9" t="s">
        <v>1487</v>
      </c>
      <c r="W29" s="6">
        <f t="shared" si="7"/>
        <v>0.49497354497354495</v>
      </c>
      <c r="X29" s="6">
        <f t="shared" si="8"/>
        <v>14.032500000000001</v>
      </c>
      <c r="Y29" s="6">
        <f t="shared" si="9"/>
        <v>7.9195767195767193</v>
      </c>
      <c r="Z29" s="6">
        <f t="shared" si="10"/>
        <v>224.52</v>
      </c>
      <c r="AA29" s="13">
        <v>15000000023</v>
      </c>
      <c r="AB29" s="6">
        <f t="shared" si="11"/>
        <v>1.484920634920635</v>
      </c>
      <c r="AC29" s="6">
        <f t="shared" si="12"/>
        <v>42.097500000000004</v>
      </c>
      <c r="AD29" s="13">
        <v>17000000023</v>
      </c>
      <c r="AE29" s="6">
        <f t="shared" si="13"/>
        <v>4.9497354497354502</v>
      </c>
      <c r="AF29" s="6">
        <f t="shared" si="14"/>
        <v>140.32500000000002</v>
      </c>
      <c r="AG29" s="13">
        <v>19000000023</v>
      </c>
      <c r="AH29" s="6">
        <f t="shared" si="15"/>
        <v>2.9698412698412699</v>
      </c>
      <c r="AI29" s="6">
        <f t="shared" si="16"/>
        <v>84.195000000000007</v>
      </c>
      <c r="AJ29" s="13">
        <v>21000000023</v>
      </c>
      <c r="AK29" s="11" t="s">
        <v>1488</v>
      </c>
      <c r="AL29"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40" x14ac:dyDescent="0.3">
      <c r="A30" s="8" t="s">
        <v>1218</v>
      </c>
      <c r="B30" s="8" t="s">
        <v>1219</v>
      </c>
      <c r="C30" s="8" t="s">
        <v>1219</v>
      </c>
      <c r="D30" s="9" t="s">
        <v>1220</v>
      </c>
      <c r="E30" s="6">
        <f t="shared" si="0"/>
        <v>1</v>
      </c>
      <c r="F30" s="6">
        <f>Table9[[#This Row],[4oz 
Net Wt (grams)]]/2</f>
        <v>28.35</v>
      </c>
      <c r="G30" s="6">
        <f t="shared" si="1"/>
        <v>2</v>
      </c>
      <c r="H30" s="6">
        <v>56.7</v>
      </c>
      <c r="I30" s="6">
        <f t="shared" si="2"/>
        <v>2.5</v>
      </c>
      <c r="J30" s="6">
        <f t="shared" si="3"/>
        <v>70.875</v>
      </c>
      <c r="K30" s="6">
        <f t="shared" si="4"/>
        <v>4</v>
      </c>
      <c r="L30" s="6">
        <f t="shared" si="5"/>
        <v>113.4</v>
      </c>
      <c r="M30"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626</v>
      </c>
      <c r="W30" s="6">
        <f t="shared" si="7"/>
        <v>0.5</v>
      </c>
      <c r="X30" s="6">
        <f t="shared" si="8"/>
        <v>14.175000000000001</v>
      </c>
      <c r="Y30" s="6">
        <f t="shared" si="9"/>
        <v>8</v>
      </c>
      <c r="Z30" s="6">
        <f t="shared" si="10"/>
        <v>226.8</v>
      </c>
      <c r="AA30" s="13">
        <v>15000000407</v>
      </c>
      <c r="AB30" s="6">
        <f t="shared" si="11"/>
        <v>1.5</v>
      </c>
      <c r="AC30" s="6">
        <f t="shared" si="12"/>
        <v>42.525000000000006</v>
      </c>
      <c r="AD30" s="13">
        <v>17000000407</v>
      </c>
      <c r="AE30" s="6">
        <f t="shared" si="13"/>
        <v>5</v>
      </c>
      <c r="AF30" s="6">
        <f t="shared" si="14"/>
        <v>141.75</v>
      </c>
      <c r="AG30" s="13">
        <v>19000000407</v>
      </c>
      <c r="AH30" s="6">
        <f t="shared" si="15"/>
        <v>3</v>
      </c>
      <c r="AI30" s="6">
        <f t="shared" si="16"/>
        <v>85.050000000000011</v>
      </c>
      <c r="AJ30" s="13">
        <v>21000000407</v>
      </c>
      <c r="AK30" s="11" t="s">
        <v>987</v>
      </c>
      <c r="AL30"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3002</v>
      </c>
      <c r="B31" s="8" t="s">
        <v>2993</v>
      </c>
      <c r="C31" s="8" t="s">
        <v>2993</v>
      </c>
      <c r="D31" s="9" t="s">
        <v>2994</v>
      </c>
      <c r="E31" s="6">
        <f t="shared" si="0"/>
        <v>1.6049382716049383</v>
      </c>
      <c r="F31" s="6">
        <f>Table9[[#This Row],[4oz 
Net Wt (grams)]]/2</f>
        <v>45.5</v>
      </c>
      <c r="G31" s="6">
        <f t="shared" si="1"/>
        <v>3.2098765432098766</v>
      </c>
      <c r="H31" s="6">
        <v>91</v>
      </c>
      <c r="I31" s="6">
        <f t="shared" si="2"/>
        <v>4.0123456790123457</v>
      </c>
      <c r="J31" s="6">
        <f t="shared" si="3"/>
        <v>113.75</v>
      </c>
      <c r="K31" s="6">
        <f t="shared" si="4"/>
        <v>6.4197530864197532</v>
      </c>
      <c r="L31" s="6">
        <f t="shared" si="5"/>
        <v>182</v>
      </c>
      <c r="M31" s="9" t="str">
        <f t="shared" si="6"/>
        <v>Bacon Me Crazy Ingredients:
salt, brown sugar, rendered bacon fat, natural applewood smoke flavor, and silicon dioxide added to prevent caking
 - NET WT. 1.60 oz (45.5 grams)</v>
      </c>
      <c r="N31" s="10">
        <v>10000000661</v>
      </c>
      <c r="O31" s="10">
        <v>30000000661</v>
      </c>
      <c r="P31" s="10">
        <v>50000000661</v>
      </c>
      <c r="Q31" s="10">
        <v>70000000661</v>
      </c>
      <c r="R31" s="10">
        <v>90000000661</v>
      </c>
      <c r="S31" s="10">
        <v>11000000661</v>
      </c>
      <c r="T31" s="10">
        <v>13000000661</v>
      </c>
      <c r="U31" s="8" t="s">
        <v>49</v>
      </c>
      <c r="V31" s="9" t="s">
        <v>852</v>
      </c>
      <c r="W31" s="6">
        <f t="shared" si="7"/>
        <v>0.80246913580246915</v>
      </c>
      <c r="X31" s="6">
        <f t="shared" si="8"/>
        <v>22.75</v>
      </c>
      <c r="Y31" s="6">
        <f t="shared" si="9"/>
        <v>12.839506172839506</v>
      </c>
      <c r="Z31" s="6">
        <f t="shared" si="10"/>
        <v>364</v>
      </c>
      <c r="AA31" s="13">
        <v>15000000661</v>
      </c>
      <c r="AB31" s="6">
        <f t="shared" si="11"/>
        <v>2.4074074074074074</v>
      </c>
      <c r="AC31" s="6">
        <f t="shared" si="12"/>
        <v>68.25</v>
      </c>
      <c r="AD31" s="13">
        <v>17000000661</v>
      </c>
      <c r="AE31" s="6">
        <f t="shared" si="13"/>
        <v>8.0246913580246915</v>
      </c>
      <c r="AF31" s="6">
        <f t="shared" si="14"/>
        <v>227.5</v>
      </c>
      <c r="AG31" s="13">
        <v>19000000661</v>
      </c>
      <c r="AH31" s="6">
        <f t="shared" si="15"/>
        <v>4.8148148148148149</v>
      </c>
      <c r="AI31" s="6">
        <f t="shared" si="16"/>
        <v>136.5</v>
      </c>
      <c r="AJ31" s="13">
        <v>21000000661</v>
      </c>
      <c r="AK31" s="11" t="s">
        <v>2995</v>
      </c>
      <c r="AL31" s="10" t="str">
        <f t="shared" si="17"/>
        <v>Bacon Me Crazy Ingredients:
salt, brown sugar, rendered bacon fat, natural applewood smoke flavor, and silicon dioxide added to prevent caking</v>
      </c>
      <c r="AM31" s="9" t="s">
        <v>44</v>
      </c>
      <c r="AN31" s="42" t="s">
        <v>3007</v>
      </c>
    </row>
    <row r="32" spans="1:40" ht="180" x14ac:dyDescent="0.3">
      <c r="A32" s="31" t="s">
        <v>2135</v>
      </c>
      <c r="B32" s="8" t="s">
        <v>2136</v>
      </c>
      <c r="C32" s="8" t="s">
        <v>2136</v>
      </c>
      <c r="D32" s="9" t="s">
        <v>2137</v>
      </c>
      <c r="E32" s="6">
        <f t="shared" si="0"/>
        <v>1.6049382716049383</v>
      </c>
      <c r="F32" s="6">
        <f>Table9[[#This Row],[4oz 
Net Wt (grams)]]/2</f>
        <v>45.5</v>
      </c>
      <c r="G32" s="6">
        <f t="shared" si="1"/>
        <v>3.2098765432098766</v>
      </c>
      <c r="H32" s="6">
        <v>91</v>
      </c>
      <c r="I32" s="6">
        <f t="shared" si="2"/>
        <v>4.0123456790123457</v>
      </c>
      <c r="J32" s="6">
        <f t="shared" si="3"/>
        <v>113.75</v>
      </c>
      <c r="K32" s="6">
        <f t="shared" si="4"/>
        <v>6.4197530864197532</v>
      </c>
      <c r="L32" s="6">
        <f t="shared" si="5"/>
        <v>182</v>
      </c>
      <c r="M32" s="9" t="str">
        <f t="shared" si="6"/>
        <v>Bacon Salt Ingredients:
salt, brown sugar, rendered bacon fat, natural applewood smoke flavor, and silicon dioxide added to prevent caking
 - NET WT. 1.60 oz (45.5 grams)</v>
      </c>
      <c r="N32" s="10">
        <v>10000000024</v>
      </c>
      <c r="O32" s="10">
        <v>30000000024</v>
      </c>
      <c r="P32" s="10">
        <v>50000000024</v>
      </c>
      <c r="Q32" s="10">
        <v>70000000024</v>
      </c>
      <c r="R32" s="10">
        <v>90000000024</v>
      </c>
      <c r="S32" s="10">
        <v>11000000024</v>
      </c>
      <c r="T32" s="10">
        <v>13000000024</v>
      </c>
      <c r="U32" s="8" t="s">
        <v>49</v>
      </c>
      <c r="V32" s="9" t="s">
        <v>852</v>
      </c>
      <c r="W32" s="6">
        <f t="shared" si="7"/>
        <v>0.80246913580246915</v>
      </c>
      <c r="X32" s="6">
        <f t="shared" si="8"/>
        <v>22.75</v>
      </c>
      <c r="Y32" s="6">
        <f t="shared" si="9"/>
        <v>12.839506172839506</v>
      </c>
      <c r="Z32" s="6">
        <f t="shared" si="10"/>
        <v>364</v>
      </c>
      <c r="AA32" s="13">
        <v>15000000024</v>
      </c>
      <c r="AB32" s="6">
        <f t="shared" si="11"/>
        <v>2.4074074074074074</v>
      </c>
      <c r="AC32" s="6">
        <f t="shared" si="12"/>
        <v>68.25</v>
      </c>
      <c r="AD32" s="13">
        <v>17000000024</v>
      </c>
      <c r="AE32" s="6">
        <f t="shared" si="13"/>
        <v>8.0246913580246915</v>
      </c>
      <c r="AF32" s="6">
        <f t="shared" si="14"/>
        <v>227.5</v>
      </c>
      <c r="AG32" s="13">
        <v>19000000024</v>
      </c>
      <c r="AH32" s="6">
        <f t="shared" si="15"/>
        <v>4.8148148148148149</v>
      </c>
      <c r="AI32" s="6">
        <f t="shared" si="16"/>
        <v>136.5</v>
      </c>
      <c r="AJ32" s="13">
        <v>21000000024</v>
      </c>
      <c r="AK32" s="11"/>
      <c r="AL32" s="10" t="str">
        <f t="shared" si="17"/>
        <v>Bacon Salt Ingredients:
salt, brown sugar, rendered bacon fat, natural applewood smoke flavor, and silicon dioxide added to prevent caking</v>
      </c>
      <c r="AM32" s="9" t="s">
        <v>44</v>
      </c>
      <c r="AN32" s="42"/>
    </row>
    <row r="33" spans="1:40" ht="270" x14ac:dyDescent="0.3">
      <c r="A33" s="8" t="s">
        <v>2004</v>
      </c>
      <c r="B33" s="8" t="s">
        <v>2005</v>
      </c>
      <c r="C33" s="8" t="s">
        <v>2005</v>
      </c>
      <c r="D33" s="9" t="s">
        <v>2006</v>
      </c>
      <c r="E33" s="6">
        <f t="shared" si="0"/>
        <v>1.4</v>
      </c>
      <c r="F33" s="6">
        <f>Table9[[#This Row],[4oz 
Net Wt (grams)]]/2</f>
        <v>39.69</v>
      </c>
      <c r="G33" s="6">
        <f t="shared" si="1"/>
        <v>2.8</v>
      </c>
      <c r="H33" s="6">
        <v>79.38</v>
      </c>
      <c r="I33" s="6">
        <f t="shared" si="2"/>
        <v>3.5</v>
      </c>
      <c r="J33" s="6">
        <f t="shared" si="3"/>
        <v>99.224999999999994</v>
      </c>
      <c r="K33" s="6">
        <f t="shared" si="4"/>
        <v>5.6</v>
      </c>
      <c r="L33" s="6">
        <f t="shared" si="5"/>
        <v>158.76</v>
      </c>
      <c r="M33"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 t="shared" si="7"/>
        <v>0.7</v>
      </c>
      <c r="X33" s="6">
        <f t="shared" si="8"/>
        <v>19.844999999999999</v>
      </c>
      <c r="Y33" s="6">
        <f t="shared" si="9"/>
        <v>11.2</v>
      </c>
      <c r="Z33" s="6">
        <f t="shared" si="10"/>
        <v>317.52</v>
      </c>
      <c r="AA33" s="13">
        <v>15000000408</v>
      </c>
      <c r="AB33" s="6">
        <f t="shared" si="11"/>
        <v>2.0999999999999996</v>
      </c>
      <c r="AC33" s="6">
        <f t="shared" si="12"/>
        <v>59.534999999999997</v>
      </c>
      <c r="AD33" s="13">
        <v>17000000408</v>
      </c>
      <c r="AE33" s="6">
        <f t="shared" si="13"/>
        <v>6.9999999999999991</v>
      </c>
      <c r="AF33" s="6">
        <f t="shared" si="14"/>
        <v>198.45</v>
      </c>
      <c r="AG33" s="13">
        <v>19000000408</v>
      </c>
      <c r="AH33" s="6">
        <f t="shared" si="15"/>
        <v>4.1999999999999993</v>
      </c>
      <c r="AI33" s="6">
        <f t="shared" si="16"/>
        <v>119.07</v>
      </c>
      <c r="AJ33" s="13">
        <v>21000000408</v>
      </c>
      <c r="AK33" s="11"/>
      <c r="AL33"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1506</v>
      </c>
      <c r="B34" s="8" t="s">
        <v>1507</v>
      </c>
      <c r="C34" s="8" t="s">
        <v>1508</v>
      </c>
      <c r="D34" s="9" t="s">
        <v>1509</v>
      </c>
      <c r="E34" s="6">
        <f t="shared" si="0"/>
        <v>1.3499118165784834</v>
      </c>
      <c r="F34" s="6">
        <f>Table9[[#This Row],[4oz 
Net Wt (grams)]]/2</f>
        <v>38.270000000000003</v>
      </c>
      <c r="G34" s="6">
        <f t="shared" si="1"/>
        <v>2.6998236331569667</v>
      </c>
      <c r="H34" s="6">
        <v>76.540000000000006</v>
      </c>
      <c r="I34" s="6">
        <f t="shared" si="2"/>
        <v>3.3747795414462085</v>
      </c>
      <c r="J34" s="6">
        <f t="shared" si="3"/>
        <v>95.675000000000011</v>
      </c>
      <c r="K34" s="6">
        <f t="shared" si="4"/>
        <v>5.3996472663139334</v>
      </c>
      <c r="L34" s="6">
        <f t="shared" si="5"/>
        <v>153.08000000000001</v>
      </c>
      <c r="M34"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1.35 oz (38.27 grams)</v>
      </c>
      <c r="N34" s="10">
        <v>10000000025</v>
      </c>
      <c r="O34" s="10">
        <v>30000000025</v>
      </c>
      <c r="P34" s="10">
        <v>50000000025</v>
      </c>
      <c r="Q34" s="10">
        <v>70000000025</v>
      </c>
      <c r="R34" s="10">
        <v>90000000025</v>
      </c>
      <c r="S34" s="10">
        <v>11000000025</v>
      </c>
      <c r="T34" s="10">
        <v>13000000025</v>
      </c>
      <c r="U34" s="8"/>
      <c r="V34" s="9" t="s">
        <v>1487</v>
      </c>
      <c r="W34" s="6">
        <f t="shared" si="7"/>
        <v>0.67495590828924168</v>
      </c>
      <c r="X34" s="6">
        <f t="shared" si="8"/>
        <v>19.135000000000002</v>
      </c>
      <c r="Y34" s="6">
        <f t="shared" si="9"/>
        <v>10.799294532627867</v>
      </c>
      <c r="Z34" s="6">
        <f t="shared" si="10"/>
        <v>306.16000000000003</v>
      </c>
      <c r="AA34" s="13">
        <v>15000000025</v>
      </c>
      <c r="AB34" s="6">
        <f t="shared" ref="AB34:AB69" si="18">IF(OR(E34 = "NULL", G34 = "NULL"), "NULL", (E34+G34)/2)</f>
        <v>2.0248677248677249</v>
      </c>
      <c r="AC34" s="6">
        <f t="shared" ref="AC34:AC69" si="19">IF(OR(F34 = "NULL", H34 = "NULL"), "NULL", (F34+H34)/2)</f>
        <v>57.405000000000001</v>
      </c>
      <c r="AD34" s="13">
        <v>17000000025</v>
      </c>
      <c r="AE34" s="6">
        <f t="shared" si="13"/>
        <v>6.749559082892417</v>
      </c>
      <c r="AF34" s="6">
        <f t="shared" si="14"/>
        <v>191.35000000000002</v>
      </c>
      <c r="AG34" s="13">
        <v>19000000025</v>
      </c>
      <c r="AH34" s="6">
        <f t="shared" si="15"/>
        <v>4.0497354497354499</v>
      </c>
      <c r="AI34" s="6">
        <f t="shared" si="16"/>
        <v>114.81</v>
      </c>
      <c r="AJ34" s="13">
        <v>21000000025</v>
      </c>
      <c r="AK34" s="11" t="s">
        <v>1510</v>
      </c>
      <c r="AL34"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2236</v>
      </c>
      <c r="B35" s="8" t="s">
        <v>2237</v>
      </c>
      <c r="C35" s="8" t="s">
        <v>2237</v>
      </c>
      <c r="D35" s="9" t="s">
        <v>2238</v>
      </c>
      <c r="E35" s="6">
        <f t="shared" si="0"/>
        <v>2.9</v>
      </c>
      <c r="F35" s="6">
        <f>Table9[[#This Row],[4oz 
Net Wt (grams)]]/2</f>
        <v>82.215000000000003</v>
      </c>
      <c r="G35" s="6">
        <f t="shared" si="1"/>
        <v>5.8</v>
      </c>
      <c r="H35" s="6">
        <v>164.43</v>
      </c>
      <c r="I35" s="6">
        <f t="shared" si="2"/>
        <v>7.25</v>
      </c>
      <c r="J35" s="6">
        <f t="shared" si="3"/>
        <v>205.53750000000002</v>
      </c>
      <c r="K35" s="6">
        <f t="shared" si="4"/>
        <v>11.6</v>
      </c>
      <c r="L35" s="6">
        <f t="shared" si="5"/>
        <v>328.86</v>
      </c>
      <c r="M35" s="9" t="str">
        <f t="shared" si="6"/>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 t="shared" si="7"/>
        <v>1.45</v>
      </c>
      <c r="X35" s="6">
        <f t="shared" si="8"/>
        <v>41.107500000000002</v>
      </c>
      <c r="Y35" s="6">
        <f t="shared" si="9"/>
        <v>23.2</v>
      </c>
      <c r="Z35" s="6">
        <f t="shared" si="10"/>
        <v>657.72</v>
      </c>
      <c r="AA35" s="13">
        <v>15000000026</v>
      </c>
      <c r="AB35" s="6">
        <f t="shared" si="18"/>
        <v>4.3499999999999996</v>
      </c>
      <c r="AC35" s="6">
        <f t="shared" si="19"/>
        <v>123.32250000000001</v>
      </c>
      <c r="AD35" s="13">
        <v>17000000026</v>
      </c>
      <c r="AE35" s="6">
        <f t="shared" si="13"/>
        <v>14.5</v>
      </c>
      <c r="AF35" s="6">
        <f t="shared" si="14"/>
        <v>411.07500000000005</v>
      </c>
      <c r="AG35" s="13">
        <v>19000000026</v>
      </c>
      <c r="AH35" s="6">
        <f t="shared" si="15"/>
        <v>8.6999999999999993</v>
      </c>
      <c r="AI35" s="6">
        <f t="shared" si="16"/>
        <v>246.64500000000001</v>
      </c>
      <c r="AJ35" s="13">
        <v>21000000026</v>
      </c>
      <c r="AK35" s="11"/>
      <c r="AL35" s="10" t="str">
        <f t="shared" si="17"/>
        <v>Balsamic Sea Salt Ingredients:
sea salt, balsamic vinegar powder (ip maltodextrin, balsamic vinegar)</v>
      </c>
      <c r="AM35" s="9" t="s">
        <v>44</v>
      </c>
      <c r="AN35" s="42"/>
    </row>
    <row r="36" spans="1:40" ht="180" x14ac:dyDescent="0.3">
      <c r="A36" s="31" t="s">
        <v>1827</v>
      </c>
      <c r="B36" s="8" t="s">
        <v>1828</v>
      </c>
      <c r="C36" s="8" t="s">
        <v>1829</v>
      </c>
      <c r="D36" s="9" t="s">
        <v>2966</v>
      </c>
      <c r="E36" s="6">
        <f t="shared" si="0"/>
        <v>0.89982363315696645</v>
      </c>
      <c r="F36" s="6">
        <f>Table9[[#This Row],[4oz 
Net Wt (grams)]]/2</f>
        <v>25.51</v>
      </c>
      <c r="G36" s="6">
        <f t="shared" si="1"/>
        <v>1.7996472663139329</v>
      </c>
      <c r="H36" s="6">
        <v>51.02</v>
      </c>
      <c r="I36" s="6">
        <f t="shared" si="2"/>
        <v>2.2495590828924161</v>
      </c>
      <c r="J36" s="6">
        <f t="shared" si="3"/>
        <v>63.775000000000006</v>
      </c>
      <c r="K36" s="6">
        <f t="shared" si="4"/>
        <v>3.5992945326278658</v>
      </c>
      <c r="L36" s="6">
        <f t="shared" si="5"/>
        <v>102.04</v>
      </c>
      <c r="M36" s="9" t="str">
        <f t="shared" si="6"/>
        <v>Bam-Bam Spicy Shrimp Seasoning Ingredients:
onion, garlic, pepper, basil, oregano, thyme, salt, paprika
 - NET WT. 0.90 oz (25.51 grams)</v>
      </c>
      <c r="N36" s="10">
        <v>10000000027</v>
      </c>
      <c r="O36" s="10">
        <v>30000000027</v>
      </c>
      <c r="P36" s="10">
        <v>50000000027</v>
      </c>
      <c r="Q36" s="10">
        <v>70000000027</v>
      </c>
      <c r="R36" s="10">
        <v>90000000027</v>
      </c>
      <c r="S36" s="10">
        <v>11000000027</v>
      </c>
      <c r="T36" s="10">
        <v>13000000027</v>
      </c>
      <c r="U36" s="8" t="s">
        <v>49</v>
      </c>
      <c r="V36" s="9" t="s">
        <v>812</v>
      </c>
      <c r="W36" s="6">
        <f t="shared" si="7"/>
        <v>0.44991181657848323</v>
      </c>
      <c r="X36" s="6">
        <f t="shared" si="8"/>
        <v>12.755000000000001</v>
      </c>
      <c r="Y36" s="6">
        <f t="shared" si="9"/>
        <v>7.1985890652557316</v>
      </c>
      <c r="Z36" s="6">
        <f t="shared" si="10"/>
        <v>204.08</v>
      </c>
      <c r="AA36" s="13">
        <v>15000000027</v>
      </c>
      <c r="AB36" s="6">
        <f t="shared" si="18"/>
        <v>1.3497354497354497</v>
      </c>
      <c r="AC36" s="6">
        <f t="shared" si="19"/>
        <v>38.265000000000001</v>
      </c>
      <c r="AD36" s="13">
        <v>17000000027</v>
      </c>
      <c r="AE36" s="6">
        <f t="shared" si="13"/>
        <v>4.4991181657848323</v>
      </c>
      <c r="AF36" s="6">
        <f t="shared" si="14"/>
        <v>127.55000000000001</v>
      </c>
      <c r="AG36" s="13">
        <v>19000000027</v>
      </c>
      <c r="AH36" s="6">
        <f t="shared" si="15"/>
        <v>2.6994708994708994</v>
      </c>
      <c r="AI36" s="6">
        <f t="shared" si="16"/>
        <v>76.53</v>
      </c>
      <c r="AJ36" s="13">
        <v>21000000027</v>
      </c>
      <c r="AK36" s="11" t="s">
        <v>1830</v>
      </c>
      <c r="AL36" s="10" t="str">
        <f t="shared" si="17"/>
        <v>Bam-Bam Spicy Shrimp Seasoning Ingredients:
onion, garlic, pepper, basil, oregano, thyme, salt, paprika</v>
      </c>
      <c r="AM36" s="9" t="s">
        <v>44</v>
      </c>
      <c r="AN36" s="42"/>
    </row>
    <row r="37" spans="1:40" ht="180" x14ac:dyDescent="0.3">
      <c r="A37" s="8" t="s">
        <v>2272</v>
      </c>
      <c r="B37" s="8" t="s">
        <v>2273</v>
      </c>
      <c r="C37" s="8" t="s">
        <v>2274</v>
      </c>
      <c r="D37" s="9" t="s">
        <v>2275</v>
      </c>
      <c r="E37" s="6">
        <f t="shared" si="0"/>
        <v>2.9</v>
      </c>
      <c r="F37" s="6">
        <f>Table9[[#This Row],[4oz 
Net Wt (grams)]]/2</f>
        <v>82.215000000000003</v>
      </c>
      <c r="G37" s="6">
        <f t="shared" si="1"/>
        <v>5.8</v>
      </c>
      <c r="H37" s="6">
        <v>164.43</v>
      </c>
      <c r="I37" s="6">
        <f t="shared" si="2"/>
        <v>7.25</v>
      </c>
      <c r="J37" s="6">
        <f t="shared" si="3"/>
        <v>205.53750000000002</v>
      </c>
      <c r="K37" s="6">
        <f t="shared" si="4"/>
        <v>11.6</v>
      </c>
      <c r="L37" s="6">
        <f t="shared" si="5"/>
        <v>328.86</v>
      </c>
      <c r="M37" s="9" t="str">
        <f t="shared" si="6"/>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 t="shared" si="7"/>
        <v>1.45</v>
      </c>
      <c r="X37" s="6">
        <f t="shared" si="8"/>
        <v>41.107500000000002</v>
      </c>
      <c r="Y37" s="6">
        <f t="shared" si="9"/>
        <v>23.2</v>
      </c>
      <c r="Z37" s="6">
        <f t="shared" si="10"/>
        <v>657.72</v>
      </c>
      <c r="AA37" s="13">
        <v>15000000028</v>
      </c>
      <c r="AB37" s="6">
        <f t="shared" si="18"/>
        <v>4.3499999999999996</v>
      </c>
      <c r="AC37" s="6">
        <f t="shared" si="19"/>
        <v>123.32250000000001</v>
      </c>
      <c r="AD37" s="13">
        <v>17000000028</v>
      </c>
      <c r="AE37" s="6">
        <f t="shared" si="13"/>
        <v>14.5</v>
      </c>
      <c r="AF37" s="6">
        <f t="shared" si="14"/>
        <v>411.07500000000005</v>
      </c>
      <c r="AG37" s="13">
        <v>19000000028</v>
      </c>
      <c r="AH37" s="6">
        <f t="shared" si="15"/>
        <v>8.6999999999999993</v>
      </c>
      <c r="AI37" s="6">
        <f t="shared" si="16"/>
        <v>246.64500000000001</v>
      </c>
      <c r="AJ37" s="13">
        <v>21000000028</v>
      </c>
      <c r="AK37" s="11"/>
      <c r="AL37" s="10" t="str">
        <f t="shared" si="17"/>
        <v>Bamboo Jade Sea Salt Ingredients:
natural sea salt, organic bamboo leaf extract</v>
      </c>
      <c r="AM37" s="9" t="s">
        <v>44</v>
      </c>
      <c r="AN37" s="42"/>
    </row>
    <row r="38" spans="1:40" ht="409.6" x14ac:dyDescent="0.3">
      <c r="A38" s="8" t="s">
        <v>2525</v>
      </c>
      <c r="B38" s="8" t="s">
        <v>2526</v>
      </c>
      <c r="C38" s="8" t="s">
        <v>2527</v>
      </c>
      <c r="D38" s="9" t="s">
        <v>2528</v>
      </c>
      <c r="E38" s="6">
        <f t="shared" si="0"/>
        <v>1.6875</v>
      </c>
      <c r="F38" s="6">
        <f>Table9[[#This Row],[4oz 
Net Wt (grams)]]/2</f>
        <v>47.840625000000003</v>
      </c>
      <c r="G38" s="6">
        <f t="shared" si="1"/>
        <v>3.375</v>
      </c>
      <c r="H38" s="6">
        <v>95.681250000000006</v>
      </c>
      <c r="I38" s="6">
        <f t="shared" si="2"/>
        <v>4.21875</v>
      </c>
      <c r="J38" s="6">
        <f t="shared" si="3"/>
        <v>119.6015625</v>
      </c>
      <c r="K38" s="6">
        <f t="shared" si="4"/>
        <v>6.75</v>
      </c>
      <c r="L38" s="6">
        <f t="shared" si="5"/>
        <v>191.36250000000001</v>
      </c>
      <c r="M38"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121</v>
      </c>
      <c r="W38" s="6">
        <f t="shared" si="7"/>
        <v>0.84375</v>
      </c>
      <c r="X38" s="6">
        <f t="shared" si="8"/>
        <v>23.920312500000001</v>
      </c>
      <c r="Y38" s="6">
        <f t="shared" si="9"/>
        <v>13.5</v>
      </c>
      <c r="Z38" s="6">
        <f t="shared" si="10"/>
        <v>382.72500000000002</v>
      </c>
      <c r="AA38" s="13">
        <v>15000000029</v>
      </c>
      <c r="AB38" s="6">
        <f t="shared" si="18"/>
        <v>2.53125</v>
      </c>
      <c r="AC38" s="6">
        <f t="shared" si="19"/>
        <v>71.760937500000011</v>
      </c>
      <c r="AD38" s="13">
        <v>17000000029</v>
      </c>
      <c r="AE38" s="6">
        <f t="shared" si="13"/>
        <v>8.4375</v>
      </c>
      <c r="AF38" s="6">
        <f t="shared" si="14"/>
        <v>239.203125</v>
      </c>
      <c r="AG38" s="13">
        <v>19000000029</v>
      </c>
      <c r="AH38" s="6">
        <f t="shared" si="15"/>
        <v>5.0625</v>
      </c>
      <c r="AI38" s="6">
        <f t="shared" si="16"/>
        <v>143.52187500000002</v>
      </c>
      <c r="AJ38" s="13">
        <v>21000000029</v>
      </c>
      <c r="AK38" s="11"/>
      <c r="AL38"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55" x14ac:dyDescent="0.3">
      <c r="A39" s="8" t="s">
        <v>949</v>
      </c>
      <c r="B39" s="8" t="s">
        <v>950</v>
      </c>
      <c r="C39" s="8" t="s">
        <v>951</v>
      </c>
      <c r="D39" s="9" t="s">
        <v>952</v>
      </c>
      <c r="E39" s="6">
        <f t="shared" si="0"/>
        <v>1.1000000000000001</v>
      </c>
      <c r="F39" s="6">
        <f>Table9[[#This Row],[4oz 
Net Wt (grams)]]/2</f>
        <v>31.185000000000006</v>
      </c>
      <c r="G39" s="6">
        <f t="shared" si="1"/>
        <v>2.2000000000000002</v>
      </c>
      <c r="H39" s="6">
        <v>62.370000000000012</v>
      </c>
      <c r="I39" s="6">
        <f t="shared" si="2"/>
        <v>2.75</v>
      </c>
      <c r="J39" s="6">
        <f t="shared" si="3"/>
        <v>77.96250000000002</v>
      </c>
      <c r="K39" s="6">
        <f t="shared" si="4"/>
        <v>4.4000000000000004</v>
      </c>
      <c r="L39" s="6">
        <f t="shared" si="5"/>
        <v>124.74000000000002</v>
      </c>
      <c r="M39"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 t="shared" si="7"/>
        <v>0.55000000000000004</v>
      </c>
      <c r="X39" s="6">
        <f t="shared" si="8"/>
        <v>15.592500000000003</v>
      </c>
      <c r="Y39" s="6">
        <f t="shared" si="9"/>
        <v>8.8000000000000007</v>
      </c>
      <c r="Z39" s="6">
        <f t="shared" si="10"/>
        <v>249.48000000000005</v>
      </c>
      <c r="AA39" s="13">
        <v>15000000030</v>
      </c>
      <c r="AB39" s="6">
        <f t="shared" si="18"/>
        <v>1.6500000000000001</v>
      </c>
      <c r="AC39" s="6">
        <f t="shared" si="19"/>
        <v>46.777500000000011</v>
      </c>
      <c r="AD39" s="13">
        <v>17000000030</v>
      </c>
      <c r="AE39" s="6">
        <f t="shared" si="13"/>
        <v>5.5000000000000009</v>
      </c>
      <c r="AF39" s="6">
        <f t="shared" si="14"/>
        <v>155.92500000000004</v>
      </c>
      <c r="AG39" s="13">
        <v>19000000030</v>
      </c>
      <c r="AH39" s="6">
        <f t="shared" si="15"/>
        <v>3.3000000000000003</v>
      </c>
      <c r="AI39" s="6">
        <f t="shared" si="16"/>
        <v>93.555000000000021</v>
      </c>
      <c r="AJ39" s="13">
        <v>21000000030</v>
      </c>
      <c r="AK39" s="11"/>
      <c r="AL39"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10" x14ac:dyDescent="0.3">
      <c r="A40" s="8" t="s">
        <v>2053</v>
      </c>
      <c r="B40" s="8" t="s">
        <v>2054</v>
      </c>
      <c r="C40" s="8" t="s">
        <v>2055</v>
      </c>
      <c r="D40" s="9" t="s">
        <v>2056</v>
      </c>
      <c r="E40" s="6">
        <f t="shared" si="0"/>
        <v>1.8500881834215168</v>
      </c>
      <c r="F40" s="6">
        <f>Table9[[#This Row],[4oz 
Net Wt (grams)]]/2</f>
        <v>52.45</v>
      </c>
      <c r="G40" s="6">
        <f t="shared" si="1"/>
        <v>3.7001763668430336</v>
      </c>
      <c r="H40" s="6">
        <v>104.9</v>
      </c>
      <c r="I40" s="6">
        <f t="shared" si="2"/>
        <v>4.6252204585537919</v>
      </c>
      <c r="J40" s="6">
        <f t="shared" si="3"/>
        <v>131.125</v>
      </c>
      <c r="K40" s="6">
        <f t="shared" si="4"/>
        <v>7.4003527336860673</v>
      </c>
      <c r="L40" s="6">
        <f t="shared" si="5"/>
        <v>209.8</v>
      </c>
      <c r="M40" s="9" t="str">
        <f t="shared" si="6"/>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 t="shared" si="7"/>
        <v>0.92504409171075841</v>
      </c>
      <c r="X40" s="6">
        <f t="shared" si="8"/>
        <v>26.225000000000001</v>
      </c>
      <c r="Y40" s="6">
        <f t="shared" si="9"/>
        <v>14.800705467372135</v>
      </c>
      <c r="Z40" s="6">
        <f t="shared" si="10"/>
        <v>419.6</v>
      </c>
      <c r="AA40" s="13">
        <v>15000000562</v>
      </c>
      <c r="AB40" s="6">
        <f t="shared" si="18"/>
        <v>2.7751322751322753</v>
      </c>
      <c r="AC40" s="6">
        <f t="shared" si="19"/>
        <v>78.675000000000011</v>
      </c>
      <c r="AD40" s="13">
        <v>17000000562</v>
      </c>
      <c r="AE40" s="6">
        <f t="shared" si="13"/>
        <v>9.2504409171075839</v>
      </c>
      <c r="AF40" s="6">
        <f t="shared" si="14"/>
        <v>262.25</v>
      </c>
      <c r="AG40" s="13">
        <v>19000000562</v>
      </c>
      <c r="AH40" s="6">
        <f t="shared" si="15"/>
        <v>5.5502645502645507</v>
      </c>
      <c r="AI40" s="6">
        <f t="shared" si="16"/>
        <v>157.35000000000002</v>
      </c>
      <c r="AJ40" s="13">
        <v>21000000562</v>
      </c>
      <c r="AK40" s="11" t="s">
        <v>2057</v>
      </c>
      <c r="AL40" s="10" t="str">
        <f t="shared" si="17"/>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2318</v>
      </c>
      <c r="B41" s="8" t="s">
        <v>2319</v>
      </c>
      <c r="C41" s="8" t="s">
        <v>2320</v>
      </c>
      <c r="D41" s="9" t="s">
        <v>2321</v>
      </c>
      <c r="E41" s="6">
        <f t="shared" si="0"/>
        <v>2.9</v>
      </c>
      <c r="F41" s="6">
        <f>Table9[[#This Row],[4oz 
Net Wt (grams)]]/2</f>
        <v>82.215000000000003</v>
      </c>
      <c r="G41" s="6">
        <f t="shared" si="1"/>
        <v>5.8</v>
      </c>
      <c r="H41" s="6">
        <v>164.43</v>
      </c>
      <c r="I41" s="6">
        <f t="shared" si="2"/>
        <v>7.25</v>
      </c>
      <c r="J41" s="6">
        <f t="shared" si="3"/>
        <v>205.53750000000002</v>
      </c>
      <c r="K41" s="6">
        <f t="shared" si="4"/>
        <v>11.6</v>
      </c>
      <c r="L41" s="6">
        <f t="shared" si="5"/>
        <v>328.86</v>
      </c>
      <c r="M41" s="9" t="str">
        <f t="shared" si="6"/>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 t="shared" si="7"/>
        <v>1.45</v>
      </c>
      <c r="X41" s="6">
        <f t="shared" si="8"/>
        <v>41.107500000000002</v>
      </c>
      <c r="Y41" s="6">
        <f t="shared" si="9"/>
        <v>23.2</v>
      </c>
      <c r="Z41" s="6">
        <f t="shared" si="10"/>
        <v>657.72</v>
      </c>
      <c r="AA41" s="13">
        <v>15000000031</v>
      </c>
      <c r="AB41" s="6">
        <f t="shared" si="18"/>
        <v>4.3499999999999996</v>
      </c>
      <c r="AC41" s="6">
        <f t="shared" si="19"/>
        <v>123.32250000000001</v>
      </c>
      <c r="AD41" s="13">
        <v>17000000031</v>
      </c>
      <c r="AE41" s="6">
        <f t="shared" si="13"/>
        <v>14.5</v>
      </c>
      <c r="AF41" s="6">
        <f t="shared" si="14"/>
        <v>411.07500000000005</v>
      </c>
      <c r="AG41" s="13">
        <v>19000000031</v>
      </c>
      <c r="AH41" s="6">
        <f t="shared" si="15"/>
        <v>8.6999999999999993</v>
      </c>
      <c r="AI41" s="6">
        <f t="shared" si="16"/>
        <v>246.64500000000001</v>
      </c>
      <c r="AJ41" s="13">
        <v>21000000031</v>
      </c>
      <c r="AK41" s="11"/>
      <c r="AL41" s="10" t="str">
        <f t="shared" si="17"/>
        <v>Basil Sea Salt Ingredients:
sea salt and basil</v>
      </c>
      <c r="AM41" s="9" t="s">
        <v>44</v>
      </c>
      <c r="AN41" s="42"/>
    </row>
    <row r="42" spans="1:40" ht="180" x14ac:dyDescent="0.3">
      <c r="A42" s="8" t="s">
        <v>873</v>
      </c>
      <c r="B42" s="8" t="s">
        <v>874</v>
      </c>
      <c r="C42" s="8" t="s">
        <v>874</v>
      </c>
      <c r="D42" s="9" t="s">
        <v>875</v>
      </c>
      <c r="E42" s="6">
        <f t="shared" si="0"/>
        <v>0.12698412698412698</v>
      </c>
      <c r="F42" s="6">
        <f>Table9[[#This Row],[4oz 
Net Wt (grams)]]/2</f>
        <v>3.6</v>
      </c>
      <c r="G42" s="6">
        <f t="shared" si="1"/>
        <v>0.25396825396825395</v>
      </c>
      <c r="H42" s="6">
        <v>7.2</v>
      </c>
      <c r="I42" s="6">
        <f t="shared" si="2"/>
        <v>0.31746031746031744</v>
      </c>
      <c r="J42" s="6">
        <f t="shared" si="3"/>
        <v>9</v>
      </c>
      <c r="K42" s="6">
        <f t="shared" si="4"/>
        <v>0.50793650793650791</v>
      </c>
      <c r="L42" s="6">
        <f t="shared" si="5"/>
        <v>14.4</v>
      </c>
      <c r="M42" s="9" t="str">
        <f t="shared" si="6"/>
        <v>Bay Leaves Ingredients:
bay leaves
 - NET WT. 0.13 oz (3.6 grams)</v>
      </c>
      <c r="N42" s="10">
        <v>10000000619</v>
      </c>
      <c r="O42" s="10">
        <v>30000000619</v>
      </c>
      <c r="P42" s="10">
        <v>50000000619</v>
      </c>
      <c r="Q42" s="10">
        <v>70000000619</v>
      </c>
      <c r="R42" s="10">
        <v>90000000619</v>
      </c>
      <c r="S42" s="10">
        <v>11000000619</v>
      </c>
      <c r="T42" s="10">
        <v>13000000619</v>
      </c>
      <c r="U42" s="22"/>
      <c r="W42" s="6">
        <f t="shared" si="7"/>
        <v>6.3492063492063489E-2</v>
      </c>
      <c r="X42" s="6">
        <f t="shared" si="8"/>
        <v>1.8</v>
      </c>
      <c r="Y42" s="6">
        <f t="shared" si="9"/>
        <v>1.0158730158730158</v>
      </c>
      <c r="Z42" s="6">
        <f t="shared" si="10"/>
        <v>28.8</v>
      </c>
      <c r="AA42" s="13">
        <v>15000000619</v>
      </c>
      <c r="AB42" s="6">
        <f t="shared" si="18"/>
        <v>0.19047619047619047</v>
      </c>
      <c r="AC42" s="6">
        <f t="shared" si="19"/>
        <v>5.4</v>
      </c>
      <c r="AD42" s="13">
        <v>17000000619</v>
      </c>
      <c r="AE42" s="6">
        <f t="shared" si="13"/>
        <v>0.63492063492063489</v>
      </c>
      <c r="AF42" s="6">
        <f t="shared" si="14"/>
        <v>18</v>
      </c>
      <c r="AG42" s="13">
        <v>19000000619</v>
      </c>
      <c r="AH42" s="6">
        <f t="shared" si="15"/>
        <v>0.38095238095238093</v>
      </c>
      <c r="AI42" s="6">
        <f t="shared" si="16"/>
        <v>10.8</v>
      </c>
      <c r="AJ42" s="13">
        <v>21000000619</v>
      </c>
      <c r="AK42" s="11"/>
      <c r="AL42" s="10" t="str">
        <f t="shared" si="17"/>
        <v>Bay Leaves Ingredients:
bay leaves</v>
      </c>
      <c r="AM42" s="9" t="s">
        <v>44</v>
      </c>
      <c r="AN42" s="42"/>
    </row>
    <row r="43" spans="1:40" ht="270" x14ac:dyDescent="0.3">
      <c r="A43" s="8" t="s">
        <v>1721</v>
      </c>
      <c r="B43" s="8" t="s">
        <v>1722</v>
      </c>
      <c r="C43" s="8" t="s">
        <v>1723</v>
      </c>
      <c r="D43" s="9" t="s">
        <v>1724</v>
      </c>
      <c r="E43" s="6">
        <f t="shared" si="0"/>
        <v>1.6</v>
      </c>
      <c r="F43" s="6">
        <f>Table9[[#This Row],[4oz 
Net Wt (grams)]]/2</f>
        <v>45.360000000000007</v>
      </c>
      <c r="G43" s="6">
        <f t="shared" si="1"/>
        <v>3.2</v>
      </c>
      <c r="H43" s="6">
        <v>90.720000000000013</v>
      </c>
      <c r="I43" s="6">
        <f t="shared" si="2"/>
        <v>4</v>
      </c>
      <c r="J43" s="6">
        <f t="shared" si="3"/>
        <v>113.40000000000002</v>
      </c>
      <c r="K43" s="6">
        <f t="shared" si="4"/>
        <v>6.4</v>
      </c>
      <c r="L43" s="6">
        <f t="shared" si="5"/>
        <v>181.44000000000003</v>
      </c>
      <c r="M43"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 t="shared" si="7"/>
        <v>0.8</v>
      </c>
      <c r="X43" s="6">
        <f t="shared" si="8"/>
        <v>22.680000000000003</v>
      </c>
      <c r="Y43" s="6">
        <f t="shared" si="9"/>
        <v>12.8</v>
      </c>
      <c r="Z43" s="6">
        <f t="shared" si="10"/>
        <v>362.88000000000005</v>
      </c>
      <c r="AA43" s="13">
        <v>15000000032</v>
      </c>
      <c r="AB43" s="6">
        <f t="shared" si="18"/>
        <v>2.4000000000000004</v>
      </c>
      <c r="AC43" s="6">
        <f t="shared" si="19"/>
        <v>68.040000000000006</v>
      </c>
      <c r="AD43" s="13">
        <v>17000000032</v>
      </c>
      <c r="AE43" s="6">
        <f t="shared" si="13"/>
        <v>8.0000000000000018</v>
      </c>
      <c r="AF43" s="6">
        <f t="shared" si="14"/>
        <v>226.80000000000004</v>
      </c>
      <c r="AG43" s="13">
        <v>19000000032</v>
      </c>
      <c r="AH43" s="6">
        <f t="shared" si="15"/>
        <v>4.8000000000000007</v>
      </c>
      <c r="AI43" s="6">
        <f t="shared" si="16"/>
        <v>136.08000000000001</v>
      </c>
      <c r="AJ43" s="13">
        <v>21000000032</v>
      </c>
      <c r="AK43" s="11"/>
      <c r="AL43"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40" x14ac:dyDescent="0.3">
      <c r="A44" s="8" t="s">
        <v>1682</v>
      </c>
      <c r="B44" s="8" t="s">
        <v>1683</v>
      </c>
      <c r="C44" s="8" t="s">
        <v>1684</v>
      </c>
      <c r="D44" s="9" t="s">
        <v>1685</v>
      </c>
      <c r="E44" s="6">
        <f t="shared" si="0"/>
        <v>0.5</v>
      </c>
      <c r="F44" s="6">
        <f>Table9[[#This Row],[4oz 
Net Wt (grams)]]/2</f>
        <v>14.175000000000001</v>
      </c>
      <c r="G44" s="6">
        <f t="shared" si="1"/>
        <v>1</v>
      </c>
      <c r="H44" s="6">
        <v>28.35</v>
      </c>
      <c r="I44" s="6">
        <f t="shared" si="2"/>
        <v>1.25</v>
      </c>
      <c r="J44" s="6">
        <f t="shared" si="3"/>
        <v>35.4375</v>
      </c>
      <c r="K44" s="6">
        <f t="shared" si="4"/>
        <v>2</v>
      </c>
      <c r="L44" s="6">
        <f t="shared" si="5"/>
        <v>56.7</v>
      </c>
      <c r="M44"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 t="shared" si="7"/>
        <v>0.25</v>
      </c>
      <c r="X44" s="6">
        <f t="shared" si="8"/>
        <v>7.0875000000000004</v>
      </c>
      <c r="Y44" s="6">
        <f t="shared" si="9"/>
        <v>4</v>
      </c>
      <c r="Z44" s="6">
        <f t="shared" si="10"/>
        <v>113.4</v>
      </c>
      <c r="AA44" s="13">
        <v>15000000033</v>
      </c>
      <c r="AB44" s="6">
        <f t="shared" si="18"/>
        <v>0.75</v>
      </c>
      <c r="AC44" s="6">
        <f t="shared" si="19"/>
        <v>21.262500000000003</v>
      </c>
      <c r="AD44" s="13">
        <v>17000000033</v>
      </c>
      <c r="AE44" s="6">
        <f t="shared" si="13"/>
        <v>2.5</v>
      </c>
      <c r="AF44" s="6">
        <f t="shared" si="14"/>
        <v>70.875</v>
      </c>
      <c r="AG44" s="13">
        <v>19000000033</v>
      </c>
      <c r="AH44" s="6">
        <f t="shared" si="15"/>
        <v>1.5</v>
      </c>
      <c r="AI44" s="6">
        <f t="shared" si="16"/>
        <v>42.525000000000006</v>
      </c>
      <c r="AJ44" s="13">
        <v>21000000033</v>
      </c>
      <c r="AK44" s="11"/>
      <c r="AL44"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1150</v>
      </c>
      <c r="B45" s="8" t="s">
        <v>1151</v>
      </c>
      <c r="C45" s="8" t="s">
        <v>1151</v>
      </c>
      <c r="D45" s="9" t="s">
        <v>1152</v>
      </c>
      <c r="E45" s="6">
        <f t="shared" si="0"/>
        <v>0.4</v>
      </c>
      <c r="F45" s="6">
        <f>Table9[[#This Row],[4oz 
Net Wt (grams)]]/2</f>
        <v>11.340000000000002</v>
      </c>
      <c r="G45" s="6">
        <f t="shared" si="1"/>
        <v>0.8</v>
      </c>
      <c r="H45" s="6">
        <v>22.680000000000003</v>
      </c>
      <c r="I45" s="6">
        <f t="shared" si="2"/>
        <v>1</v>
      </c>
      <c r="J45" s="6">
        <f t="shared" si="3"/>
        <v>28.350000000000005</v>
      </c>
      <c r="K45" s="6">
        <f t="shared" si="4"/>
        <v>1.6</v>
      </c>
      <c r="L45" s="6">
        <f t="shared" si="5"/>
        <v>45.360000000000007</v>
      </c>
      <c r="M45"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 t="shared" si="7"/>
        <v>0.2</v>
      </c>
      <c r="X45" s="6">
        <f t="shared" si="8"/>
        <v>5.6700000000000008</v>
      </c>
      <c r="Y45" s="6">
        <f t="shared" si="9"/>
        <v>3.2</v>
      </c>
      <c r="Z45" s="6">
        <f t="shared" si="10"/>
        <v>90.720000000000013</v>
      </c>
      <c r="AA45" s="13">
        <v>15000000409</v>
      </c>
      <c r="AB45" s="6">
        <f t="shared" si="18"/>
        <v>0.60000000000000009</v>
      </c>
      <c r="AC45" s="6">
        <f t="shared" si="19"/>
        <v>17.010000000000002</v>
      </c>
      <c r="AD45" s="13">
        <v>17000000409</v>
      </c>
      <c r="AE45" s="6">
        <f t="shared" si="13"/>
        <v>2.0000000000000004</v>
      </c>
      <c r="AF45" s="6">
        <f t="shared" si="14"/>
        <v>56.70000000000001</v>
      </c>
      <c r="AG45" s="13">
        <v>19000000409</v>
      </c>
      <c r="AH45" s="6">
        <f t="shared" si="15"/>
        <v>1.2000000000000002</v>
      </c>
      <c r="AI45" s="6">
        <f t="shared" si="16"/>
        <v>34.020000000000003</v>
      </c>
      <c r="AJ45" s="13">
        <v>21000000409</v>
      </c>
      <c r="AK45" s="11"/>
      <c r="AL45"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2337</v>
      </c>
      <c r="B46" s="8" t="s">
        <v>2338</v>
      </c>
      <c r="C46" s="8" t="s">
        <v>2339</v>
      </c>
      <c r="D46" s="9" t="s">
        <v>305</v>
      </c>
      <c r="E46" s="6" t="e">
        <f t="shared" si="0"/>
        <v>#VALUE!</v>
      </c>
      <c r="F46" s="6" t="e">
        <f>Table9[[#This Row],[4oz 
Net Wt (grams)]]/2</f>
        <v>#VALUE!</v>
      </c>
      <c r="G46" s="6" t="str">
        <f t="shared" si="1"/>
        <v>NULL</v>
      </c>
      <c r="H46" s="6" t="s">
        <v>305</v>
      </c>
      <c r="I46" s="6" t="str">
        <f t="shared" si="2"/>
        <v>NULL</v>
      </c>
      <c r="J46" s="6" t="str">
        <f t="shared" si="3"/>
        <v>NULL</v>
      </c>
      <c r="K46" s="6" t="str">
        <f t="shared" si="4"/>
        <v>NULL</v>
      </c>
      <c r="L46" s="6" t="str">
        <f t="shared" si="5"/>
        <v>NULL</v>
      </c>
      <c r="M46" s="9" t="e">
        <f t="shared" si="6"/>
        <v>#VALUE!</v>
      </c>
      <c r="N46" s="10">
        <v>10000000034</v>
      </c>
      <c r="O46" s="10">
        <v>30000000034</v>
      </c>
      <c r="P46" s="10">
        <v>50000000034</v>
      </c>
      <c r="Q46" s="10">
        <v>70000000034</v>
      </c>
      <c r="R46" s="10">
        <v>90000000034</v>
      </c>
      <c r="S46" s="10">
        <v>11000000034</v>
      </c>
      <c r="T46" s="10">
        <v>13000000034</v>
      </c>
      <c r="U46" s="8"/>
      <c r="V46" s="9"/>
      <c r="W46" s="6" t="str">
        <f t="shared" si="7"/>
        <v>NULL</v>
      </c>
      <c r="X46" s="6" t="str">
        <f t="shared" si="8"/>
        <v>NULL</v>
      </c>
      <c r="Y46" s="6" t="str">
        <f t="shared" si="9"/>
        <v>NULL</v>
      </c>
      <c r="Z46" s="6" t="str">
        <f t="shared" si="10"/>
        <v>NULL</v>
      </c>
      <c r="AA46" s="13">
        <v>15000000034</v>
      </c>
      <c r="AB46" s="6" t="e">
        <f t="shared" si="18"/>
        <v>#VALUE!</v>
      </c>
      <c r="AC46" s="6" t="e">
        <f t="shared" si="19"/>
        <v>#VALUE!</v>
      </c>
      <c r="AD46" s="13">
        <v>17000000034</v>
      </c>
      <c r="AE46" s="6" t="str">
        <f t="shared" si="13"/>
        <v>NULL</v>
      </c>
      <c r="AF46" s="6" t="str">
        <f t="shared" si="14"/>
        <v>NULL</v>
      </c>
      <c r="AG46" s="13">
        <v>19000000034</v>
      </c>
      <c r="AH46" s="6" t="e">
        <f t="shared" si="15"/>
        <v>#VALUE!</v>
      </c>
      <c r="AI46" s="6" t="e">
        <f t="shared" si="16"/>
        <v>#VALUE!</v>
      </c>
      <c r="AJ46" s="13">
        <v>21000000034</v>
      </c>
      <c r="AK46" s="11"/>
      <c r="AL46" s="10" t="str">
        <f t="shared" si="17"/>
        <v>NULL</v>
      </c>
      <c r="AM46" s="9" t="s">
        <v>44</v>
      </c>
      <c r="AN46" s="42"/>
    </row>
    <row r="47" spans="1:40" ht="180" x14ac:dyDescent="0.3">
      <c r="A47" s="33" t="s">
        <v>690</v>
      </c>
      <c r="B47" s="8" t="s">
        <v>691</v>
      </c>
      <c r="C47" s="8" t="s">
        <v>692</v>
      </c>
      <c r="D47" s="9" t="s">
        <v>693</v>
      </c>
      <c r="E47" s="6">
        <f t="shared" si="0"/>
        <v>0.8</v>
      </c>
      <c r="F47" s="6">
        <f>Table9[[#This Row],[4oz 
Net Wt (grams)]]/2</f>
        <v>22.680000000000003</v>
      </c>
      <c r="G47" s="6">
        <f t="shared" si="1"/>
        <v>1.6</v>
      </c>
      <c r="H47" s="6">
        <v>45.360000000000007</v>
      </c>
      <c r="I47" s="6">
        <f t="shared" si="2"/>
        <v>2</v>
      </c>
      <c r="J47" s="6">
        <f t="shared" si="3"/>
        <v>56.70000000000001</v>
      </c>
      <c r="K47" s="6">
        <f t="shared" si="4"/>
        <v>3.2</v>
      </c>
      <c r="L47" s="6">
        <f t="shared" si="5"/>
        <v>90.720000000000013</v>
      </c>
      <c r="M47" s="9" t="str">
        <f t="shared" si="6"/>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 t="shared" si="7"/>
        <v>0.4</v>
      </c>
      <c r="X47" s="6">
        <f t="shared" si="8"/>
        <v>11.340000000000002</v>
      </c>
      <c r="Y47" s="6">
        <f t="shared" si="9"/>
        <v>6.4</v>
      </c>
      <c r="Z47" s="6">
        <f t="shared" si="10"/>
        <v>181.44000000000003</v>
      </c>
      <c r="AA47" s="13">
        <v>15000000576</v>
      </c>
      <c r="AB47" s="6">
        <f t="shared" si="18"/>
        <v>1.2000000000000002</v>
      </c>
      <c r="AC47" s="6">
        <f t="shared" si="19"/>
        <v>34.020000000000003</v>
      </c>
      <c r="AD47" s="13">
        <v>17000000576</v>
      </c>
      <c r="AE47" s="6">
        <f t="shared" si="13"/>
        <v>4.0000000000000009</v>
      </c>
      <c r="AF47" s="6">
        <f t="shared" si="14"/>
        <v>113.40000000000002</v>
      </c>
      <c r="AG47" s="13">
        <v>19000000576</v>
      </c>
      <c r="AH47" s="6">
        <f t="shared" si="15"/>
        <v>2.4000000000000004</v>
      </c>
      <c r="AI47" s="6">
        <f t="shared" si="16"/>
        <v>68.040000000000006</v>
      </c>
      <c r="AJ47" s="13">
        <v>21000000576</v>
      </c>
      <c r="AK47" s="11" t="s">
        <v>694</v>
      </c>
      <c r="AL47" s="10" t="str">
        <f t="shared" si="17"/>
        <v>Bewitching Green Tea Ingredients:
green tea</v>
      </c>
      <c r="AM47" s="9" t="s">
        <v>44</v>
      </c>
      <c r="AN47" s="42"/>
    </row>
    <row r="48" spans="1:40" ht="180" x14ac:dyDescent="0.3">
      <c r="A48" s="33" t="s">
        <v>529</v>
      </c>
      <c r="B48" s="8" t="s">
        <v>530</v>
      </c>
      <c r="C48" s="8" t="s">
        <v>530</v>
      </c>
      <c r="D48" s="9" t="s">
        <v>531</v>
      </c>
      <c r="E48" s="6">
        <f t="shared" si="0"/>
        <v>1.8</v>
      </c>
      <c r="F48" s="6">
        <f>Table9[[#This Row],[4oz 
Net Wt (grams)]]/2</f>
        <v>51.03</v>
      </c>
      <c r="G48" s="6">
        <f t="shared" si="1"/>
        <v>3.6</v>
      </c>
      <c r="H48" s="6">
        <v>102.06</v>
      </c>
      <c r="I48" s="6">
        <f t="shared" si="2"/>
        <v>4.5</v>
      </c>
      <c r="J48" s="6">
        <f t="shared" si="3"/>
        <v>127.575</v>
      </c>
      <c r="K48" s="6">
        <f t="shared" si="4"/>
        <v>7.2</v>
      </c>
      <c r="L48" s="6">
        <f t="shared" si="5"/>
        <v>204.12</v>
      </c>
      <c r="M48" s="9" t="str">
        <f t="shared" si="6"/>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 t="shared" si="7"/>
        <v>0.9</v>
      </c>
      <c r="X48" s="6">
        <f t="shared" si="8"/>
        <v>25.515000000000001</v>
      </c>
      <c r="Y48" s="6">
        <f t="shared" si="9"/>
        <v>14.4</v>
      </c>
      <c r="Z48" s="6">
        <f t="shared" si="10"/>
        <v>408.24</v>
      </c>
      <c r="AA48" s="13">
        <v>15000000487</v>
      </c>
      <c r="AB48" s="6">
        <f t="shared" si="18"/>
        <v>2.7</v>
      </c>
      <c r="AC48" s="6">
        <f t="shared" si="19"/>
        <v>76.545000000000002</v>
      </c>
      <c r="AD48" s="13">
        <v>17000000487</v>
      </c>
      <c r="AE48" s="6">
        <f t="shared" si="13"/>
        <v>9</v>
      </c>
      <c r="AF48" s="6">
        <f t="shared" si="14"/>
        <v>255.15</v>
      </c>
      <c r="AG48" s="13">
        <v>19000000487</v>
      </c>
      <c r="AH48" s="6">
        <f t="shared" si="15"/>
        <v>5.4</v>
      </c>
      <c r="AI48" s="6">
        <f t="shared" si="16"/>
        <v>153.09</v>
      </c>
      <c r="AJ48" s="13">
        <v>21000000487</v>
      </c>
      <c r="AK48" s="11" t="s">
        <v>532</v>
      </c>
      <c r="AL48" s="10" t="str">
        <f t="shared" si="17"/>
        <v>Billy Club Rub Ingredients:
brown sugar, salt, spices, pecan meal, dehydrated garlic, paprika, onion powder
• ALLERGY ALERT: contains pecans •</v>
      </c>
      <c r="AM48" s="9" t="s">
        <v>44</v>
      </c>
      <c r="AN48" s="42"/>
    </row>
    <row r="49" spans="1:40" ht="180" x14ac:dyDescent="0.3">
      <c r="A49" s="33" t="s">
        <v>402</v>
      </c>
      <c r="B49" s="8" t="s">
        <v>403</v>
      </c>
      <c r="C49" s="8" t="s">
        <v>404</v>
      </c>
      <c r="D49" s="9" t="s">
        <v>2967</v>
      </c>
      <c r="E49" s="6">
        <f t="shared" si="0"/>
        <v>1.1992945326278659</v>
      </c>
      <c r="F49" s="6">
        <f>Table9[[#This Row],[4oz 
Net Wt (grams)]]/2</f>
        <v>34</v>
      </c>
      <c r="G49" s="6">
        <f t="shared" si="1"/>
        <v>2.3985890652557318</v>
      </c>
      <c r="H49" s="6">
        <v>68</v>
      </c>
      <c r="I49" s="6">
        <f t="shared" si="2"/>
        <v>2.9982363315696645</v>
      </c>
      <c r="J49" s="6">
        <f t="shared" si="3"/>
        <v>85</v>
      </c>
      <c r="K49" s="6">
        <f t="shared" si="4"/>
        <v>4.7971781305114636</v>
      </c>
      <c r="L49" s="6">
        <f t="shared" si="5"/>
        <v>136</v>
      </c>
      <c r="M49" s="9" t="str">
        <f t="shared" si="6"/>
        <v>Birmingham Bam Bam Shrimp Seasoning Ingredients:
onion, garlic, pepper, basil, oregano, thyme, salt, paprika
 - NET WT. 1.20 oz (34 grams)</v>
      </c>
      <c r="N49" s="10">
        <v>10000000429</v>
      </c>
      <c r="O49" s="10">
        <v>30000000429</v>
      </c>
      <c r="P49" s="10">
        <v>50000000429</v>
      </c>
      <c r="Q49" s="10">
        <v>70000000429</v>
      </c>
      <c r="R49" s="10">
        <v>90000000429</v>
      </c>
      <c r="S49" s="10">
        <v>11000000429</v>
      </c>
      <c r="T49" s="10">
        <v>13000000429</v>
      </c>
      <c r="U49" s="9" t="s">
        <v>49</v>
      </c>
      <c r="V49" s="9"/>
      <c r="W49" s="6">
        <f t="shared" si="7"/>
        <v>0.59964726631393295</v>
      </c>
      <c r="X49" s="6">
        <f t="shared" si="8"/>
        <v>17</v>
      </c>
      <c r="Y49" s="6">
        <f t="shared" si="9"/>
        <v>9.5943562610229272</v>
      </c>
      <c r="Z49" s="6">
        <f t="shared" si="10"/>
        <v>272</v>
      </c>
      <c r="AA49" s="13">
        <v>15000000429</v>
      </c>
      <c r="AB49" s="6">
        <f t="shared" si="18"/>
        <v>1.7989417989417988</v>
      </c>
      <c r="AC49" s="6">
        <f t="shared" si="19"/>
        <v>51</v>
      </c>
      <c r="AD49" s="13">
        <v>17000000429</v>
      </c>
      <c r="AE49" s="6">
        <f t="shared" si="13"/>
        <v>5.9964726631393299</v>
      </c>
      <c r="AF49" s="6">
        <f t="shared" si="14"/>
        <v>170</v>
      </c>
      <c r="AG49" s="13">
        <v>19000000429</v>
      </c>
      <c r="AH49" s="6">
        <f t="shared" si="15"/>
        <v>3.5978835978835977</v>
      </c>
      <c r="AI49" s="6">
        <f t="shared" si="16"/>
        <v>102</v>
      </c>
      <c r="AJ49" s="13">
        <v>21000000429</v>
      </c>
      <c r="AK49" s="11" t="s">
        <v>405</v>
      </c>
      <c r="AL49" s="10" t="str">
        <f t="shared" si="17"/>
        <v>Birmingham Bam Bam Shrimp Seasoning Ingredients:
onion, garlic, pepper, basil, oregano, thyme, salt, paprika</v>
      </c>
      <c r="AM49" s="9" t="s">
        <v>44</v>
      </c>
      <c r="AN49" s="42"/>
    </row>
    <row r="50" spans="1:40" ht="180" x14ac:dyDescent="0.3">
      <c r="A50" s="8" t="s">
        <v>1005</v>
      </c>
      <c r="B50" s="8" t="s">
        <v>1006</v>
      </c>
      <c r="C50" s="8" t="s">
        <v>1007</v>
      </c>
      <c r="D50" s="9" t="s">
        <v>1008</v>
      </c>
      <c r="E50" s="6">
        <f t="shared" si="0"/>
        <v>1.9047619047619047</v>
      </c>
      <c r="F50" s="6">
        <f>Table9[[#This Row],[4oz 
Net Wt (grams)]]/2</f>
        <v>54</v>
      </c>
      <c r="G50" s="6">
        <f t="shared" si="1"/>
        <v>3.8095238095238093</v>
      </c>
      <c r="H50" s="6">
        <v>108</v>
      </c>
      <c r="I50" s="6">
        <f t="shared" si="2"/>
        <v>4.7619047619047619</v>
      </c>
      <c r="J50" s="6">
        <f t="shared" si="3"/>
        <v>135</v>
      </c>
      <c r="K50" s="6">
        <f t="shared" si="4"/>
        <v>7.6190476190476186</v>
      </c>
      <c r="L50" s="6">
        <f t="shared" si="5"/>
        <v>216</v>
      </c>
      <c r="M50" s="9" t="str">
        <f t="shared" si="6"/>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 t="shared" si="7"/>
        <v>0.95238095238095233</v>
      </c>
      <c r="X50" s="6">
        <f t="shared" si="8"/>
        <v>27</v>
      </c>
      <c r="Y50" s="6">
        <f t="shared" si="9"/>
        <v>15.238095238095237</v>
      </c>
      <c r="Z50" s="6">
        <f t="shared" si="10"/>
        <v>432</v>
      </c>
      <c r="AA50" s="13">
        <v>15000000035</v>
      </c>
      <c r="AB50" s="6">
        <f t="shared" si="18"/>
        <v>2.8571428571428568</v>
      </c>
      <c r="AC50" s="6">
        <f t="shared" si="19"/>
        <v>81</v>
      </c>
      <c r="AD50" s="13">
        <v>17000000035</v>
      </c>
      <c r="AE50" s="6">
        <f t="shared" si="13"/>
        <v>9.5238095238095237</v>
      </c>
      <c r="AF50" s="6">
        <f t="shared" si="14"/>
        <v>270</v>
      </c>
      <c r="AG50" s="13">
        <v>19000000035</v>
      </c>
      <c r="AH50" s="6">
        <f t="shared" si="15"/>
        <v>5.7142857142857135</v>
      </c>
      <c r="AI50" s="6">
        <f t="shared" si="16"/>
        <v>162</v>
      </c>
      <c r="AJ50" s="13">
        <v>21000000035</v>
      </c>
      <c r="AK50" s="11" t="s">
        <v>1009</v>
      </c>
      <c r="AL50" s="10" t="str">
        <f t="shared" si="17"/>
        <v>Black Angus Steak Seasoning Ingredients:
salt, paprika, garlic, mustard, sugar, spices</v>
      </c>
      <c r="AM50" s="9" t="s">
        <v>44</v>
      </c>
      <c r="AN50" s="42"/>
    </row>
    <row r="51" spans="1:40" ht="180" x14ac:dyDescent="0.3">
      <c r="A51" s="31" t="s">
        <v>1460</v>
      </c>
      <c r="B51" s="8" t="s">
        <v>1461</v>
      </c>
      <c r="C51" s="8" t="s">
        <v>1462</v>
      </c>
      <c r="D51" s="9" t="s">
        <v>1463</v>
      </c>
      <c r="E51" s="6">
        <f t="shared" si="0"/>
        <v>0.8</v>
      </c>
      <c r="F51" s="6">
        <f>Table9[[#This Row],[4oz 
Net Wt (grams)]]/2</f>
        <v>22.680000000000003</v>
      </c>
      <c r="G51" s="6">
        <f t="shared" si="1"/>
        <v>1.6</v>
      </c>
      <c r="H51" s="6">
        <v>45.360000000000007</v>
      </c>
      <c r="I51" s="6">
        <f t="shared" si="2"/>
        <v>2</v>
      </c>
      <c r="J51" s="6">
        <f t="shared" si="3"/>
        <v>56.70000000000001</v>
      </c>
      <c r="K51" s="6">
        <f t="shared" si="4"/>
        <v>3.2</v>
      </c>
      <c r="L51" s="6">
        <f t="shared" si="5"/>
        <v>90.720000000000013</v>
      </c>
      <c r="M51" s="9" t="str">
        <f t="shared" si="6"/>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 t="shared" si="7"/>
        <v>0.4</v>
      </c>
      <c r="X51" s="6">
        <f t="shared" si="8"/>
        <v>11.340000000000002</v>
      </c>
      <c r="Y51" s="6">
        <f t="shared" si="9"/>
        <v>6.4</v>
      </c>
      <c r="Z51" s="6">
        <f t="shared" si="10"/>
        <v>181.44000000000003</v>
      </c>
      <c r="AA51" s="13">
        <v>15000000437</v>
      </c>
      <c r="AB51" s="6">
        <f t="shared" si="18"/>
        <v>1.2000000000000002</v>
      </c>
      <c r="AC51" s="6">
        <f t="shared" si="19"/>
        <v>34.020000000000003</v>
      </c>
      <c r="AD51" s="13">
        <v>17000000437</v>
      </c>
      <c r="AE51" s="6">
        <f t="shared" si="13"/>
        <v>4.0000000000000009</v>
      </c>
      <c r="AF51" s="6">
        <f t="shared" si="14"/>
        <v>113.40000000000002</v>
      </c>
      <c r="AG51" s="13">
        <v>19000000437</v>
      </c>
      <c r="AH51" s="6">
        <f t="shared" si="15"/>
        <v>2.4000000000000004</v>
      </c>
      <c r="AI51" s="6">
        <f t="shared" si="16"/>
        <v>68.040000000000006</v>
      </c>
      <c r="AJ51" s="13">
        <v>21000000437</v>
      </c>
      <c r="AK51" s="11"/>
      <c r="AL51" s="10" t="str">
        <f t="shared" si="17"/>
        <v>Black Bourbon Tea Ingredients:
black tea, almond pieces, cocoa, sweet blackberry leaves, and flavoring</v>
      </c>
      <c r="AM51" s="9" t="s">
        <v>44</v>
      </c>
      <c r="AN51" s="42"/>
    </row>
    <row r="52" spans="1:40" ht="180" x14ac:dyDescent="0.3">
      <c r="A52" s="8" t="s">
        <v>1605</v>
      </c>
      <c r="B52" s="8" t="s">
        <v>1606</v>
      </c>
      <c r="C52" s="8" t="s">
        <v>1606</v>
      </c>
      <c r="D52" s="9" t="s">
        <v>1607</v>
      </c>
      <c r="E52" s="6">
        <f t="shared" si="0"/>
        <v>1.0582010582010581</v>
      </c>
      <c r="F52" s="6">
        <f>Table9[[#This Row],[4oz 
Net Wt (grams)]]/2</f>
        <v>30</v>
      </c>
      <c r="G52" s="6">
        <f t="shared" si="1"/>
        <v>2.1164021164021163</v>
      </c>
      <c r="H52" s="6">
        <v>60</v>
      </c>
      <c r="I52" s="6">
        <f t="shared" si="2"/>
        <v>2.6455026455026456</v>
      </c>
      <c r="J52" s="6">
        <f t="shared" si="3"/>
        <v>75</v>
      </c>
      <c r="K52" s="6">
        <f t="shared" si="4"/>
        <v>4.2328042328042326</v>
      </c>
      <c r="L52" s="6">
        <f t="shared" si="5"/>
        <v>120</v>
      </c>
      <c r="M52" s="9" t="str">
        <f t="shared" si="6"/>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104</v>
      </c>
      <c r="W52" s="6">
        <f t="shared" si="7"/>
        <v>0.52910052910052907</v>
      </c>
      <c r="X52" s="6">
        <f t="shared" si="8"/>
        <v>15</v>
      </c>
      <c r="Y52" s="6">
        <f t="shared" si="9"/>
        <v>8.4656084656084651</v>
      </c>
      <c r="Z52" s="6">
        <f t="shared" si="10"/>
        <v>240</v>
      </c>
      <c r="AA52" s="13">
        <v>15000000497</v>
      </c>
      <c r="AB52" s="6">
        <f t="shared" si="18"/>
        <v>1.5873015873015872</v>
      </c>
      <c r="AC52" s="6">
        <f t="shared" si="19"/>
        <v>45</v>
      </c>
      <c r="AD52" s="13">
        <v>17000000497</v>
      </c>
      <c r="AE52" s="6">
        <f t="shared" si="13"/>
        <v>5.2910052910052912</v>
      </c>
      <c r="AF52" s="6">
        <f t="shared" si="14"/>
        <v>150</v>
      </c>
      <c r="AG52" s="13">
        <v>19000000497</v>
      </c>
      <c r="AH52" s="6">
        <f t="shared" si="15"/>
        <v>3.1746031746031744</v>
      </c>
      <c r="AI52" s="6">
        <f t="shared" si="16"/>
        <v>90</v>
      </c>
      <c r="AJ52" s="13">
        <v>21000000497</v>
      </c>
      <c r="AK52" s="11"/>
      <c r="AL52" s="10" t="str">
        <f t="shared" si="17"/>
        <v>Black Cracked Pepper Ingredients:
black pepper</v>
      </c>
      <c r="AM52" s="9" t="s">
        <v>44</v>
      </c>
      <c r="AN52" s="42"/>
    </row>
    <row r="53" spans="1:40" ht="180" x14ac:dyDescent="0.3">
      <c r="A53" s="8" t="s">
        <v>1426</v>
      </c>
      <c r="B53" s="8" t="s">
        <v>1427</v>
      </c>
      <c r="C53" s="8" t="s">
        <v>1428</v>
      </c>
      <c r="D53" s="9" t="s">
        <v>1429</v>
      </c>
      <c r="E53" s="6">
        <f t="shared" si="0"/>
        <v>0.8</v>
      </c>
      <c r="F53" s="6">
        <f>Table9[[#This Row],[4oz 
Net Wt (grams)]]/2</f>
        <v>22.680000000000003</v>
      </c>
      <c r="G53" s="6">
        <f t="shared" si="1"/>
        <v>1.6</v>
      </c>
      <c r="H53" s="6">
        <v>45.360000000000007</v>
      </c>
      <c r="I53" s="6">
        <f t="shared" si="2"/>
        <v>2</v>
      </c>
      <c r="J53" s="6">
        <f t="shared" si="3"/>
        <v>56.70000000000001</v>
      </c>
      <c r="K53" s="6">
        <f t="shared" si="4"/>
        <v>3.2</v>
      </c>
      <c r="L53" s="6">
        <f t="shared" si="5"/>
        <v>90.720000000000013</v>
      </c>
      <c r="M53" s="9" t="str">
        <f t="shared" si="6"/>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138</v>
      </c>
      <c r="W53" s="6">
        <f t="shared" si="7"/>
        <v>0.4</v>
      </c>
      <c r="X53" s="6">
        <f t="shared" si="8"/>
        <v>11.340000000000002</v>
      </c>
      <c r="Y53" s="6">
        <f t="shared" si="9"/>
        <v>6.4</v>
      </c>
      <c r="Z53" s="6">
        <f t="shared" si="10"/>
        <v>181.44000000000003</v>
      </c>
      <c r="AA53" s="13">
        <v>15000000036</v>
      </c>
      <c r="AB53" s="6">
        <f t="shared" si="18"/>
        <v>1.2000000000000002</v>
      </c>
      <c r="AC53" s="6">
        <f t="shared" si="19"/>
        <v>34.020000000000003</v>
      </c>
      <c r="AD53" s="13">
        <v>17000000036</v>
      </c>
      <c r="AE53" s="6">
        <f t="shared" si="13"/>
        <v>4.0000000000000009</v>
      </c>
      <c r="AF53" s="6">
        <f t="shared" si="14"/>
        <v>113.40000000000002</v>
      </c>
      <c r="AG53" s="13">
        <v>19000000036</v>
      </c>
      <c r="AH53" s="6">
        <f t="shared" si="15"/>
        <v>2.4000000000000004</v>
      </c>
      <c r="AI53" s="6">
        <f t="shared" si="16"/>
        <v>68.040000000000006</v>
      </c>
      <c r="AJ53" s="13">
        <v>21000000036</v>
      </c>
      <c r="AK53" s="11"/>
      <c r="AL53" s="10" t="str">
        <f t="shared" si="17"/>
        <v>Black Currant Tea Ingredients:
black tea, blackberry leaf, artificial flavoring</v>
      </c>
      <c r="AM53" s="9" t="s">
        <v>44</v>
      </c>
      <c r="AN53" s="42"/>
    </row>
    <row r="54" spans="1:40" ht="180" x14ac:dyDescent="0.3">
      <c r="A54" s="8" t="s">
        <v>2383</v>
      </c>
      <c r="B54" s="8" t="s">
        <v>2384</v>
      </c>
      <c r="C54" s="8" t="s">
        <v>2385</v>
      </c>
      <c r="D54" s="9" t="s">
        <v>2386</v>
      </c>
      <c r="E54" s="6">
        <f t="shared" si="0"/>
        <v>2.9</v>
      </c>
      <c r="F54" s="6">
        <f>Table9[[#This Row],[4oz 
Net Wt (grams)]]/2</f>
        <v>82.215000000000003</v>
      </c>
      <c r="G54" s="6">
        <f t="shared" si="1"/>
        <v>5.8</v>
      </c>
      <c r="H54" s="6">
        <v>164.43</v>
      </c>
      <c r="I54" s="6">
        <f t="shared" si="2"/>
        <v>7.25</v>
      </c>
      <c r="J54" s="6">
        <f t="shared" si="3"/>
        <v>205.53750000000002</v>
      </c>
      <c r="K54" s="6">
        <f t="shared" si="4"/>
        <v>11.6</v>
      </c>
      <c r="L54" s="6">
        <f t="shared" si="5"/>
        <v>328.86</v>
      </c>
      <c r="M54" s="9" t="str">
        <f t="shared" si="6"/>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 t="shared" si="7"/>
        <v>1.45</v>
      </c>
      <c r="X54" s="6">
        <f t="shared" si="8"/>
        <v>41.107500000000002</v>
      </c>
      <c r="Y54" s="6">
        <f t="shared" si="9"/>
        <v>23.2</v>
      </c>
      <c r="Z54" s="6">
        <f t="shared" si="10"/>
        <v>657.72</v>
      </c>
      <c r="AA54" s="13">
        <v>15000000419</v>
      </c>
      <c r="AB54" s="6">
        <f t="shared" si="18"/>
        <v>4.3499999999999996</v>
      </c>
      <c r="AC54" s="6">
        <f t="shared" si="19"/>
        <v>123.32250000000001</v>
      </c>
      <c r="AD54" s="13">
        <v>17000000419</v>
      </c>
      <c r="AE54" s="6">
        <f t="shared" si="13"/>
        <v>14.5</v>
      </c>
      <c r="AF54" s="6">
        <f t="shared" si="14"/>
        <v>411.07500000000005</v>
      </c>
      <c r="AG54" s="13">
        <v>19000000419</v>
      </c>
      <c r="AH54" s="6">
        <f t="shared" si="15"/>
        <v>8.6999999999999993</v>
      </c>
      <c r="AI54" s="6">
        <f t="shared" si="16"/>
        <v>246.64500000000001</v>
      </c>
      <c r="AJ54" s="13">
        <v>21000000419</v>
      </c>
      <c r="AK54" s="11"/>
      <c r="AL54" s="10" t="str">
        <f t="shared" si="17"/>
        <v>Black Garlic Sea Salt Ingredients:
sea salt, black garlic</v>
      </c>
      <c r="AM54" s="9" t="s">
        <v>44</v>
      </c>
      <c r="AN54" s="42"/>
    </row>
    <row r="55" spans="1:40" ht="180" x14ac:dyDescent="0.3">
      <c r="A55" s="8" t="s">
        <v>2189</v>
      </c>
      <c r="B55" s="8" t="s">
        <v>2190</v>
      </c>
      <c r="C55" s="8" t="s">
        <v>2191</v>
      </c>
      <c r="D55" s="9" t="s">
        <v>2192</v>
      </c>
      <c r="E55" s="6">
        <f t="shared" si="0"/>
        <v>2.2999999999999998</v>
      </c>
      <c r="F55" s="6">
        <f>Table9[[#This Row],[4oz 
Net Wt (grams)]]/2</f>
        <v>65.204999999999998</v>
      </c>
      <c r="G55" s="6">
        <f t="shared" si="1"/>
        <v>4.5999999999999996</v>
      </c>
      <c r="H55" s="6">
        <v>130.41</v>
      </c>
      <c r="I55" s="6">
        <f t="shared" si="2"/>
        <v>5.75</v>
      </c>
      <c r="J55" s="6">
        <f t="shared" si="3"/>
        <v>163.01249999999999</v>
      </c>
      <c r="K55" s="6">
        <f t="shared" si="4"/>
        <v>9.1999999999999993</v>
      </c>
      <c r="L55" s="6">
        <f t="shared" si="5"/>
        <v>260.82</v>
      </c>
      <c r="M55" s="9" t="str">
        <f t="shared" si="6"/>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 t="shared" si="7"/>
        <v>1.1499999999999999</v>
      </c>
      <c r="X55" s="6">
        <f t="shared" si="8"/>
        <v>32.602499999999999</v>
      </c>
      <c r="Y55" s="6">
        <f t="shared" si="9"/>
        <v>18.399999999999999</v>
      </c>
      <c r="Z55" s="6">
        <f t="shared" si="10"/>
        <v>521.64</v>
      </c>
      <c r="AA55" s="13">
        <v>15000000037</v>
      </c>
      <c r="AB55" s="6">
        <f t="shared" si="18"/>
        <v>3.4499999999999997</v>
      </c>
      <c r="AC55" s="6">
        <f t="shared" si="19"/>
        <v>97.807500000000005</v>
      </c>
      <c r="AD55" s="13">
        <v>17000000037</v>
      </c>
      <c r="AE55" s="6">
        <f t="shared" si="13"/>
        <v>11.499999999999998</v>
      </c>
      <c r="AF55" s="6">
        <f t="shared" si="14"/>
        <v>326.02499999999998</v>
      </c>
      <c r="AG55" s="13">
        <v>19000000037</v>
      </c>
      <c r="AH55" s="6">
        <f t="shared" si="15"/>
        <v>6.8999999999999995</v>
      </c>
      <c r="AI55" s="6">
        <f t="shared" si="16"/>
        <v>195.61500000000001</v>
      </c>
      <c r="AJ55" s="13">
        <v>21000000037</v>
      </c>
      <c r="AK55" s="11"/>
      <c r="AL55" s="10" t="str">
        <f t="shared" si="17"/>
        <v>Hawaiian Black Lava Sea Salt Ingredients:
salt</v>
      </c>
      <c r="AM55" s="9" t="s">
        <v>44</v>
      </c>
      <c r="AN55" s="42"/>
    </row>
    <row r="56" spans="1:40" ht="180" x14ac:dyDescent="0.3">
      <c r="A56" s="8" t="s">
        <v>1577</v>
      </c>
      <c r="B56" s="8" t="s">
        <v>1578</v>
      </c>
      <c r="C56" s="8" t="s">
        <v>1578</v>
      </c>
      <c r="D56" s="9" t="s">
        <v>1579</v>
      </c>
      <c r="E56" s="6">
        <f t="shared" si="0"/>
        <v>1.1992945326278659</v>
      </c>
      <c r="F56" s="6">
        <f>Table9[[#This Row],[4oz 
Net Wt (grams)]]/2</f>
        <v>34</v>
      </c>
      <c r="G56" s="6">
        <f t="shared" si="1"/>
        <v>2.3985890652557318</v>
      </c>
      <c r="H56" s="6">
        <v>68</v>
      </c>
      <c r="I56" s="6">
        <f t="shared" si="2"/>
        <v>2.9982363315696645</v>
      </c>
      <c r="J56" s="6">
        <f t="shared" si="3"/>
        <v>85</v>
      </c>
      <c r="K56" s="6">
        <f t="shared" si="4"/>
        <v>4.7971781305114636</v>
      </c>
      <c r="L56" s="6">
        <f t="shared" si="5"/>
        <v>136</v>
      </c>
      <c r="M56" s="9" t="str">
        <f t="shared" si="6"/>
        <v>Black Peppercorn Ingredients:
black peppercorns
 - NET WT. 1.20 oz (34 grams)</v>
      </c>
      <c r="N56" s="10">
        <v>10000000038</v>
      </c>
      <c r="O56" s="10">
        <v>30000000038</v>
      </c>
      <c r="P56" s="10">
        <v>50000000038</v>
      </c>
      <c r="Q56" s="10">
        <v>70000000038</v>
      </c>
      <c r="R56" s="10">
        <v>90000000038</v>
      </c>
      <c r="S56" s="10">
        <v>11000000038</v>
      </c>
      <c r="T56" s="10">
        <v>13000000038</v>
      </c>
      <c r="U56" s="8"/>
      <c r="V56" s="9" t="s">
        <v>92</v>
      </c>
      <c r="W56" s="6">
        <f t="shared" si="7"/>
        <v>0.59964726631393295</v>
      </c>
      <c r="X56" s="6">
        <f t="shared" si="8"/>
        <v>17</v>
      </c>
      <c r="Y56" s="6">
        <f t="shared" si="9"/>
        <v>9.5943562610229272</v>
      </c>
      <c r="Z56" s="6">
        <f t="shared" si="10"/>
        <v>272</v>
      </c>
      <c r="AA56" s="13">
        <v>15000000038</v>
      </c>
      <c r="AB56" s="6">
        <f t="shared" si="18"/>
        <v>1.7989417989417988</v>
      </c>
      <c r="AC56" s="6">
        <f t="shared" si="19"/>
        <v>51</v>
      </c>
      <c r="AD56" s="13">
        <v>17000000038</v>
      </c>
      <c r="AE56" s="6">
        <f t="shared" si="13"/>
        <v>5.9964726631393299</v>
      </c>
      <c r="AF56" s="6">
        <f t="shared" si="14"/>
        <v>170</v>
      </c>
      <c r="AG56" s="13">
        <v>19000000038</v>
      </c>
      <c r="AH56" s="6">
        <f t="shared" si="15"/>
        <v>3.5978835978835977</v>
      </c>
      <c r="AI56" s="6">
        <f t="shared" si="16"/>
        <v>102</v>
      </c>
      <c r="AJ56" s="13">
        <v>21000000038</v>
      </c>
      <c r="AK56" s="11"/>
      <c r="AL56" s="10" t="str">
        <f t="shared" si="17"/>
        <v>Black Peppercorn Ingredients:
black peppercorns</v>
      </c>
      <c r="AM56" s="9" t="s">
        <v>44</v>
      </c>
      <c r="AN56" s="42"/>
    </row>
    <row r="57" spans="1:40" ht="180" x14ac:dyDescent="0.3">
      <c r="A57" s="8" t="s">
        <v>1273</v>
      </c>
      <c r="B57" s="8" t="s">
        <v>1274</v>
      </c>
      <c r="C57" s="8" t="s">
        <v>1275</v>
      </c>
      <c r="D57" s="9" t="s">
        <v>1276</v>
      </c>
      <c r="E57" s="6">
        <f t="shared" si="0"/>
        <v>2.0458553791887124</v>
      </c>
      <c r="F57" s="6">
        <f>Table9[[#This Row],[4oz 
Net Wt (grams)]]/2</f>
        <v>58</v>
      </c>
      <c r="G57" s="6">
        <f t="shared" si="1"/>
        <v>4.0917107583774248</v>
      </c>
      <c r="H57" s="6">
        <v>116</v>
      </c>
      <c r="I57" s="6">
        <f t="shared" si="2"/>
        <v>5.1146384479717808</v>
      </c>
      <c r="J57" s="6">
        <f t="shared" si="3"/>
        <v>145</v>
      </c>
      <c r="K57" s="6">
        <f t="shared" si="4"/>
        <v>8.1834215167548496</v>
      </c>
      <c r="L57" s="6">
        <f t="shared" si="5"/>
        <v>232</v>
      </c>
      <c r="M57" s="9" t="str">
        <f t="shared" si="6"/>
        <v>Black Truffle Grill Dust Seasoning Ingredients:
black truffle salt (salt, truffle flavor (natural and artificial flavors), truffles, canola oil), garlic, onion, black peppercorn, cornstarch, cocoa powder, sugar
 - NET WT. 2.05 oz (58 grams)</v>
      </c>
      <c r="N57" s="10">
        <v>10000000563</v>
      </c>
      <c r="O57" s="10">
        <v>30000000563</v>
      </c>
      <c r="P57" s="10">
        <v>50000000563</v>
      </c>
      <c r="Q57" s="10">
        <v>70000000563</v>
      </c>
      <c r="R57" s="10">
        <v>90000000563</v>
      </c>
      <c r="S57" s="10">
        <v>11000000563</v>
      </c>
      <c r="T57" s="10">
        <v>13000000563</v>
      </c>
      <c r="U57" s="22"/>
      <c r="W57" s="6">
        <f t="shared" si="7"/>
        <v>1.0229276895943562</v>
      </c>
      <c r="X57" s="6">
        <f t="shared" si="8"/>
        <v>29</v>
      </c>
      <c r="Y57" s="6">
        <f t="shared" si="9"/>
        <v>16.366843033509699</v>
      </c>
      <c r="Z57" s="6">
        <f t="shared" si="10"/>
        <v>464</v>
      </c>
      <c r="AA57" s="13">
        <v>15000000563</v>
      </c>
      <c r="AB57" s="6">
        <f t="shared" si="18"/>
        <v>3.0687830687830688</v>
      </c>
      <c r="AC57" s="6">
        <f t="shared" si="19"/>
        <v>87</v>
      </c>
      <c r="AD57" s="13">
        <v>17000000563</v>
      </c>
      <c r="AE57" s="6">
        <f t="shared" si="13"/>
        <v>10.229276895943562</v>
      </c>
      <c r="AF57" s="6">
        <f t="shared" si="14"/>
        <v>290</v>
      </c>
      <c r="AG57" s="13">
        <v>19000000563</v>
      </c>
      <c r="AH57" s="6">
        <f t="shared" si="15"/>
        <v>6.1375661375661377</v>
      </c>
      <c r="AI57" s="6">
        <f t="shared" si="16"/>
        <v>174</v>
      </c>
      <c r="AJ57" s="13">
        <v>21000000563</v>
      </c>
      <c r="AK57" s="11" t="s">
        <v>1277</v>
      </c>
      <c r="AL57" s="10" t="str">
        <f t="shared" si="17"/>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1862</v>
      </c>
      <c r="B58" s="8" t="s">
        <v>1863</v>
      </c>
      <c r="C58" s="8" t="s">
        <v>1863</v>
      </c>
      <c r="D58" s="9" t="s">
        <v>1864</v>
      </c>
      <c r="E58" s="6">
        <f t="shared" si="0"/>
        <v>1.128747795414462</v>
      </c>
      <c r="F58" s="6">
        <f>Table9[[#This Row],[4oz 
Net Wt (grams)]]/2</f>
        <v>32</v>
      </c>
      <c r="G58" s="6">
        <f t="shared" si="1"/>
        <v>2.257495590828924</v>
      </c>
      <c r="H58" s="6">
        <v>64</v>
      </c>
      <c r="I58" s="6">
        <f t="shared" si="2"/>
        <v>2.821869488536155</v>
      </c>
      <c r="J58" s="6">
        <f t="shared" si="3"/>
        <v>80</v>
      </c>
      <c r="K58" s="6">
        <f t="shared" si="4"/>
        <v>4.5149911816578481</v>
      </c>
      <c r="L58" s="6">
        <f t="shared" si="5"/>
        <v>128</v>
      </c>
      <c r="M58" s="9" t="str">
        <f t="shared" si="6"/>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148</v>
      </c>
      <c r="W58" s="6">
        <f t="shared" si="7"/>
        <v>0.56437389770723101</v>
      </c>
      <c r="X58" s="6">
        <f t="shared" si="8"/>
        <v>16</v>
      </c>
      <c r="Y58" s="6">
        <f t="shared" si="9"/>
        <v>9.0299823633156961</v>
      </c>
      <c r="Z58" s="6">
        <f t="shared" si="10"/>
        <v>256</v>
      </c>
      <c r="AA58" s="13">
        <v>15000000039</v>
      </c>
      <c r="AB58" s="6">
        <f t="shared" si="18"/>
        <v>1.693121693121693</v>
      </c>
      <c r="AC58" s="6">
        <f t="shared" si="19"/>
        <v>48</v>
      </c>
      <c r="AD58" s="13">
        <v>17000000039</v>
      </c>
      <c r="AE58" s="6">
        <f t="shared" si="13"/>
        <v>5.6437389770723101</v>
      </c>
      <c r="AF58" s="6">
        <f t="shared" si="14"/>
        <v>160</v>
      </c>
      <c r="AG58" s="13">
        <v>19000000039</v>
      </c>
      <c r="AH58" s="6">
        <f t="shared" si="15"/>
        <v>3.3862433862433861</v>
      </c>
      <c r="AI58" s="6">
        <f t="shared" si="16"/>
        <v>96</v>
      </c>
      <c r="AJ58" s="13">
        <v>21000000039</v>
      </c>
      <c r="AK58" s="11"/>
      <c r="AL58" s="10" t="str">
        <f t="shared" si="17"/>
        <v>Blackened Seasoning Ingredients:
salt, spices, chili pepper, dehydrated garlic, dehydrated onion, silicon dioxide (anti caking)</v>
      </c>
      <c r="AM58" s="9" t="s">
        <v>44</v>
      </c>
      <c r="AN58" s="42"/>
    </row>
    <row r="59" spans="1:40" ht="195" x14ac:dyDescent="0.3">
      <c r="A59" s="8" t="s">
        <v>335</v>
      </c>
      <c r="B59" s="8" t="s">
        <v>336</v>
      </c>
      <c r="C59" s="8" t="s">
        <v>337</v>
      </c>
      <c r="D59" s="9" t="s">
        <v>338</v>
      </c>
      <c r="E59" s="6">
        <f t="shared" si="0"/>
        <v>3.2999999999999994</v>
      </c>
      <c r="F59" s="6">
        <f>Table9[[#This Row],[4oz 
Net Wt (grams)]]/2</f>
        <v>93.554999999999993</v>
      </c>
      <c r="G59" s="6">
        <f t="shared" si="1"/>
        <v>6.5999999999999988</v>
      </c>
      <c r="H59" s="6">
        <v>187.10999999999999</v>
      </c>
      <c r="I59" s="6">
        <f t="shared" si="2"/>
        <v>8.2499999999999982</v>
      </c>
      <c r="J59" s="6">
        <f t="shared" si="3"/>
        <v>233.88749999999999</v>
      </c>
      <c r="K59" s="6">
        <f t="shared" si="4"/>
        <v>13.199999999999998</v>
      </c>
      <c r="L59" s="6">
        <f t="shared" si="5"/>
        <v>374.21999999999997</v>
      </c>
      <c r="M59" s="9" t="str">
        <f t="shared" si="6"/>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 t="shared" si="7"/>
        <v>1.6499999999999997</v>
      </c>
      <c r="X59" s="6">
        <f t="shared" si="8"/>
        <v>46.777499999999996</v>
      </c>
      <c r="Y59" s="6">
        <f t="shared" si="9"/>
        <v>26.399999999999995</v>
      </c>
      <c r="Z59" s="6">
        <f t="shared" si="10"/>
        <v>748.43999999999994</v>
      </c>
      <c r="AA59" s="13">
        <v>15000000040</v>
      </c>
      <c r="AB59" s="6">
        <f t="shared" si="18"/>
        <v>4.9499999999999993</v>
      </c>
      <c r="AC59" s="6">
        <f t="shared" si="19"/>
        <v>140.33249999999998</v>
      </c>
      <c r="AD59" s="13">
        <v>17000000040</v>
      </c>
      <c r="AE59" s="6">
        <f t="shared" si="13"/>
        <v>16.5</v>
      </c>
      <c r="AF59" s="6">
        <f t="shared" si="14"/>
        <v>467.77499999999998</v>
      </c>
      <c r="AG59" s="13">
        <v>19000000040</v>
      </c>
      <c r="AH59" s="6">
        <f t="shared" si="15"/>
        <v>9.8999999999999986</v>
      </c>
      <c r="AI59" s="6">
        <f t="shared" si="16"/>
        <v>280.66499999999996</v>
      </c>
      <c r="AJ59" s="13">
        <v>21000000040</v>
      </c>
      <c r="AK59" s="11"/>
      <c r="AL59" s="10" t="str">
        <f t="shared" si="17"/>
        <v>Bleu Cheese Powder Ingredients:
dehydrated blend of blue &amp; cheddar cheeses (pasteurized milk, cheese cultures, salt, enzymes) whey, sodium phosphate salt, lactic acid 
• ALLERGY ALERT: contains dairy •</v>
      </c>
      <c r="AM59" s="9" t="s">
        <v>44</v>
      </c>
      <c r="AN59" s="42"/>
    </row>
    <row r="60" spans="1:40" ht="270" x14ac:dyDescent="0.3">
      <c r="A60" s="8" t="s">
        <v>64</v>
      </c>
      <c r="B60" s="8" t="s">
        <v>65</v>
      </c>
      <c r="C60" s="8" t="s">
        <v>65</v>
      </c>
      <c r="D60" s="9" t="s">
        <v>66</v>
      </c>
      <c r="E60" s="6">
        <f t="shared" si="0"/>
        <v>1.75</v>
      </c>
      <c r="F60" s="6">
        <f>Table9[[#This Row],[4oz 
Net Wt (grams)]]/2</f>
        <v>49.612500000000004</v>
      </c>
      <c r="G60" s="6">
        <f t="shared" si="1"/>
        <v>3.5</v>
      </c>
      <c r="H60" s="6">
        <v>99.225000000000009</v>
      </c>
      <c r="I60" s="6">
        <f t="shared" si="2"/>
        <v>4.375</v>
      </c>
      <c r="J60" s="6">
        <f t="shared" si="3"/>
        <v>124.03125000000001</v>
      </c>
      <c r="K60" s="6">
        <f t="shared" si="4"/>
        <v>7</v>
      </c>
      <c r="L60" s="6">
        <f t="shared" si="5"/>
        <v>198.45000000000002</v>
      </c>
      <c r="M60"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 t="shared" si="7"/>
        <v>0.875</v>
      </c>
      <c r="X60" s="6">
        <f t="shared" si="8"/>
        <v>24.806250000000002</v>
      </c>
      <c r="Y60" s="6">
        <f t="shared" si="9"/>
        <v>14</v>
      </c>
      <c r="Z60" s="6">
        <f t="shared" si="10"/>
        <v>396.90000000000003</v>
      </c>
      <c r="AA60" s="13">
        <v>15000000041</v>
      </c>
      <c r="AB60" s="6">
        <f t="shared" si="18"/>
        <v>2.625</v>
      </c>
      <c r="AC60" s="6">
        <f t="shared" si="19"/>
        <v>74.418750000000003</v>
      </c>
      <c r="AD60" s="13">
        <v>17000000041</v>
      </c>
      <c r="AE60" s="6">
        <f t="shared" si="13"/>
        <v>8.75</v>
      </c>
      <c r="AF60" s="6">
        <f t="shared" si="14"/>
        <v>248.06250000000003</v>
      </c>
      <c r="AG60" s="13">
        <v>19000000041</v>
      </c>
      <c r="AH60" s="6">
        <f t="shared" si="15"/>
        <v>5.25</v>
      </c>
      <c r="AI60" s="6">
        <f t="shared" si="16"/>
        <v>148.83750000000001</v>
      </c>
      <c r="AJ60" s="13">
        <v>21000000041</v>
      </c>
      <c r="AK60" s="11"/>
      <c r="AL60"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2045</v>
      </c>
      <c r="B61" s="8" t="s">
        <v>2046</v>
      </c>
      <c r="C61" s="8" t="s">
        <v>2046</v>
      </c>
      <c r="D61" s="9" t="s">
        <v>2047</v>
      </c>
      <c r="E61" s="6">
        <f t="shared" si="0"/>
        <v>1.7636684303350969</v>
      </c>
      <c r="F61" s="6">
        <f>Table9[[#This Row],[4oz 
Net Wt (grams)]]/2</f>
        <v>50</v>
      </c>
      <c r="G61" s="6">
        <f t="shared" si="1"/>
        <v>3.5273368606701938</v>
      </c>
      <c r="H61" s="6">
        <v>100</v>
      </c>
      <c r="I61" s="6">
        <f t="shared" si="2"/>
        <v>4.409171075837742</v>
      </c>
      <c r="J61" s="6">
        <f t="shared" si="3"/>
        <v>125</v>
      </c>
      <c r="K61" s="6">
        <f t="shared" si="4"/>
        <v>7.0546737213403876</v>
      </c>
      <c r="L61" s="6">
        <f t="shared" si="5"/>
        <v>200</v>
      </c>
      <c r="M61"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121</v>
      </c>
      <c r="W61" s="6">
        <f t="shared" si="7"/>
        <v>0.88183421516754845</v>
      </c>
      <c r="X61" s="6">
        <f t="shared" si="8"/>
        <v>25</v>
      </c>
      <c r="Y61" s="6">
        <f t="shared" si="9"/>
        <v>14.109347442680775</v>
      </c>
      <c r="Z61" s="6">
        <f t="shared" si="10"/>
        <v>400</v>
      </c>
      <c r="AA61" s="13">
        <v>15000000533</v>
      </c>
      <c r="AB61" s="6">
        <f t="shared" si="18"/>
        <v>2.6455026455026456</v>
      </c>
      <c r="AC61" s="6">
        <f t="shared" si="19"/>
        <v>75</v>
      </c>
      <c r="AD61" s="13">
        <v>17000000533</v>
      </c>
      <c r="AE61" s="6">
        <f t="shared" si="13"/>
        <v>8.8183421516754841</v>
      </c>
      <c r="AF61" s="6">
        <f t="shared" si="14"/>
        <v>250</v>
      </c>
      <c r="AG61" s="13">
        <v>19000000533</v>
      </c>
      <c r="AH61" s="6">
        <f t="shared" si="15"/>
        <v>5.2910052910052912</v>
      </c>
      <c r="AI61" s="6">
        <f t="shared" si="16"/>
        <v>150</v>
      </c>
      <c r="AJ61" s="13">
        <v>21000000533</v>
      </c>
      <c r="AK61" s="11"/>
      <c r="AL61"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2557</v>
      </c>
      <c r="B62" s="8" t="s">
        <v>2558</v>
      </c>
      <c r="C62" s="8" t="s">
        <v>2559</v>
      </c>
      <c r="D62" s="9" t="s">
        <v>2560</v>
      </c>
      <c r="E62" s="6">
        <f t="shared" si="0"/>
        <v>1.69</v>
      </c>
      <c r="F62" s="6">
        <f>Table9[[#This Row],[4oz 
Net Wt (grams)]]/2</f>
        <v>47.911500000000004</v>
      </c>
      <c r="G62" s="6">
        <f t="shared" si="1"/>
        <v>3.38</v>
      </c>
      <c r="H62" s="6">
        <v>95.823000000000008</v>
      </c>
      <c r="I62" s="6">
        <f t="shared" si="2"/>
        <v>4.2249999999999996</v>
      </c>
      <c r="J62" s="6">
        <f t="shared" si="3"/>
        <v>119.77875</v>
      </c>
      <c r="K62" s="6">
        <f t="shared" si="4"/>
        <v>6.76</v>
      </c>
      <c r="L62" s="6">
        <f t="shared" si="5"/>
        <v>191.64600000000002</v>
      </c>
      <c r="M62"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121</v>
      </c>
      <c r="W62" s="6">
        <f t="shared" si="7"/>
        <v>0.84499999999999997</v>
      </c>
      <c r="X62" s="6">
        <f t="shared" si="8"/>
        <v>23.955750000000002</v>
      </c>
      <c r="Y62" s="6">
        <f t="shared" si="9"/>
        <v>13.52</v>
      </c>
      <c r="Z62" s="6">
        <f t="shared" si="10"/>
        <v>383.29200000000003</v>
      </c>
      <c r="AA62" s="13">
        <v>15000000460</v>
      </c>
      <c r="AB62" s="6">
        <f t="shared" si="18"/>
        <v>2.5350000000000001</v>
      </c>
      <c r="AC62" s="6">
        <f t="shared" si="19"/>
        <v>71.867250000000013</v>
      </c>
      <c r="AD62" s="13">
        <v>17000000460</v>
      </c>
      <c r="AE62" s="6">
        <f t="shared" si="13"/>
        <v>8.4499999999999993</v>
      </c>
      <c r="AF62" s="6">
        <f t="shared" si="14"/>
        <v>239.5575</v>
      </c>
      <c r="AG62" s="13">
        <v>19000000460</v>
      </c>
      <c r="AH62" s="6">
        <f t="shared" si="15"/>
        <v>5.07</v>
      </c>
      <c r="AI62" s="6">
        <f t="shared" si="16"/>
        <v>143.73450000000003</v>
      </c>
      <c r="AJ62" s="13">
        <v>21000000460</v>
      </c>
      <c r="AK62" s="11"/>
      <c r="AL62"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988</v>
      </c>
      <c r="B63" s="8" t="s">
        <v>989</v>
      </c>
      <c r="C63" s="8" t="s">
        <v>990</v>
      </c>
      <c r="D63" s="9" t="s">
        <v>991</v>
      </c>
      <c r="E63" s="6">
        <f t="shared" si="0"/>
        <v>1.8</v>
      </c>
      <c r="F63" s="6">
        <f>Table9[[#This Row],[4oz 
Net Wt (grams)]]/2</f>
        <v>51.03</v>
      </c>
      <c r="G63" s="6">
        <f t="shared" si="1"/>
        <v>3.6</v>
      </c>
      <c r="H63" s="6">
        <v>102.06</v>
      </c>
      <c r="I63" s="6">
        <f t="shared" si="2"/>
        <v>4.5</v>
      </c>
      <c r="J63" s="6">
        <f t="shared" si="3"/>
        <v>127.575</v>
      </c>
      <c r="K63" s="6">
        <f t="shared" si="4"/>
        <v>7.2</v>
      </c>
      <c r="L63" s="6">
        <f t="shared" si="5"/>
        <v>204.12</v>
      </c>
      <c r="M63" s="9" t="str">
        <f t="shared" si="6"/>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992</v>
      </c>
      <c r="W63" s="6">
        <f t="shared" si="7"/>
        <v>0.9</v>
      </c>
      <c r="X63" s="6">
        <f t="shared" si="8"/>
        <v>25.515000000000001</v>
      </c>
      <c r="Y63" s="6">
        <f t="shared" si="9"/>
        <v>14.4</v>
      </c>
      <c r="Z63" s="6">
        <f t="shared" si="10"/>
        <v>408.24</v>
      </c>
      <c r="AA63" s="13">
        <v>15000000043</v>
      </c>
      <c r="AB63" s="6">
        <f t="shared" si="18"/>
        <v>2.7</v>
      </c>
      <c r="AC63" s="6">
        <f t="shared" si="19"/>
        <v>76.545000000000002</v>
      </c>
      <c r="AD63" s="13">
        <v>17000000043</v>
      </c>
      <c r="AE63" s="6">
        <f t="shared" si="13"/>
        <v>9</v>
      </c>
      <c r="AF63" s="6">
        <f t="shared" si="14"/>
        <v>255.15</v>
      </c>
      <c r="AG63" s="13">
        <v>19000000043</v>
      </c>
      <c r="AH63" s="6">
        <f t="shared" si="15"/>
        <v>5.4</v>
      </c>
      <c r="AI63" s="6">
        <f t="shared" si="16"/>
        <v>153.09</v>
      </c>
      <c r="AJ63" s="13">
        <v>21000000043</v>
      </c>
      <c r="AK63" s="11"/>
      <c r="AL63" s="10" t="str">
        <f t="shared" si="17"/>
        <v>Blue Ribbon Pecan Rub Ingredients:
brown sugar, salt, spices, pecan meal, dehydrated garlic, paprika, onion powder
• ALLERGY ALERT: contains pecan •</v>
      </c>
      <c r="AM63" s="9" t="s">
        <v>44</v>
      </c>
      <c r="AN63" s="42"/>
    </row>
    <row r="64" spans="1:40" ht="210" x14ac:dyDescent="0.3">
      <c r="A64" s="8" t="s">
        <v>1095</v>
      </c>
      <c r="B64" s="8" t="s">
        <v>1096</v>
      </c>
      <c r="C64" s="8" t="s">
        <v>1097</v>
      </c>
      <c r="D64" s="9" t="s">
        <v>1098</v>
      </c>
      <c r="E64" s="6">
        <f t="shared" si="0"/>
        <v>1.85</v>
      </c>
      <c r="F64" s="6">
        <f>Table9[[#This Row],[4oz 
Net Wt (grams)]]/2</f>
        <v>52.447500000000005</v>
      </c>
      <c r="G64" s="6">
        <f t="shared" si="1"/>
        <v>3.7</v>
      </c>
      <c r="H64" s="6">
        <v>104.89500000000001</v>
      </c>
      <c r="I64" s="6">
        <f t="shared" si="2"/>
        <v>4.625</v>
      </c>
      <c r="J64" s="6">
        <f t="shared" si="3"/>
        <v>131.11875000000001</v>
      </c>
      <c r="K64" s="6">
        <f t="shared" si="4"/>
        <v>7.4</v>
      </c>
      <c r="L64" s="6">
        <f t="shared" si="5"/>
        <v>209.79000000000002</v>
      </c>
      <c r="M64" s="9" t="str">
        <f t="shared" si="6"/>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148</v>
      </c>
      <c r="W64" s="6">
        <f t="shared" si="7"/>
        <v>0.92500000000000004</v>
      </c>
      <c r="X64" s="6">
        <f t="shared" si="8"/>
        <v>26.223750000000003</v>
      </c>
      <c r="Y64" s="6">
        <f t="shared" si="9"/>
        <v>14.8</v>
      </c>
      <c r="Z64" s="6">
        <f t="shared" si="10"/>
        <v>419.58000000000004</v>
      </c>
      <c r="AA64" s="13">
        <v>15000000044</v>
      </c>
      <c r="AB64" s="6">
        <f t="shared" si="18"/>
        <v>2.7750000000000004</v>
      </c>
      <c r="AC64" s="6">
        <f t="shared" si="19"/>
        <v>78.671250000000015</v>
      </c>
      <c r="AD64" s="13">
        <v>17000000044</v>
      </c>
      <c r="AE64" s="6">
        <f t="shared" si="13"/>
        <v>9.25</v>
      </c>
      <c r="AF64" s="6">
        <f t="shared" si="14"/>
        <v>262.23750000000001</v>
      </c>
      <c r="AG64" s="13">
        <v>19000000044</v>
      </c>
      <c r="AH64" s="6">
        <f t="shared" si="15"/>
        <v>5.5500000000000007</v>
      </c>
      <c r="AI64" s="6">
        <f t="shared" si="16"/>
        <v>157.34250000000003</v>
      </c>
      <c r="AJ64" s="13">
        <v>21000000044</v>
      </c>
      <c r="AK64" s="11"/>
      <c r="AL64" s="10" t="str">
        <f t="shared" si="17"/>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40" x14ac:dyDescent="0.3">
      <c r="A65" s="8" t="s">
        <v>51</v>
      </c>
      <c r="B65" s="8" t="s">
        <v>52</v>
      </c>
      <c r="C65" s="8" t="s">
        <v>53</v>
      </c>
      <c r="D65" s="9" t="s">
        <v>54</v>
      </c>
      <c r="E65" s="6">
        <f t="shared" si="0"/>
        <v>2</v>
      </c>
      <c r="F65" s="6">
        <f>Table9[[#This Row],[4oz 
Net Wt (grams)]]/2</f>
        <v>56.7</v>
      </c>
      <c r="G65" s="6">
        <f t="shared" si="1"/>
        <v>4</v>
      </c>
      <c r="H65" s="6">
        <v>113.4</v>
      </c>
      <c r="I65" s="6">
        <f t="shared" si="2"/>
        <v>5</v>
      </c>
      <c r="J65" s="6">
        <f t="shared" si="3"/>
        <v>141.75</v>
      </c>
      <c r="K65" s="6">
        <f t="shared" si="4"/>
        <v>8</v>
      </c>
      <c r="L65" s="6">
        <f t="shared" si="5"/>
        <v>226.8</v>
      </c>
      <c r="M65"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 t="shared" si="7"/>
        <v>1</v>
      </c>
      <c r="X65" s="6">
        <f t="shared" si="8"/>
        <v>28.35</v>
      </c>
      <c r="Y65" s="6">
        <f t="shared" si="9"/>
        <v>16</v>
      </c>
      <c r="Z65" s="6">
        <f t="shared" si="10"/>
        <v>453.6</v>
      </c>
      <c r="AA65" s="13">
        <v>15000000045</v>
      </c>
      <c r="AB65" s="6">
        <f t="shared" si="18"/>
        <v>3</v>
      </c>
      <c r="AC65" s="6">
        <f t="shared" si="19"/>
        <v>85.050000000000011</v>
      </c>
      <c r="AD65" s="13">
        <v>17000000045</v>
      </c>
      <c r="AE65" s="6">
        <f t="shared" si="13"/>
        <v>10</v>
      </c>
      <c r="AF65" s="6">
        <f t="shared" si="14"/>
        <v>283.5</v>
      </c>
      <c r="AG65" s="13">
        <v>19000000045</v>
      </c>
      <c r="AH65" s="6">
        <f t="shared" si="15"/>
        <v>6</v>
      </c>
      <c r="AI65" s="6">
        <f t="shared" si="16"/>
        <v>170.10000000000002</v>
      </c>
      <c r="AJ65" s="13">
        <v>21000000045</v>
      </c>
      <c r="AK65" s="11"/>
      <c r="AL65"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390" x14ac:dyDescent="0.3">
      <c r="A66" s="8" t="s">
        <v>2541</v>
      </c>
      <c r="B66" s="8" t="s">
        <v>2542</v>
      </c>
      <c r="C66" s="8" t="s">
        <v>2543</v>
      </c>
      <c r="D66" s="9" t="s">
        <v>2544</v>
      </c>
      <c r="E66" s="6">
        <f t="shared" ref="E66:E129" si="20">IF(F66 = "NULL", "NULL", F66/28.35)</f>
        <v>1.69</v>
      </c>
      <c r="F66" s="6">
        <f>Table9[[#This Row],[4oz 
Net Wt (grams)]]/2</f>
        <v>47.911500000000004</v>
      </c>
      <c r="G66" s="6">
        <f t="shared" ref="G66:G129" si="21">IF(H66 = "NULL", "NULL", H66/28.35)</f>
        <v>3.38</v>
      </c>
      <c r="H66" s="6">
        <v>95.823000000000008</v>
      </c>
      <c r="I66" s="6">
        <f t="shared" ref="I66:I129" si="22">IF(G66 = "NULL", "NULL", G66*1.25)</f>
        <v>4.2249999999999996</v>
      </c>
      <c r="J66" s="6">
        <f t="shared" ref="J66:J129" si="23">IF(G66 = "NULL", "NULL", H66*1.25)</f>
        <v>119.77875</v>
      </c>
      <c r="K66" s="6">
        <f t="shared" ref="K66:K129" si="24">IF(G66 = "NULL", "NULL", G66*2)</f>
        <v>6.76</v>
      </c>
      <c r="L66" s="6">
        <f t="shared" ref="L66:L129" si="25">IF(G66 = "NULL", "NULL", H66*2)</f>
        <v>191.64600000000002</v>
      </c>
      <c r="M66" s="9" t="str">
        <f t="shared" ref="M66:M129" si="26">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121</v>
      </c>
      <c r="W66" s="6">
        <f t="shared" ref="W66:W129" si="27">IF(G66 = "NULL", "NULL", G66/4)</f>
        <v>0.84499999999999997</v>
      </c>
      <c r="X66" s="6">
        <f t="shared" ref="X66:X129" si="28">IF(W66 = "NULL", "NULL", W66*28.35)</f>
        <v>23.955750000000002</v>
      </c>
      <c r="Y66" s="6">
        <f t="shared" ref="Y66:Y129" si="29">IF(G66 = "NULL", "NULL", G66*4)</f>
        <v>13.52</v>
      </c>
      <c r="Z66" s="6">
        <f t="shared" ref="Z66:Z129" si="30">IF(G66 = "NULL", "NULL", H66*4)</f>
        <v>383.29200000000003</v>
      </c>
      <c r="AA66" s="13">
        <v>15000000046</v>
      </c>
      <c r="AB66" s="6">
        <f t="shared" si="18"/>
        <v>2.5350000000000001</v>
      </c>
      <c r="AC66" s="6">
        <f t="shared" si="19"/>
        <v>71.867250000000013</v>
      </c>
      <c r="AD66" s="13">
        <v>17000000046</v>
      </c>
      <c r="AE66" s="6">
        <f t="shared" ref="AE66:AE129" si="31">IF(H66 = "NULL", "NULL", AF66/28.35)</f>
        <v>8.4499999999999993</v>
      </c>
      <c r="AF66" s="6">
        <f t="shared" ref="AF66:AF129" si="32">IF(H66 = "NULL", "NULL", J66*2)</f>
        <v>239.5575</v>
      </c>
      <c r="AG66" s="13">
        <v>19000000046</v>
      </c>
      <c r="AH66" s="6">
        <f t="shared" ref="AH66:AH129" si="33">IF(AB66 = "NULL", "NULL", AB66*2)</f>
        <v>5.07</v>
      </c>
      <c r="AI66" s="6">
        <f t="shared" ref="AI66:AI129" si="34">IF(AC66 = "NULL", "NULL", AC66*2)</f>
        <v>143.73450000000003</v>
      </c>
      <c r="AJ66" s="13">
        <v>21000000046</v>
      </c>
      <c r="AK66" s="11"/>
      <c r="AL66" s="10" t="str">
        <f t="shared" ref="AL66:AL129" si="35">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1847</v>
      </c>
      <c r="B67" s="8" t="s">
        <v>1848</v>
      </c>
      <c r="C67" s="8" t="s">
        <v>1849</v>
      </c>
      <c r="D67" s="9" t="s">
        <v>1850</v>
      </c>
      <c r="E67" s="6">
        <f t="shared" si="20"/>
        <v>1.4</v>
      </c>
      <c r="F67" s="6">
        <f>Table9[[#This Row],[4oz 
Net Wt (grams)]]/2</f>
        <v>39.69</v>
      </c>
      <c r="G67" s="6">
        <f t="shared" si="21"/>
        <v>2.8</v>
      </c>
      <c r="H67" s="6">
        <v>79.38</v>
      </c>
      <c r="I67" s="6">
        <f t="shared" si="22"/>
        <v>3.5</v>
      </c>
      <c r="J67" s="6">
        <f t="shared" si="23"/>
        <v>99.224999999999994</v>
      </c>
      <c r="K67" s="6">
        <f t="shared" si="24"/>
        <v>5.6</v>
      </c>
      <c r="L67" s="6">
        <f t="shared" si="25"/>
        <v>158.76</v>
      </c>
      <c r="M67" s="9" t="str">
        <f t="shared" si="26"/>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 t="shared" si="27"/>
        <v>0.7</v>
      </c>
      <c r="X67" s="6">
        <f t="shared" si="28"/>
        <v>19.844999999999999</v>
      </c>
      <c r="Y67" s="6">
        <f t="shared" si="29"/>
        <v>11.2</v>
      </c>
      <c r="Z67" s="6">
        <f t="shared" si="30"/>
        <v>317.52</v>
      </c>
      <c r="AA67" s="13">
        <v>15000000047</v>
      </c>
      <c r="AB67" s="6">
        <f t="shared" si="18"/>
        <v>2.0999999999999996</v>
      </c>
      <c r="AC67" s="6">
        <f t="shared" si="19"/>
        <v>59.534999999999997</v>
      </c>
      <c r="AD67" s="13">
        <v>17000000047</v>
      </c>
      <c r="AE67" s="6">
        <f t="shared" si="31"/>
        <v>6.9999999999999991</v>
      </c>
      <c r="AF67" s="6">
        <f t="shared" si="32"/>
        <v>198.45</v>
      </c>
      <c r="AG67" s="13">
        <v>19000000047</v>
      </c>
      <c r="AH67" s="6">
        <f t="shared" si="33"/>
        <v>4.1999999999999993</v>
      </c>
      <c r="AI67" s="6">
        <f t="shared" si="34"/>
        <v>119.07</v>
      </c>
      <c r="AJ67" s="13">
        <v>21000000047</v>
      </c>
      <c r="AK67" s="11"/>
      <c r="AL67" s="10" t="str">
        <f t="shared" si="35"/>
        <v>Boardwalk Seafood Ingredients:
sea salt, garlic, onion, paprika</v>
      </c>
      <c r="AM67" s="9" t="s">
        <v>44</v>
      </c>
      <c r="AN67" s="42"/>
    </row>
    <row r="68" spans="1:40" ht="180" x14ac:dyDescent="0.3">
      <c r="A68" s="8" t="s">
        <v>1027</v>
      </c>
      <c r="B68" s="8" t="s">
        <v>1028</v>
      </c>
      <c r="C68" s="8" t="s">
        <v>1029</v>
      </c>
      <c r="D68" s="9" t="s">
        <v>1030</v>
      </c>
      <c r="E68" s="6">
        <f t="shared" si="20"/>
        <v>1.2</v>
      </c>
      <c r="F68" s="6">
        <f>Table9[[#This Row],[4oz 
Net Wt (grams)]]/2</f>
        <v>34.020000000000003</v>
      </c>
      <c r="G68" s="6">
        <f t="shared" si="21"/>
        <v>2.4</v>
      </c>
      <c r="H68" s="6">
        <v>68.040000000000006</v>
      </c>
      <c r="I68" s="6">
        <f t="shared" si="22"/>
        <v>3</v>
      </c>
      <c r="J68" s="6">
        <f t="shared" si="23"/>
        <v>85.050000000000011</v>
      </c>
      <c r="K68" s="6">
        <f t="shared" si="24"/>
        <v>4.8</v>
      </c>
      <c r="L68" s="6">
        <f t="shared" si="25"/>
        <v>136.08000000000001</v>
      </c>
      <c r="M68" s="9" t="str">
        <f t="shared" si="26"/>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 t="shared" si="27"/>
        <v>0.6</v>
      </c>
      <c r="X68" s="6">
        <f t="shared" si="28"/>
        <v>17.010000000000002</v>
      </c>
      <c r="Y68" s="6">
        <f t="shared" si="29"/>
        <v>9.6</v>
      </c>
      <c r="Z68" s="6">
        <f t="shared" si="30"/>
        <v>272.16000000000003</v>
      </c>
      <c r="AA68" s="13">
        <v>15000000048</v>
      </c>
      <c r="AB68" s="6">
        <f t="shared" si="18"/>
        <v>1.7999999999999998</v>
      </c>
      <c r="AC68" s="6">
        <f t="shared" si="19"/>
        <v>51.03</v>
      </c>
      <c r="AD68" s="13">
        <v>17000000048</v>
      </c>
      <c r="AE68" s="6">
        <f t="shared" si="31"/>
        <v>6.0000000000000009</v>
      </c>
      <c r="AF68" s="6">
        <f t="shared" si="32"/>
        <v>170.10000000000002</v>
      </c>
      <c r="AG68" s="13">
        <v>19000000048</v>
      </c>
      <c r="AH68" s="6">
        <f t="shared" si="33"/>
        <v>3.5999999999999996</v>
      </c>
      <c r="AI68" s="6">
        <f t="shared" si="34"/>
        <v>102.06</v>
      </c>
      <c r="AJ68" s="13">
        <v>21000000048</v>
      </c>
      <c r="AK68" s="11"/>
      <c r="AL68" s="10" t="str">
        <f t="shared" si="35"/>
        <v>Bold &amp; Savory Grill Seasoning Ingredients:
brown sugar, paprika, smoked mesquite salt, garlic, onion, black pepper, cloves, cayenne</v>
      </c>
      <c r="AM68" s="9" t="s">
        <v>44</v>
      </c>
      <c r="AN68" s="42"/>
    </row>
    <row r="69" spans="1:40" ht="180" x14ac:dyDescent="0.3">
      <c r="A69" s="8" t="s">
        <v>1194</v>
      </c>
      <c r="B69" s="8" t="s">
        <v>1195</v>
      </c>
      <c r="C69" s="8" t="s">
        <v>1196</v>
      </c>
      <c r="D69" s="9" t="s">
        <v>1197</v>
      </c>
      <c r="E69" s="6">
        <f t="shared" si="20"/>
        <v>1.1000000000000001</v>
      </c>
      <c r="F69" s="6">
        <f>Table9[[#This Row],[4oz 
Net Wt (grams)]]/2</f>
        <v>31.185000000000006</v>
      </c>
      <c r="G69" s="6">
        <f t="shared" si="21"/>
        <v>2.2000000000000002</v>
      </c>
      <c r="H69" s="6">
        <v>62.370000000000012</v>
      </c>
      <c r="I69" s="6">
        <f t="shared" si="22"/>
        <v>2.75</v>
      </c>
      <c r="J69" s="6">
        <f t="shared" si="23"/>
        <v>77.96250000000002</v>
      </c>
      <c r="K69" s="6">
        <f t="shared" si="24"/>
        <v>4.4000000000000004</v>
      </c>
      <c r="L69" s="6">
        <f t="shared" si="25"/>
        <v>124.74000000000002</v>
      </c>
      <c r="M69" s="9" t="str">
        <f t="shared" si="26"/>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148</v>
      </c>
      <c r="W69" s="6">
        <f t="shared" si="27"/>
        <v>0.55000000000000004</v>
      </c>
      <c r="X69" s="6">
        <f t="shared" si="28"/>
        <v>15.592500000000003</v>
      </c>
      <c r="Y69" s="6">
        <f t="shared" si="29"/>
        <v>8.8000000000000007</v>
      </c>
      <c r="Z69" s="6">
        <f t="shared" si="30"/>
        <v>249.48000000000005</v>
      </c>
      <c r="AA69" s="13">
        <v>15000000377</v>
      </c>
      <c r="AB69" s="6">
        <f t="shared" si="18"/>
        <v>1.6500000000000001</v>
      </c>
      <c r="AC69" s="6">
        <f t="shared" si="19"/>
        <v>46.777500000000011</v>
      </c>
      <c r="AD69" s="13">
        <v>17000000377</v>
      </c>
      <c r="AE69" s="6">
        <f t="shared" si="31"/>
        <v>5.5000000000000009</v>
      </c>
      <c r="AF69" s="6">
        <f t="shared" si="32"/>
        <v>155.92500000000004</v>
      </c>
      <c r="AG69" s="13">
        <v>19000000377</v>
      </c>
      <c r="AH69" s="6">
        <f t="shared" si="33"/>
        <v>3.3000000000000003</v>
      </c>
      <c r="AI69" s="6">
        <f t="shared" si="34"/>
        <v>93.555000000000021</v>
      </c>
      <c r="AJ69" s="13">
        <v>21000000377</v>
      </c>
      <c r="AK69" s="11"/>
      <c r="AL69" s="10" t="str">
        <f t="shared" si="35"/>
        <v>Bold Heat Grill Seasoning Ingredients:
salt, spices, dextrose, sugar, spice extractives, tricalcium phosphate (anti-caking)</v>
      </c>
      <c r="AM69" s="9" t="s">
        <v>44</v>
      </c>
      <c r="AN69" s="42"/>
    </row>
    <row r="70" spans="1:40" ht="180" x14ac:dyDescent="0.3">
      <c r="A70" s="31" t="s">
        <v>254</v>
      </c>
      <c r="B70" s="8" t="s">
        <v>255</v>
      </c>
      <c r="C70" s="8" t="s">
        <v>256</v>
      </c>
      <c r="D70" s="9" t="s">
        <v>257</v>
      </c>
      <c r="E70" s="6">
        <f t="shared" si="20"/>
        <v>0.88183421516754845</v>
      </c>
      <c r="F70" s="6">
        <f>Table9[[#This Row],[4oz 
Net Wt (grams)]]/2</f>
        <v>25</v>
      </c>
      <c r="G70" s="6">
        <f t="shared" si="21"/>
        <v>1.7636684303350969</v>
      </c>
      <c r="H70" s="6">
        <v>50</v>
      </c>
      <c r="I70" s="6">
        <f t="shared" si="22"/>
        <v>2.204585537918871</v>
      </c>
      <c r="J70" s="6">
        <f t="shared" si="23"/>
        <v>62.5</v>
      </c>
      <c r="K70" s="6">
        <f t="shared" si="24"/>
        <v>3.5273368606701938</v>
      </c>
      <c r="L70" s="6">
        <f t="shared" si="25"/>
        <v>100</v>
      </c>
      <c r="M70" s="9" t="str">
        <f t="shared" si="26"/>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192</v>
      </c>
      <c r="W70" s="6">
        <f t="shared" si="27"/>
        <v>0.44091710758377423</v>
      </c>
      <c r="X70" s="6">
        <f t="shared" si="28"/>
        <v>12.5</v>
      </c>
      <c r="Y70" s="6">
        <f t="shared" si="29"/>
        <v>7.0546737213403876</v>
      </c>
      <c r="Z70" s="6">
        <f t="shared" si="30"/>
        <v>200</v>
      </c>
      <c r="AA70" s="13">
        <v>15000000468</v>
      </c>
      <c r="AB70" s="6">
        <f t="shared" ref="AB70:AB133" si="36">IF(OR(E70 = "NULL", G70 = "NULL"), "NULL", (E70+G70)/2)</f>
        <v>1.3227513227513228</v>
      </c>
      <c r="AC70" s="6">
        <v>39</v>
      </c>
      <c r="AD70" s="13">
        <v>17000000468</v>
      </c>
      <c r="AE70" s="6">
        <f t="shared" si="31"/>
        <v>4.409171075837742</v>
      </c>
      <c r="AF70" s="6">
        <f t="shared" si="32"/>
        <v>125</v>
      </c>
      <c r="AG70" s="13">
        <v>19000000468</v>
      </c>
      <c r="AH70" s="6">
        <f t="shared" si="33"/>
        <v>2.6455026455026456</v>
      </c>
      <c r="AI70" s="6">
        <f t="shared" si="34"/>
        <v>78</v>
      </c>
      <c r="AJ70" s="13">
        <v>21000000468</v>
      </c>
      <c r="AK70" s="11" t="s">
        <v>258</v>
      </c>
      <c r="AL70" s="10" t="str">
        <f t="shared" si="35"/>
        <v>Bold Onion &amp; Garlic Bread Dip Ingredients:
salt, shallots, black pepper, parsley, coriander, dill weed, chives, garlic</v>
      </c>
      <c r="AM70" s="9" t="s">
        <v>44</v>
      </c>
      <c r="AN70" s="42"/>
    </row>
    <row r="71" spans="1:40" ht="180" x14ac:dyDescent="0.3">
      <c r="A71" s="33" t="s">
        <v>550</v>
      </c>
      <c r="B71" s="8" t="s">
        <v>551</v>
      </c>
      <c r="C71" s="8" t="s">
        <v>552</v>
      </c>
      <c r="D71" s="9" t="s">
        <v>553</v>
      </c>
      <c r="E71" s="6">
        <f t="shared" si="20"/>
        <v>0.88183421516754845</v>
      </c>
      <c r="F71" s="6">
        <f>Table9[[#This Row],[4oz 
Net Wt (grams)]]/2</f>
        <v>25</v>
      </c>
      <c r="G71" s="6">
        <f t="shared" si="21"/>
        <v>1.7636684303350969</v>
      </c>
      <c r="H71" s="6">
        <v>50</v>
      </c>
      <c r="I71" s="6">
        <f t="shared" si="22"/>
        <v>2.204585537918871</v>
      </c>
      <c r="J71" s="6">
        <f t="shared" si="23"/>
        <v>62.5</v>
      </c>
      <c r="K71" s="6">
        <f t="shared" si="24"/>
        <v>3.5273368606701938</v>
      </c>
      <c r="L71" s="6">
        <f t="shared" si="25"/>
        <v>100</v>
      </c>
      <c r="M71" s="9" t="str">
        <f t="shared" si="26"/>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 t="shared" si="27"/>
        <v>0.44091710758377423</v>
      </c>
      <c r="X71" s="6">
        <f t="shared" si="28"/>
        <v>12.5</v>
      </c>
      <c r="Y71" s="6">
        <f t="shared" si="29"/>
        <v>7.0546737213403876</v>
      </c>
      <c r="Z71" s="6">
        <f t="shared" si="30"/>
        <v>200</v>
      </c>
      <c r="AA71" s="13">
        <v>15000000509</v>
      </c>
      <c r="AB71" s="6">
        <f t="shared" si="36"/>
        <v>1.3227513227513228</v>
      </c>
      <c r="AC71" s="6">
        <v>39</v>
      </c>
      <c r="AD71" s="13">
        <v>17000000509</v>
      </c>
      <c r="AE71" s="6">
        <f t="shared" si="31"/>
        <v>4.409171075837742</v>
      </c>
      <c r="AF71" s="6">
        <f t="shared" si="32"/>
        <v>125</v>
      </c>
      <c r="AG71" s="13">
        <v>19000000509</v>
      </c>
      <c r="AH71" s="6">
        <f t="shared" si="33"/>
        <v>2.6455026455026456</v>
      </c>
      <c r="AI71" s="6">
        <f t="shared" si="34"/>
        <v>78</v>
      </c>
      <c r="AJ71" s="13">
        <v>21000000509</v>
      </c>
      <c r="AK71" s="11" t="s">
        <v>554</v>
      </c>
      <c r="AL71" s="10" t="str">
        <f t="shared" si="35"/>
        <v>Bold Onion &amp; Garlic Seasoning Ingredients:
salt, shallots, black pepper, parsley, coriander, dill weed, chives, garlic</v>
      </c>
      <c r="AM71" s="9" t="s">
        <v>44</v>
      </c>
      <c r="AN71" s="42"/>
    </row>
    <row r="72" spans="1:40" ht="180" x14ac:dyDescent="0.3">
      <c r="A72" s="33" t="s">
        <v>721</v>
      </c>
      <c r="B72" s="8" t="s">
        <v>722</v>
      </c>
      <c r="C72" s="8" t="s">
        <v>723</v>
      </c>
      <c r="D72" s="9" t="s">
        <v>724</v>
      </c>
      <c r="E72" s="6">
        <f t="shared" si="20"/>
        <v>1.4109347442680775</v>
      </c>
      <c r="F72" s="6">
        <f>Table9[[#This Row],[4oz 
Net Wt (grams)]]/2</f>
        <v>40</v>
      </c>
      <c r="G72" s="6">
        <f t="shared" si="21"/>
        <v>2.821869488536155</v>
      </c>
      <c r="H72" s="6">
        <v>80</v>
      </c>
      <c r="I72" s="6">
        <f t="shared" si="22"/>
        <v>3.5273368606701938</v>
      </c>
      <c r="J72" s="6">
        <f t="shared" si="23"/>
        <v>100</v>
      </c>
      <c r="K72" s="6">
        <f t="shared" si="24"/>
        <v>5.6437389770723101</v>
      </c>
      <c r="L72" s="6">
        <f t="shared" si="25"/>
        <v>160</v>
      </c>
      <c r="M72" s="9" t="str">
        <f t="shared" si="26"/>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725</v>
      </c>
      <c r="W72" s="6">
        <f t="shared" si="27"/>
        <v>0.70546737213403876</v>
      </c>
      <c r="X72" s="6">
        <f t="shared" si="28"/>
        <v>20</v>
      </c>
      <c r="Y72" s="6">
        <f t="shared" si="29"/>
        <v>11.28747795414462</v>
      </c>
      <c r="Z72" s="6">
        <f t="shared" si="30"/>
        <v>320</v>
      </c>
      <c r="AA72" s="13">
        <v>15000000583</v>
      </c>
      <c r="AB72" s="6">
        <f t="shared" si="36"/>
        <v>2.1164021164021163</v>
      </c>
      <c r="AC72" s="6">
        <f t="shared" ref="AC72:AC103" si="37">IF(OR(F72 = "NULL", H72 = "NULL"), "NULL", (F72+H72)/2)</f>
        <v>60</v>
      </c>
      <c r="AD72" s="13">
        <v>17000000583</v>
      </c>
      <c r="AE72" s="6">
        <f t="shared" si="31"/>
        <v>7.0546737213403876</v>
      </c>
      <c r="AF72" s="6">
        <f t="shared" si="32"/>
        <v>200</v>
      </c>
      <c r="AG72" s="13">
        <v>19000000583</v>
      </c>
      <c r="AH72" s="6">
        <f t="shared" si="33"/>
        <v>4.2328042328042326</v>
      </c>
      <c r="AI72" s="6">
        <f t="shared" si="34"/>
        <v>120</v>
      </c>
      <c r="AJ72" s="13">
        <v>21000000583</v>
      </c>
      <c r="AK72" s="11" t="s">
        <v>726</v>
      </c>
      <c r="AL72" s="10" t="str">
        <f t="shared" si="35"/>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1191</v>
      </c>
      <c r="B73" s="8" t="s">
        <v>1192</v>
      </c>
      <c r="C73" s="8" t="s">
        <v>1192</v>
      </c>
      <c r="D73" s="9" t="s">
        <v>1193</v>
      </c>
      <c r="E73" s="6">
        <f t="shared" si="20"/>
        <v>1.1000000000000001</v>
      </c>
      <c r="F73" s="6">
        <f>Table9[[#This Row],[4oz 
Net Wt (grams)]]/2</f>
        <v>31.185000000000006</v>
      </c>
      <c r="G73" s="6">
        <f t="shared" si="21"/>
        <v>2.2000000000000002</v>
      </c>
      <c r="H73" s="6">
        <v>62.370000000000012</v>
      </c>
      <c r="I73" s="6">
        <f t="shared" si="22"/>
        <v>2.75</v>
      </c>
      <c r="J73" s="6">
        <f t="shared" si="23"/>
        <v>77.96250000000002</v>
      </c>
      <c r="K73" s="6">
        <f t="shared" si="24"/>
        <v>4.4000000000000004</v>
      </c>
      <c r="L73" s="6">
        <f t="shared" si="25"/>
        <v>124.74000000000002</v>
      </c>
      <c r="M73"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148</v>
      </c>
      <c r="W73" s="6">
        <f t="shared" si="27"/>
        <v>0.55000000000000004</v>
      </c>
      <c r="X73" s="6">
        <f t="shared" si="28"/>
        <v>15.592500000000003</v>
      </c>
      <c r="Y73" s="6">
        <f t="shared" si="29"/>
        <v>8.8000000000000007</v>
      </c>
      <c r="Z73" s="6">
        <f t="shared" si="30"/>
        <v>249.48000000000005</v>
      </c>
      <c r="AA73" s="13">
        <v>15000000378</v>
      </c>
      <c r="AB73" s="6">
        <f t="shared" si="36"/>
        <v>1.6500000000000001</v>
      </c>
      <c r="AC73" s="6">
        <f t="shared" si="37"/>
        <v>46.777500000000011</v>
      </c>
      <c r="AD73" s="13">
        <v>17000000378</v>
      </c>
      <c r="AE73" s="6">
        <f t="shared" si="31"/>
        <v>5.5000000000000009</v>
      </c>
      <c r="AF73" s="6">
        <f t="shared" si="32"/>
        <v>155.92500000000004</v>
      </c>
      <c r="AG73" s="13">
        <v>19000000378</v>
      </c>
      <c r="AH73" s="6">
        <f t="shared" si="33"/>
        <v>3.3000000000000003</v>
      </c>
      <c r="AI73" s="6">
        <f t="shared" si="34"/>
        <v>93.555000000000021</v>
      </c>
      <c r="AJ73" s="13">
        <v>21000000378</v>
      </c>
      <c r="AK73" s="11"/>
      <c r="AL73"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2193</v>
      </c>
      <c r="B74" s="8" t="s">
        <v>2194</v>
      </c>
      <c r="C74" s="8" t="s">
        <v>2195</v>
      </c>
      <c r="D74" s="9" t="s">
        <v>2196</v>
      </c>
      <c r="E74" s="6">
        <f t="shared" si="20"/>
        <v>1.9400352733686066</v>
      </c>
      <c r="F74" s="6">
        <f>Table9[[#This Row],[4oz 
Net Wt (grams)]]/2</f>
        <v>55</v>
      </c>
      <c r="G74" s="6">
        <f t="shared" si="21"/>
        <v>3.8800705467372132</v>
      </c>
      <c r="H74" s="6">
        <v>110</v>
      </c>
      <c r="I74" s="6">
        <f t="shared" si="22"/>
        <v>4.8500881834215166</v>
      </c>
      <c r="J74" s="6">
        <f t="shared" si="23"/>
        <v>137.5</v>
      </c>
      <c r="K74" s="6">
        <f t="shared" si="24"/>
        <v>7.7601410934744264</v>
      </c>
      <c r="L74" s="6">
        <f t="shared" si="25"/>
        <v>220</v>
      </c>
      <c r="M74" s="9" t="str">
        <f t="shared" si="26"/>
        <v>Bourbon Sea Salt Ingredients:
salt flaked smoked over bourbon barrel wood
 - NET WT. 1.94 oz (55 grams)</v>
      </c>
      <c r="N74" s="10">
        <v>10000000049</v>
      </c>
      <c r="O74" s="10">
        <v>30000000049</v>
      </c>
      <c r="P74" s="10">
        <v>50000000049</v>
      </c>
      <c r="Q74" s="10">
        <v>70000000049</v>
      </c>
      <c r="R74" s="10">
        <v>90000000049</v>
      </c>
      <c r="S74" s="10">
        <v>11000000049</v>
      </c>
      <c r="T74" s="10">
        <v>13000000049</v>
      </c>
      <c r="U74" s="8" t="s">
        <v>49</v>
      </c>
      <c r="V74" s="9" t="s">
        <v>92</v>
      </c>
      <c r="W74" s="6">
        <f t="shared" si="27"/>
        <v>0.9700176366843033</v>
      </c>
      <c r="X74" s="6">
        <f t="shared" si="28"/>
        <v>27.5</v>
      </c>
      <c r="Y74" s="6">
        <f t="shared" si="29"/>
        <v>15.520282186948853</v>
      </c>
      <c r="Z74" s="6">
        <f t="shared" si="30"/>
        <v>440</v>
      </c>
      <c r="AA74" s="13">
        <v>15000000049</v>
      </c>
      <c r="AB74" s="6">
        <f t="shared" si="36"/>
        <v>2.9100529100529098</v>
      </c>
      <c r="AC74" s="6">
        <f t="shared" si="37"/>
        <v>82.5</v>
      </c>
      <c r="AD74" s="13">
        <v>17000000049</v>
      </c>
      <c r="AE74" s="6">
        <f t="shared" si="31"/>
        <v>9.7001763668430332</v>
      </c>
      <c r="AF74" s="6">
        <f t="shared" si="32"/>
        <v>275</v>
      </c>
      <c r="AG74" s="13">
        <v>19000000049</v>
      </c>
      <c r="AH74" s="6">
        <f t="shared" si="33"/>
        <v>5.8201058201058196</v>
      </c>
      <c r="AI74" s="6">
        <f t="shared" si="34"/>
        <v>165</v>
      </c>
      <c r="AJ74" s="13">
        <v>21000000049</v>
      </c>
      <c r="AK74" s="11"/>
      <c r="AL74" s="10" t="str">
        <f t="shared" si="35"/>
        <v>Bourbon Sea Salt Ingredients:
salt flaked smoked over bourbon barrel wood</v>
      </c>
      <c r="AM74" s="9" t="s">
        <v>44</v>
      </c>
      <c r="AN74" s="42"/>
    </row>
    <row r="75" spans="1:40" ht="180" x14ac:dyDescent="0.3">
      <c r="A75" s="8" t="s">
        <v>1601</v>
      </c>
      <c r="B75" s="8" t="s">
        <v>1602</v>
      </c>
      <c r="C75" s="8" t="s">
        <v>1602</v>
      </c>
      <c r="D75" s="9" t="s">
        <v>1603</v>
      </c>
      <c r="E75" s="6">
        <f t="shared" si="20"/>
        <v>1.0934744268077601</v>
      </c>
      <c r="F75" s="6">
        <f>Table9[[#This Row],[4oz 
Net Wt (grams)]]/2</f>
        <v>31</v>
      </c>
      <c r="G75" s="6">
        <f t="shared" si="21"/>
        <v>2.1869488536155202</v>
      </c>
      <c r="H75" s="6">
        <v>62</v>
      </c>
      <c r="I75" s="6">
        <f t="shared" si="22"/>
        <v>2.7336860670194003</v>
      </c>
      <c r="J75" s="6">
        <f t="shared" si="23"/>
        <v>77.5</v>
      </c>
      <c r="K75" s="6">
        <f t="shared" si="24"/>
        <v>4.3738977072310403</v>
      </c>
      <c r="L75" s="6">
        <f t="shared" si="25"/>
        <v>124</v>
      </c>
      <c r="M75" s="9" t="str">
        <f t="shared" si="26"/>
        <v>Bourbon Smoked Pepper Ingredients:
black pepper smoked over bourbon barrel wood
 - NET WT. 1.09 oz (31 grams)</v>
      </c>
      <c r="N75" s="10">
        <v>10000000482</v>
      </c>
      <c r="O75" s="10">
        <v>30000000482</v>
      </c>
      <c r="P75" s="10">
        <v>50000000482</v>
      </c>
      <c r="Q75" s="10">
        <v>70000000482</v>
      </c>
      <c r="R75" s="10">
        <v>90000000482</v>
      </c>
      <c r="S75" s="10">
        <v>11000000482</v>
      </c>
      <c r="T75" s="10">
        <v>13000000482</v>
      </c>
      <c r="U75" s="8" t="s">
        <v>49</v>
      </c>
      <c r="V75" s="9" t="s">
        <v>92</v>
      </c>
      <c r="W75" s="6">
        <f t="shared" si="27"/>
        <v>0.54673721340388004</v>
      </c>
      <c r="X75" s="6">
        <f t="shared" si="28"/>
        <v>15.5</v>
      </c>
      <c r="Y75" s="6">
        <f t="shared" si="29"/>
        <v>8.7477954144620806</v>
      </c>
      <c r="Z75" s="6">
        <f t="shared" si="30"/>
        <v>248</v>
      </c>
      <c r="AA75" s="13">
        <v>15000000482</v>
      </c>
      <c r="AB75" s="6">
        <f t="shared" si="36"/>
        <v>1.64021164021164</v>
      </c>
      <c r="AC75" s="6">
        <f t="shared" si="37"/>
        <v>46.5</v>
      </c>
      <c r="AD75" s="13">
        <v>17000000482</v>
      </c>
      <c r="AE75" s="6">
        <f t="shared" si="31"/>
        <v>5.4673721340388006</v>
      </c>
      <c r="AF75" s="6">
        <f t="shared" si="32"/>
        <v>155</v>
      </c>
      <c r="AG75" s="13">
        <v>19000000482</v>
      </c>
      <c r="AH75" s="6">
        <f t="shared" si="33"/>
        <v>3.28042328042328</v>
      </c>
      <c r="AI75" s="6">
        <f t="shared" si="34"/>
        <v>93</v>
      </c>
      <c r="AJ75" s="13">
        <v>21000000482</v>
      </c>
      <c r="AK75" s="11" t="s">
        <v>1604</v>
      </c>
      <c r="AL75" s="10" t="str">
        <f t="shared" si="35"/>
        <v>Bourbon Smoked Pepper Ingredients:
black pepper smoked over bourbon barrel wood</v>
      </c>
      <c r="AM75" s="9" t="s">
        <v>44</v>
      </c>
      <c r="AN75" s="42"/>
    </row>
    <row r="76" spans="1:40" ht="360" x14ac:dyDescent="0.3">
      <c r="A76" s="8" t="s">
        <v>283</v>
      </c>
      <c r="B76" s="8" t="s">
        <v>284</v>
      </c>
      <c r="C76" s="8" t="s">
        <v>285</v>
      </c>
      <c r="D76" s="9" t="s">
        <v>2964</v>
      </c>
      <c r="E76" s="6">
        <f t="shared" si="20"/>
        <v>1.5999999999999999</v>
      </c>
      <c r="F76" s="6">
        <f>Table9[[#This Row],[4oz 
Net Wt (grams)]]/2</f>
        <v>45.36</v>
      </c>
      <c r="G76" s="6">
        <f t="shared" si="21"/>
        <v>3.1999999999999997</v>
      </c>
      <c r="H76" s="6">
        <v>90.72</v>
      </c>
      <c r="I76" s="6">
        <f t="shared" si="22"/>
        <v>3.9999999999999996</v>
      </c>
      <c r="J76" s="6">
        <f t="shared" si="23"/>
        <v>113.4</v>
      </c>
      <c r="K76" s="6">
        <f t="shared" si="24"/>
        <v>6.3999999999999995</v>
      </c>
      <c r="L76" s="6">
        <f t="shared" si="25"/>
        <v>181.44</v>
      </c>
      <c r="M76"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192</v>
      </c>
      <c r="W76" s="6">
        <f t="shared" si="27"/>
        <v>0.79999999999999993</v>
      </c>
      <c r="X76" s="6">
        <f t="shared" si="28"/>
        <v>22.68</v>
      </c>
      <c r="Y76" s="6">
        <f t="shared" si="29"/>
        <v>12.799999999999999</v>
      </c>
      <c r="Z76" s="6">
        <f t="shared" si="30"/>
        <v>362.88</v>
      </c>
      <c r="AA76" s="13">
        <v>15000000552</v>
      </c>
      <c r="AB76" s="6">
        <f t="shared" si="36"/>
        <v>2.4</v>
      </c>
      <c r="AC76" s="6">
        <f t="shared" si="37"/>
        <v>68.039999999999992</v>
      </c>
      <c r="AD76" s="13">
        <v>17000000552</v>
      </c>
      <c r="AE76" s="6">
        <f t="shared" si="31"/>
        <v>8</v>
      </c>
      <c r="AF76" s="6">
        <f t="shared" si="32"/>
        <v>226.8</v>
      </c>
      <c r="AG76" s="13">
        <v>19000000552</v>
      </c>
      <c r="AH76" s="6">
        <f t="shared" si="33"/>
        <v>4.8</v>
      </c>
      <c r="AI76" s="6">
        <f t="shared" si="34"/>
        <v>136.07999999999998</v>
      </c>
      <c r="AJ76" s="13">
        <v>21000000552</v>
      </c>
      <c r="AK76" s="11" t="s">
        <v>286</v>
      </c>
      <c r="AL76"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287</v>
      </c>
      <c r="B77" s="8" t="s">
        <v>288</v>
      </c>
      <c r="C77" s="8" t="s">
        <v>289</v>
      </c>
      <c r="D77" s="9" t="s">
        <v>290</v>
      </c>
      <c r="E77" s="6">
        <f t="shared" si="20"/>
        <v>1.1992945326278659</v>
      </c>
      <c r="F77" s="6">
        <f>Table9[[#This Row],[4oz 
Net Wt (grams)]]/2</f>
        <v>34</v>
      </c>
      <c r="G77" s="6">
        <f t="shared" si="21"/>
        <v>2.3985890652557318</v>
      </c>
      <c r="H77" s="6">
        <v>68</v>
      </c>
      <c r="I77" s="6">
        <f t="shared" si="22"/>
        <v>2.9982363315696645</v>
      </c>
      <c r="J77" s="6">
        <f t="shared" si="23"/>
        <v>85</v>
      </c>
      <c r="K77" s="6">
        <f t="shared" si="24"/>
        <v>4.7971781305114636</v>
      </c>
      <c r="L77" s="6">
        <f t="shared" si="25"/>
        <v>136</v>
      </c>
      <c r="M77" s="9" t="str">
        <f t="shared" si="26"/>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192</v>
      </c>
      <c r="W77" s="6">
        <f t="shared" si="27"/>
        <v>0.59964726631393295</v>
      </c>
      <c r="X77" s="6">
        <f t="shared" si="28"/>
        <v>17</v>
      </c>
      <c r="Y77" s="6">
        <f t="shared" si="29"/>
        <v>9.5943562610229272</v>
      </c>
      <c r="Z77" s="6">
        <f t="shared" si="30"/>
        <v>272</v>
      </c>
      <c r="AA77" s="13">
        <v>15000000553</v>
      </c>
      <c r="AB77" s="6">
        <f t="shared" si="36"/>
        <v>1.7989417989417988</v>
      </c>
      <c r="AC77" s="6">
        <f t="shared" si="37"/>
        <v>51</v>
      </c>
      <c r="AD77" s="13">
        <v>17000000553</v>
      </c>
      <c r="AE77" s="6">
        <f t="shared" si="31"/>
        <v>5.9964726631393299</v>
      </c>
      <c r="AF77" s="6">
        <f t="shared" si="32"/>
        <v>170</v>
      </c>
      <c r="AG77" s="13">
        <v>19000000553</v>
      </c>
      <c r="AH77" s="6">
        <f t="shared" si="33"/>
        <v>3.5978835978835977</v>
      </c>
      <c r="AI77" s="6">
        <f t="shared" si="34"/>
        <v>102</v>
      </c>
      <c r="AJ77" s="13">
        <v>21000000553</v>
      </c>
      <c r="AK77" s="11" t="s">
        <v>291</v>
      </c>
      <c r="AL77" s="10" t="str">
        <f t="shared" si="35"/>
        <v>Brew Salt Beer Seasoning Ingredients:
salt, beer extract (grain, yeast, hops) 
• ALLERGY ALERT: contains wheat •</v>
      </c>
      <c r="AM77" s="9" t="s">
        <v>44</v>
      </c>
      <c r="AN77" s="42"/>
    </row>
    <row r="78" spans="1:40" ht="405" x14ac:dyDescent="0.3">
      <c r="A78" s="8" t="s">
        <v>2247</v>
      </c>
      <c r="B78" s="8" t="s">
        <v>2248</v>
      </c>
      <c r="C78" s="8" t="s">
        <v>2249</v>
      </c>
      <c r="D78" s="9" t="s">
        <v>2250</v>
      </c>
      <c r="E78" s="6">
        <f t="shared" si="20"/>
        <v>1.9</v>
      </c>
      <c r="F78" s="6">
        <f>Table9[[#This Row],[4oz 
Net Wt (grams)]]/2</f>
        <v>53.865000000000002</v>
      </c>
      <c r="G78" s="6">
        <f t="shared" si="21"/>
        <v>3.8</v>
      </c>
      <c r="H78" s="6">
        <v>107.73</v>
      </c>
      <c r="I78" s="6">
        <f t="shared" si="22"/>
        <v>4.75</v>
      </c>
      <c r="J78" s="6">
        <f t="shared" si="23"/>
        <v>134.66249999999999</v>
      </c>
      <c r="K78" s="6">
        <f t="shared" si="24"/>
        <v>7.6</v>
      </c>
      <c r="L78" s="6">
        <f t="shared" si="25"/>
        <v>215.46</v>
      </c>
      <c r="M78"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714</v>
      </c>
      <c r="W78" s="6">
        <f t="shared" si="27"/>
        <v>0.95</v>
      </c>
      <c r="X78" s="6">
        <f t="shared" si="28"/>
        <v>26.932500000000001</v>
      </c>
      <c r="Y78" s="6">
        <f t="shared" si="29"/>
        <v>15.2</v>
      </c>
      <c r="Z78" s="6">
        <f t="shared" si="30"/>
        <v>430.92</v>
      </c>
      <c r="AA78" s="13">
        <v>15000000050</v>
      </c>
      <c r="AB78" s="6">
        <f t="shared" si="36"/>
        <v>2.8499999999999996</v>
      </c>
      <c r="AC78" s="6">
        <f t="shared" si="37"/>
        <v>80.797499999999999</v>
      </c>
      <c r="AD78" s="13">
        <v>17000000050</v>
      </c>
      <c r="AE78" s="6">
        <f t="shared" si="31"/>
        <v>9.5</v>
      </c>
      <c r="AF78" s="6">
        <f t="shared" si="32"/>
        <v>269.32499999999999</v>
      </c>
      <c r="AG78" s="13">
        <v>19000000050</v>
      </c>
      <c r="AH78" s="6">
        <f t="shared" si="33"/>
        <v>5.6999999999999993</v>
      </c>
      <c r="AI78" s="6">
        <f t="shared" si="34"/>
        <v>161.595</v>
      </c>
      <c r="AJ78" s="13">
        <v>21000000050</v>
      </c>
      <c r="AK78" s="11"/>
      <c r="AL78"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2957</v>
      </c>
      <c r="E79" s="6">
        <f t="shared" si="20"/>
        <v>1.8</v>
      </c>
      <c r="F79" s="6">
        <f>Table9[[#This Row],[4oz 
Net Wt (grams)]]/2</f>
        <v>51.03</v>
      </c>
      <c r="G79" s="6">
        <f t="shared" si="21"/>
        <v>3.6</v>
      </c>
      <c r="H79" s="6">
        <v>102.06</v>
      </c>
      <c r="I79" s="6">
        <f t="shared" si="22"/>
        <v>4.5</v>
      </c>
      <c r="J79" s="6">
        <f t="shared" si="23"/>
        <v>127.575</v>
      </c>
      <c r="K79" s="6">
        <f t="shared" si="24"/>
        <v>7.2</v>
      </c>
      <c r="L79" s="6">
        <f t="shared" si="25"/>
        <v>204.12</v>
      </c>
      <c r="M79" s="9" t="str">
        <f t="shared" si="26"/>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 t="shared" si="27"/>
        <v>0.9</v>
      </c>
      <c r="X79" s="6">
        <f t="shared" si="28"/>
        <v>25.515000000000001</v>
      </c>
      <c r="Y79" s="6">
        <f t="shared" si="29"/>
        <v>14.4</v>
      </c>
      <c r="Z79" s="6">
        <f t="shared" si="30"/>
        <v>408.24</v>
      </c>
      <c r="AA79" s="13">
        <v>15000000051</v>
      </c>
      <c r="AB79" s="6">
        <f t="shared" si="36"/>
        <v>2.7</v>
      </c>
      <c r="AC79" s="6">
        <f t="shared" si="37"/>
        <v>76.545000000000002</v>
      </c>
      <c r="AD79" s="13">
        <v>17000000051</v>
      </c>
      <c r="AE79" s="6">
        <f t="shared" si="31"/>
        <v>9</v>
      </c>
      <c r="AF79" s="6">
        <f t="shared" si="32"/>
        <v>255.15</v>
      </c>
      <c r="AG79" s="13">
        <v>19000000051</v>
      </c>
      <c r="AH79" s="6">
        <f t="shared" si="33"/>
        <v>5.4</v>
      </c>
      <c r="AI79" s="6">
        <f t="shared" si="34"/>
        <v>153.09</v>
      </c>
      <c r="AJ79" s="13">
        <v>21000000051</v>
      </c>
      <c r="AK79" s="11"/>
      <c r="AL79" s="10" t="str">
        <f t="shared" si="35"/>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633</v>
      </c>
      <c r="B80" s="8" t="s">
        <v>634</v>
      </c>
      <c r="C80" s="8" t="s">
        <v>635</v>
      </c>
      <c r="D80" s="9" t="s">
        <v>2958</v>
      </c>
      <c r="E80" s="6">
        <f t="shared" si="20"/>
        <v>1.8</v>
      </c>
      <c r="F80" s="6">
        <f>Table9[[#This Row],[4oz 
Net Wt (grams)]]/2</f>
        <v>51.03</v>
      </c>
      <c r="G80" s="6">
        <f t="shared" si="21"/>
        <v>3.6</v>
      </c>
      <c r="H80" s="6">
        <v>102.06</v>
      </c>
      <c r="I80" s="6">
        <f t="shared" si="22"/>
        <v>4.5</v>
      </c>
      <c r="J80" s="6">
        <f t="shared" si="23"/>
        <v>127.575</v>
      </c>
      <c r="K80" s="6">
        <f t="shared" si="24"/>
        <v>7.2</v>
      </c>
      <c r="L80" s="6">
        <f t="shared" si="25"/>
        <v>204.12</v>
      </c>
      <c r="M80" s="9" t="str">
        <f t="shared" si="26"/>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 t="shared" si="27"/>
        <v>0.9</v>
      </c>
      <c r="X80" s="6">
        <f t="shared" si="28"/>
        <v>25.515000000000001</v>
      </c>
      <c r="Y80" s="6">
        <f t="shared" si="29"/>
        <v>14.4</v>
      </c>
      <c r="Z80" s="6">
        <f t="shared" si="30"/>
        <v>408.24</v>
      </c>
      <c r="AA80" s="13">
        <v>15000000536</v>
      </c>
      <c r="AB80" s="6">
        <f t="shared" si="36"/>
        <v>2.7</v>
      </c>
      <c r="AC80" s="6">
        <f t="shared" si="37"/>
        <v>76.545000000000002</v>
      </c>
      <c r="AD80" s="13">
        <v>17000000536</v>
      </c>
      <c r="AE80" s="6">
        <f t="shared" si="31"/>
        <v>9</v>
      </c>
      <c r="AF80" s="6">
        <f t="shared" si="32"/>
        <v>255.15</v>
      </c>
      <c r="AG80" s="13">
        <v>19000000536</v>
      </c>
      <c r="AH80" s="6">
        <f t="shared" si="33"/>
        <v>5.4</v>
      </c>
      <c r="AI80" s="6">
        <f t="shared" si="34"/>
        <v>153.09</v>
      </c>
      <c r="AJ80" s="13">
        <v>21000000536</v>
      </c>
      <c r="AK80" s="11" t="s">
        <v>636</v>
      </c>
      <c r="AL80" s="10" t="str">
        <f t="shared" si="35"/>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425</v>
      </c>
      <c r="B81" s="8" t="s">
        <v>426</v>
      </c>
      <c r="C81" s="8" t="s">
        <v>426</v>
      </c>
      <c r="D81" s="9" t="s">
        <v>2959</v>
      </c>
      <c r="E81" s="6">
        <f t="shared" si="20"/>
        <v>1.8</v>
      </c>
      <c r="F81" s="6">
        <f>Table9[[#This Row],[4oz 
Net Wt (grams)]]/2</f>
        <v>51.03</v>
      </c>
      <c r="G81" s="6">
        <f t="shared" si="21"/>
        <v>3.6</v>
      </c>
      <c r="H81" s="6">
        <v>102.06</v>
      </c>
      <c r="I81" s="6">
        <f t="shared" si="22"/>
        <v>4.5</v>
      </c>
      <c r="J81" s="6">
        <f t="shared" si="23"/>
        <v>127.575</v>
      </c>
      <c r="K81" s="6">
        <f t="shared" si="24"/>
        <v>7.2</v>
      </c>
      <c r="L81" s="6">
        <f t="shared" si="25"/>
        <v>204.12</v>
      </c>
      <c r="M81" s="9" t="str">
        <f t="shared" si="26"/>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 t="shared" si="27"/>
        <v>0.9</v>
      </c>
      <c r="X81" s="6">
        <f t="shared" si="28"/>
        <v>25.515000000000001</v>
      </c>
      <c r="Y81" s="6">
        <f t="shared" si="29"/>
        <v>14.4</v>
      </c>
      <c r="Z81" s="6">
        <f t="shared" si="30"/>
        <v>408.24</v>
      </c>
      <c r="AA81" s="13">
        <v>15000000439</v>
      </c>
      <c r="AB81" s="6">
        <f t="shared" si="36"/>
        <v>2.7</v>
      </c>
      <c r="AC81" s="6">
        <f t="shared" si="37"/>
        <v>76.545000000000002</v>
      </c>
      <c r="AD81" s="13">
        <v>17000000439</v>
      </c>
      <c r="AE81" s="6">
        <f t="shared" si="31"/>
        <v>9</v>
      </c>
      <c r="AF81" s="6">
        <f t="shared" si="32"/>
        <v>255.15</v>
      </c>
      <c r="AG81" s="13">
        <v>19000000439</v>
      </c>
      <c r="AH81" s="6">
        <f t="shared" si="33"/>
        <v>5.4</v>
      </c>
      <c r="AI81" s="6">
        <f t="shared" si="34"/>
        <v>153.09</v>
      </c>
      <c r="AJ81" s="13">
        <v>21000000439</v>
      </c>
      <c r="AK81" s="11" t="s">
        <v>427</v>
      </c>
      <c r="AL81" s="10" t="str">
        <f t="shared" si="35"/>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833</v>
      </c>
      <c r="B82" s="8" t="s">
        <v>834</v>
      </c>
      <c r="C82" s="8" t="s">
        <v>835</v>
      </c>
      <c r="D82" s="9" t="s">
        <v>836</v>
      </c>
      <c r="E82" s="6">
        <f t="shared" si="20"/>
        <v>2.5573192239858904</v>
      </c>
      <c r="F82" s="6">
        <f>Table9[[#This Row],[4oz 
Net Wt (grams)]]/2</f>
        <v>72.5</v>
      </c>
      <c r="G82" s="6">
        <f t="shared" si="21"/>
        <v>5.1146384479717808</v>
      </c>
      <c r="H82" s="6">
        <v>145</v>
      </c>
      <c r="I82" s="6">
        <f t="shared" si="22"/>
        <v>6.3932980599647262</v>
      </c>
      <c r="J82" s="6">
        <f t="shared" si="23"/>
        <v>181.25</v>
      </c>
      <c r="K82" s="6">
        <f t="shared" si="24"/>
        <v>10.229276895943562</v>
      </c>
      <c r="L82" s="6">
        <f t="shared" si="25"/>
        <v>290</v>
      </c>
      <c r="M82" s="9" t="str">
        <f t="shared" si="26"/>
        <v>Burning Candle Chili Lime Sea Salt  Ingredients:
sea salt, red chili pepper flakes, lime peel, smoked paprika
 - NET WT. 2.56 oz (72.5 grams)</v>
      </c>
      <c r="N82" s="10">
        <v>10000000606</v>
      </c>
      <c r="O82" s="10">
        <v>30000000606</v>
      </c>
      <c r="P82" s="10">
        <v>50000000606</v>
      </c>
      <c r="Q82" s="10">
        <v>70000000606</v>
      </c>
      <c r="R82" s="10">
        <v>90000000606</v>
      </c>
      <c r="S82" s="10">
        <v>11000000606</v>
      </c>
      <c r="T82" s="10">
        <v>13000000606</v>
      </c>
      <c r="U82" s="8" t="s">
        <v>49</v>
      </c>
      <c r="V82" s="9" t="s">
        <v>714</v>
      </c>
      <c r="W82" s="6">
        <f t="shared" si="27"/>
        <v>1.2786596119929452</v>
      </c>
      <c r="X82" s="6">
        <f t="shared" si="28"/>
        <v>36.25</v>
      </c>
      <c r="Y82" s="6">
        <f t="shared" si="29"/>
        <v>20.458553791887123</v>
      </c>
      <c r="Z82" s="6">
        <f t="shared" si="30"/>
        <v>580</v>
      </c>
      <c r="AA82" s="13">
        <v>15000000606</v>
      </c>
      <c r="AB82" s="6">
        <f t="shared" si="36"/>
        <v>3.8359788359788354</v>
      </c>
      <c r="AC82" s="6">
        <f t="shared" si="37"/>
        <v>108.75</v>
      </c>
      <c r="AD82" s="13">
        <v>17000000606</v>
      </c>
      <c r="AE82" s="6">
        <f t="shared" si="31"/>
        <v>12.786596119929452</v>
      </c>
      <c r="AF82" s="6">
        <f t="shared" si="32"/>
        <v>362.5</v>
      </c>
      <c r="AG82" s="13">
        <v>19000000606</v>
      </c>
      <c r="AH82" s="6">
        <f t="shared" si="33"/>
        <v>7.6719576719576708</v>
      </c>
      <c r="AI82" s="6">
        <f t="shared" si="34"/>
        <v>217.5</v>
      </c>
      <c r="AJ82" s="13">
        <v>21000000606</v>
      </c>
      <c r="AK82" s="11" t="s">
        <v>837</v>
      </c>
      <c r="AL82" s="10" t="str">
        <f t="shared" si="35"/>
        <v>Burning Candle Chili Lime Sea Salt  Ingredients:
sea salt, red chili pepper flakes, lime peel, smoked paprika</v>
      </c>
      <c r="AM82" s="9" t="s">
        <v>44</v>
      </c>
      <c r="AN82" s="42"/>
    </row>
    <row r="83" spans="1:40" ht="180" x14ac:dyDescent="0.3">
      <c r="A83" s="8" t="s">
        <v>993</v>
      </c>
      <c r="B83" s="8" t="s">
        <v>994</v>
      </c>
      <c r="C83" s="8" t="s">
        <v>995</v>
      </c>
      <c r="D83" s="9" t="s">
        <v>996</v>
      </c>
      <c r="E83" s="6">
        <f t="shared" si="20"/>
        <v>1.95</v>
      </c>
      <c r="F83" s="6">
        <f>Table9[[#This Row],[4oz 
Net Wt (grams)]]/2</f>
        <v>55.282499999999999</v>
      </c>
      <c r="G83" s="6">
        <f t="shared" si="21"/>
        <v>3.9</v>
      </c>
      <c r="H83" s="6">
        <v>110.565</v>
      </c>
      <c r="I83" s="6">
        <f t="shared" si="22"/>
        <v>4.875</v>
      </c>
      <c r="J83" s="6">
        <f t="shared" si="23"/>
        <v>138.20625000000001</v>
      </c>
      <c r="K83" s="6">
        <f t="shared" si="24"/>
        <v>7.8</v>
      </c>
      <c r="L83" s="6">
        <f t="shared" si="25"/>
        <v>221.13</v>
      </c>
      <c r="M83" s="9" t="str">
        <f t="shared" si="26"/>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148</v>
      </c>
      <c r="W83" s="6">
        <f t="shared" si="27"/>
        <v>0.97499999999999998</v>
      </c>
      <c r="X83" s="6">
        <f t="shared" si="28"/>
        <v>27.641249999999999</v>
      </c>
      <c r="Y83" s="6">
        <f t="shared" si="29"/>
        <v>15.6</v>
      </c>
      <c r="Z83" s="6">
        <f t="shared" si="30"/>
        <v>442.26</v>
      </c>
      <c r="AA83" s="13">
        <v>15000000052</v>
      </c>
      <c r="AB83" s="6">
        <f t="shared" si="36"/>
        <v>2.9249999999999998</v>
      </c>
      <c r="AC83" s="6">
        <f t="shared" si="37"/>
        <v>82.923749999999998</v>
      </c>
      <c r="AD83" s="13">
        <v>17000000052</v>
      </c>
      <c r="AE83" s="6">
        <f t="shared" si="31"/>
        <v>9.75</v>
      </c>
      <c r="AF83" s="6">
        <f t="shared" si="32"/>
        <v>276.41250000000002</v>
      </c>
      <c r="AG83" s="13">
        <v>19000000052</v>
      </c>
      <c r="AH83" s="6">
        <f t="shared" si="33"/>
        <v>5.85</v>
      </c>
      <c r="AI83" s="6">
        <f t="shared" si="34"/>
        <v>165.8475</v>
      </c>
      <c r="AJ83" s="13">
        <v>21000000052</v>
      </c>
      <c r="AK83" s="11"/>
      <c r="AL83" s="10" t="str">
        <f t="shared" si="35"/>
        <v>Burnt End Brisket Rub Ingredients:
salt, spices, black pepper, Chile powder, lemon granules, dehydrated garlic, dehydrated onion, sugar, calcium silicate (a free flow agent)</v>
      </c>
      <c r="AM83" s="9" t="s">
        <v>44</v>
      </c>
      <c r="AN83" s="42"/>
    </row>
    <row r="84" spans="1:40" ht="180" x14ac:dyDescent="0.3">
      <c r="A84" s="8" t="s">
        <v>1545</v>
      </c>
      <c r="B84" s="8" t="s">
        <v>1546</v>
      </c>
      <c r="C84" s="8" t="s">
        <v>1547</v>
      </c>
      <c r="D84" s="9" t="s">
        <v>1548</v>
      </c>
      <c r="E84" s="6">
        <f t="shared" si="20"/>
        <v>2.0499999999999998</v>
      </c>
      <c r="F84" s="6">
        <f>Table9[[#This Row],[4oz 
Net Wt (grams)]]/2</f>
        <v>58.1175</v>
      </c>
      <c r="G84" s="6">
        <f t="shared" si="21"/>
        <v>4.0999999999999996</v>
      </c>
      <c r="H84" s="6">
        <v>116.235</v>
      </c>
      <c r="I84" s="6">
        <f t="shared" si="22"/>
        <v>5.125</v>
      </c>
      <c r="J84" s="6">
        <f t="shared" si="23"/>
        <v>145.29374999999999</v>
      </c>
      <c r="K84" s="6">
        <f t="shared" si="24"/>
        <v>8.1999999999999993</v>
      </c>
      <c r="L84" s="6">
        <f t="shared" si="25"/>
        <v>232.47</v>
      </c>
      <c r="M84" s="9" t="str">
        <f t="shared" si="26"/>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104</v>
      </c>
      <c r="W84" s="6">
        <f t="shared" si="27"/>
        <v>1.0249999999999999</v>
      </c>
      <c r="X84" s="6">
        <f t="shared" si="28"/>
        <v>29.05875</v>
      </c>
      <c r="Y84" s="6">
        <f t="shared" si="29"/>
        <v>16.399999999999999</v>
      </c>
      <c r="Z84" s="6">
        <f t="shared" si="30"/>
        <v>464.94</v>
      </c>
      <c r="AA84" s="13">
        <v>15000000053</v>
      </c>
      <c r="AB84" s="6">
        <f t="shared" si="36"/>
        <v>3.0749999999999997</v>
      </c>
      <c r="AC84" s="6">
        <f t="shared" si="37"/>
        <v>87.176249999999996</v>
      </c>
      <c r="AD84" s="13">
        <v>17000000053</v>
      </c>
      <c r="AE84" s="6">
        <f t="shared" si="31"/>
        <v>10.249999999999998</v>
      </c>
      <c r="AF84" s="6">
        <f t="shared" si="32"/>
        <v>290.58749999999998</v>
      </c>
      <c r="AG84" s="13">
        <v>19000000053</v>
      </c>
      <c r="AH84" s="6">
        <f t="shared" si="33"/>
        <v>6.1499999999999995</v>
      </c>
      <c r="AI84" s="6">
        <f t="shared" si="34"/>
        <v>174.35249999999999</v>
      </c>
      <c r="AJ84" s="13">
        <v>21000000053</v>
      </c>
      <c r="AK84" s="11" t="s">
        <v>1549</v>
      </c>
      <c r="AL84" s="10" t="str">
        <f t="shared" si="35"/>
        <v>Butcher Blend Black Pepper Ingredients:
cracked black pepper</v>
      </c>
      <c r="AM84" s="9" t="s">
        <v>44</v>
      </c>
      <c r="AN84" s="42"/>
    </row>
    <row r="85" spans="1:40" ht="180" x14ac:dyDescent="0.3">
      <c r="A85" s="8" t="s">
        <v>1174</v>
      </c>
      <c r="B85" s="8" t="s">
        <v>1175</v>
      </c>
      <c r="C85" s="8" t="s">
        <v>1176</v>
      </c>
      <c r="D85" s="9" t="s">
        <v>1177</v>
      </c>
      <c r="E85" s="6">
        <f t="shared" si="20"/>
        <v>1.1000000000000001</v>
      </c>
      <c r="F85" s="6">
        <f>Table9[[#This Row],[4oz 
Net Wt (grams)]]/2</f>
        <v>31.185000000000006</v>
      </c>
      <c r="G85" s="6">
        <f t="shared" si="21"/>
        <v>2.2000000000000002</v>
      </c>
      <c r="H85" s="6">
        <v>62.370000000000012</v>
      </c>
      <c r="I85" s="6">
        <f t="shared" si="22"/>
        <v>2.75</v>
      </c>
      <c r="J85" s="6">
        <f t="shared" si="23"/>
        <v>77.96250000000002</v>
      </c>
      <c r="K85" s="6">
        <f t="shared" si="24"/>
        <v>4.4000000000000004</v>
      </c>
      <c r="L85" s="6">
        <f t="shared" si="25"/>
        <v>124.74000000000002</v>
      </c>
      <c r="M85" s="9" t="str">
        <f t="shared" si="26"/>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148</v>
      </c>
      <c r="W85" s="6">
        <f t="shared" si="27"/>
        <v>0.55000000000000004</v>
      </c>
      <c r="X85" s="6">
        <f t="shared" si="28"/>
        <v>15.592500000000003</v>
      </c>
      <c r="Y85" s="6">
        <f t="shared" si="29"/>
        <v>8.8000000000000007</v>
      </c>
      <c r="Z85" s="6">
        <f t="shared" si="30"/>
        <v>249.48000000000005</v>
      </c>
      <c r="AA85" s="13">
        <v>15000000379</v>
      </c>
      <c r="AB85" s="6">
        <f t="shared" si="36"/>
        <v>1.6500000000000001</v>
      </c>
      <c r="AC85" s="6">
        <f t="shared" si="37"/>
        <v>46.777500000000011</v>
      </c>
      <c r="AD85" s="13">
        <v>17000000379</v>
      </c>
      <c r="AE85" s="6">
        <f t="shared" si="31"/>
        <v>5.5000000000000009</v>
      </c>
      <c r="AF85" s="6">
        <f t="shared" si="32"/>
        <v>155.92500000000004</v>
      </c>
      <c r="AG85" s="13">
        <v>19000000379</v>
      </c>
      <c r="AH85" s="6">
        <f t="shared" si="33"/>
        <v>3.3000000000000003</v>
      </c>
      <c r="AI85" s="6">
        <f t="shared" si="34"/>
        <v>93.555000000000021</v>
      </c>
      <c r="AJ85" s="13">
        <v>21000000379</v>
      </c>
      <c r="AK85" s="11"/>
      <c r="AL85" s="10" t="str">
        <f t="shared" si="35"/>
        <v>Butcher Blend Grill Seasoning Ingredients:
salt, sugar, corn flour, garlic, onion, spices, worcestershire, caramel color, soybean oil</v>
      </c>
      <c r="AM85" s="9" t="s">
        <v>44</v>
      </c>
      <c r="AN85" s="42"/>
    </row>
    <row r="86" spans="1:40" ht="180" x14ac:dyDescent="0.3">
      <c r="A86" s="31" t="s">
        <v>1468</v>
      </c>
      <c r="B86" s="8" t="s">
        <v>1469</v>
      </c>
      <c r="C86" s="8" t="s">
        <v>1470</v>
      </c>
      <c r="D86" s="9" t="s">
        <v>1471</v>
      </c>
      <c r="E86" s="6">
        <f t="shared" si="20"/>
        <v>7</v>
      </c>
      <c r="F86" s="6">
        <f>Table9[[#This Row],[4oz 
Net Wt (grams)]]/2</f>
        <v>198.45000000000002</v>
      </c>
      <c r="G86" s="6">
        <f t="shared" si="21"/>
        <v>14</v>
      </c>
      <c r="H86" s="6">
        <v>396.90000000000003</v>
      </c>
      <c r="I86" s="6">
        <f t="shared" si="22"/>
        <v>17.5</v>
      </c>
      <c r="J86" s="6">
        <f t="shared" si="23"/>
        <v>496.12500000000006</v>
      </c>
      <c r="K86" s="6">
        <f t="shared" si="24"/>
        <v>28</v>
      </c>
      <c r="L86" s="6">
        <f t="shared" si="25"/>
        <v>793.80000000000007</v>
      </c>
      <c r="M86" s="9" t="str">
        <f t="shared" si="26"/>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 t="shared" si="27"/>
        <v>3.5</v>
      </c>
      <c r="X86" s="6">
        <f t="shared" si="28"/>
        <v>99.225000000000009</v>
      </c>
      <c r="Y86" s="6">
        <f t="shared" si="29"/>
        <v>56</v>
      </c>
      <c r="Z86" s="6">
        <f t="shared" si="30"/>
        <v>1587.6000000000001</v>
      </c>
      <c r="AA86" s="13">
        <v>15000000042</v>
      </c>
      <c r="AB86" s="6">
        <f t="shared" si="36"/>
        <v>10.5</v>
      </c>
      <c r="AC86" s="6">
        <f t="shared" si="37"/>
        <v>297.67500000000001</v>
      </c>
      <c r="AD86" s="13">
        <v>17000000042</v>
      </c>
      <c r="AE86" s="6">
        <f t="shared" si="31"/>
        <v>35</v>
      </c>
      <c r="AF86" s="6">
        <f t="shared" si="32"/>
        <v>992.25000000000011</v>
      </c>
      <c r="AG86" s="13">
        <v>19000000042</v>
      </c>
      <c r="AH86" s="6">
        <f t="shared" si="33"/>
        <v>21</v>
      </c>
      <c r="AI86" s="6">
        <f t="shared" si="34"/>
        <v>595.35</v>
      </c>
      <c r="AJ86" s="13">
        <v>21000000042</v>
      </c>
      <c r="AK86" s="11" t="s">
        <v>1472</v>
      </c>
      <c r="AL86" s="10" t="str">
        <f t="shared" si="35"/>
        <v>Butterfly Popcorn Kernels Ingredients:
blue butterfly popcorn kernels (NON GMO)</v>
      </c>
      <c r="AM86" s="9" t="s">
        <v>44</v>
      </c>
      <c r="AN86" s="42"/>
    </row>
    <row r="87" spans="1:40" ht="180" x14ac:dyDescent="0.3">
      <c r="A87" s="8" t="s">
        <v>1229</v>
      </c>
      <c r="B87" s="8" t="s">
        <v>1230</v>
      </c>
      <c r="C87" s="8" t="s">
        <v>1231</v>
      </c>
      <c r="D87" s="9" t="s">
        <v>1232</v>
      </c>
      <c r="E87" s="6">
        <f t="shared" si="20"/>
        <v>1.128747795414462</v>
      </c>
      <c r="F87" s="6">
        <f>Table9[[#This Row],[4oz 
Net Wt (grams)]]/2</f>
        <v>32</v>
      </c>
      <c r="G87" s="6">
        <f t="shared" si="21"/>
        <v>2.257495590828924</v>
      </c>
      <c r="H87" s="6">
        <v>64</v>
      </c>
      <c r="I87" s="6">
        <f t="shared" si="22"/>
        <v>2.821869488536155</v>
      </c>
      <c r="J87" s="6">
        <f t="shared" si="23"/>
        <v>80</v>
      </c>
      <c r="K87" s="6">
        <f t="shared" si="24"/>
        <v>4.5149911816578481</v>
      </c>
      <c r="L87" s="6">
        <f t="shared" si="25"/>
        <v>128</v>
      </c>
      <c r="M87" s="9" t="str">
        <f t="shared" si="26"/>
        <v>Buttery Garlic Steak Seasoning Ingredients:
butter (nonfat dry milk, natural flavor, buttermilk solids, milk solids) salt, pepper, garlic, onion
• ALLERGY ALERT: contains milk •
 - NET WT. 1.13 oz (32 grams)</v>
      </c>
      <c r="N87" s="10">
        <v>10000000421</v>
      </c>
      <c r="O87" s="10">
        <v>30000000421</v>
      </c>
      <c r="P87" s="10">
        <v>50000000421</v>
      </c>
      <c r="Q87" s="10">
        <v>70000000421</v>
      </c>
      <c r="R87" s="10">
        <v>90000000421</v>
      </c>
      <c r="S87" s="10">
        <v>11000000421</v>
      </c>
      <c r="T87" s="10">
        <v>13000000421</v>
      </c>
      <c r="U87" s="8" t="s">
        <v>49</v>
      </c>
      <c r="V87" s="9" t="s">
        <v>97</v>
      </c>
      <c r="W87" s="6">
        <f t="shared" si="27"/>
        <v>0.56437389770723101</v>
      </c>
      <c r="X87" s="6">
        <f t="shared" si="28"/>
        <v>16</v>
      </c>
      <c r="Y87" s="6">
        <f t="shared" si="29"/>
        <v>9.0299823633156961</v>
      </c>
      <c r="Z87" s="6">
        <f t="shared" si="30"/>
        <v>256</v>
      </c>
      <c r="AA87" s="13">
        <v>15000000421</v>
      </c>
      <c r="AB87" s="6">
        <f t="shared" si="36"/>
        <v>1.693121693121693</v>
      </c>
      <c r="AC87" s="6">
        <f t="shared" si="37"/>
        <v>48</v>
      </c>
      <c r="AD87" s="13">
        <v>17000000421</v>
      </c>
      <c r="AE87" s="6">
        <f t="shared" si="31"/>
        <v>5.6437389770723101</v>
      </c>
      <c r="AF87" s="6">
        <f t="shared" si="32"/>
        <v>160</v>
      </c>
      <c r="AG87" s="13">
        <v>19000000421</v>
      </c>
      <c r="AH87" s="6">
        <f t="shared" si="33"/>
        <v>3.3862433862433861</v>
      </c>
      <c r="AI87" s="6">
        <f t="shared" si="34"/>
        <v>96</v>
      </c>
      <c r="AJ87" s="13">
        <v>21000000421</v>
      </c>
      <c r="AK87" s="11" t="s">
        <v>1233</v>
      </c>
      <c r="AL87" s="10" t="str">
        <f t="shared" si="35"/>
        <v>Buttery Garlic Steak Seasoning Ingredients:
butter (nonfat dry milk, natural flavor, buttermilk solids, milk solids) salt, pepper, garlic, onion
• ALLERGY ALERT: contains milk •</v>
      </c>
      <c r="AM87" s="9" t="s">
        <v>44</v>
      </c>
      <c r="AN87" s="42"/>
    </row>
    <row r="88" spans="1:40" ht="180" x14ac:dyDescent="0.3">
      <c r="A88" s="33" t="s">
        <v>546</v>
      </c>
      <c r="B88" s="8" t="s">
        <v>547</v>
      </c>
      <c r="C88" s="8" t="s">
        <v>547</v>
      </c>
      <c r="D88" s="9" t="s">
        <v>548</v>
      </c>
      <c r="E88" s="6">
        <f t="shared" si="20"/>
        <v>1.0934744268077601</v>
      </c>
      <c r="F88" s="6">
        <f>Table9[[#This Row],[4oz 
Net Wt (grams)]]/2</f>
        <v>31</v>
      </c>
      <c r="G88" s="6">
        <f t="shared" si="21"/>
        <v>2.1869488536155202</v>
      </c>
      <c r="H88" s="6">
        <v>62</v>
      </c>
      <c r="I88" s="6">
        <f t="shared" si="22"/>
        <v>2.7336860670194003</v>
      </c>
      <c r="J88" s="6">
        <f t="shared" si="23"/>
        <v>77.5</v>
      </c>
      <c r="K88" s="6">
        <f t="shared" si="24"/>
        <v>4.3738977072310403</v>
      </c>
      <c r="L88" s="6">
        <f t="shared" si="25"/>
        <v>124</v>
      </c>
      <c r="M88" s="9" t="str">
        <f t="shared" si="26"/>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 t="shared" si="27"/>
        <v>0.54673721340388004</v>
      </c>
      <c r="X88" s="6">
        <f t="shared" si="28"/>
        <v>15.5</v>
      </c>
      <c r="Y88" s="6">
        <f t="shared" si="29"/>
        <v>8.7477954144620806</v>
      </c>
      <c r="Z88" s="6">
        <f t="shared" si="30"/>
        <v>248</v>
      </c>
      <c r="AA88" s="13">
        <v>15000000508</v>
      </c>
      <c r="AB88" s="6">
        <f t="shared" si="36"/>
        <v>1.64021164021164</v>
      </c>
      <c r="AC88" s="6">
        <f t="shared" si="37"/>
        <v>46.5</v>
      </c>
      <c r="AD88" s="13">
        <v>17000000508</v>
      </c>
      <c r="AE88" s="6">
        <f t="shared" si="31"/>
        <v>5.4673721340388006</v>
      </c>
      <c r="AF88" s="6">
        <f t="shared" si="32"/>
        <v>155</v>
      </c>
      <c r="AG88" s="13">
        <v>19000000508</v>
      </c>
      <c r="AH88" s="6">
        <f t="shared" si="33"/>
        <v>3.28042328042328</v>
      </c>
      <c r="AI88" s="6">
        <f t="shared" si="34"/>
        <v>93</v>
      </c>
      <c r="AJ88" s="13">
        <v>21000000508</v>
      </c>
      <c r="AK88" s="11" t="s">
        <v>549</v>
      </c>
      <c r="AL88" s="10" t="str">
        <f t="shared" si="35"/>
        <v>Cajun Creole Ingredients:
paprika, garlic, onion, spices, &lt;1% calcium stearate (anti caking)</v>
      </c>
      <c r="AM88" s="9" t="s">
        <v>44</v>
      </c>
      <c r="AN88" s="42"/>
    </row>
    <row r="89" spans="1:40" ht="210" x14ac:dyDescent="0.3">
      <c r="A89" s="8" t="s">
        <v>1686</v>
      </c>
      <c r="B89" s="8" t="s">
        <v>1687</v>
      </c>
      <c r="C89" s="8" t="s">
        <v>1688</v>
      </c>
      <c r="D89" s="9" t="s">
        <v>1689</v>
      </c>
      <c r="E89" s="6">
        <f t="shared" si="20"/>
        <v>1.2</v>
      </c>
      <c r="F89" s="6">
        <f>Table9[[#This Row],[4oz 
Net Wt (grams)]]/2</f>
        <v>34.020000000000003</v>
      </c>
      <c r="G89" s="6">
        <f t="shared" si="21"/>
        <v>2.4</v>
      </c>
      <c r="H89" s="6">
        <v>68.040000000000006</v>
      </c>
      <c r="I89" s="6">
        <f t="shared" si="22"/>
        <v>3</v>
      </c>
      <c r="J89" s="6">
        <f t="shared" si="23"/>
        <v>85.050000000000011</v>
      </c>
      <c r="K89" s="6">
        <f t="shared" si="24"/>
        <v>4.8</v>
      </c>
      <c r="L89" s="6">
        <f t="shared" si="25"/>
        <v>136.08000000000001</v>
      </c>
      <c r="M89" s="9" t="str">
        <f t="shared" si="26"/>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 t="shared" si="27"/>
        <v>0.6</v>
      </c>
      <c r="X89" s="6">
        <f t="shared" si="28"/>
        <v>17.010000000000002</v>
      </c>
      <c r="Y89" s="6">
        <f t="shared" si="29"/>
        <v>9.6</v>
      </c>
      <c r="Z89" s="6">
        <f t="shared" si="30"/>
        <v>272.16000000000003</v>
      </c>
      <c r="AA89" s="13">
        <v>15000000054</v>
      </c>
      <c r="AB89" s="6">
        <f t="shared" si="36"/>
        <v>1.7999999999999998</v>
      </c>
      <c r="AC89" s="6">
        <f t="shared" si="37"/>
        <v>51.03</v>
      </c>
      <c r="AD89" s="13">
        <v>17000000054</v>
      </c>
      <c r="AE89" s="6">
        <f t="shared" si="31"/>
        <v>6.0000000000000009</v>
      </c>
      <c r="AF89" s="6">
        <f t="shared" si="32"/>
        <v>170.10000000000002</v>
      </c>
      <c r="AG89" s="13">
        <v>19000000054</v>
      </c>
      <c r="AH89" s="6">
        <f t="shared" si="33"/>
        <v>3.5999999999999996</v>
      </c>
      <c r="AI89" s="6">
        <f t="shared" si="34"/>
        <v>102.06</v>
      </c>
      <c r="AJ89" s="13">
        <v>21000000054</v>
      </c>
      <c r="AK89" s="11"/>
      <c r="AL89" s="10" t="str">
        <f t="shared" si="35"/>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1023</v>
      </c>
      <c r="B90" s="8" t="s">
        <v>1024</v>
      </c>
      <c r="C90" s="8" t="s">
        <v>1025</v>
      </c>
      <c r="D90" s="9" t="s">
        <v>1026</v>
      </c>
      <c r="E90" s="6">
        <f t="shared" si="20"/>
        <v>2</v>
      </c>
      <c r="F90" s="6">
        <f>Table9[[#This Row],[4oz 
Net Wt (grams)]]/2</f>
        <v>56.7</v>
      </c>
      <c r="G90" s="6">
        <f t="shared" si="21"/>
        <v>4</v>
      </c>
      <c r="H90" s="6">
        <v>113.4</v>
      </c>
      <c r="I90" s="6">
        <f t="shared" si="22"/>
        <v>5</v>
      </c>
      <c r="J90" s="6">
        <f t="shared" si="23"/>
        <v>141.75</v>
      </c>
      <c r="K90" s="6">
        <f t="shared" si="24"/>
        <v>8</v>
      </c>
      <c r="L90" s="6">
        <f t="shared" si="25"/>
        <v>226.8</v>
      </c>
      <c r="M90" s="9" t="str">
        <f t="shared" si="26"/>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 t="shared" si="27"/>
        <v>1</v>
      </c>
      <c r="X90" s="6">
        <f t="shared" si="28"/>
        <v>28.35</v>
      </c>
      <c r="Y90" s="6">
        <f t="shared" si="29"/>
        <v>16</v>
      </c>
      <c r="Z90" s="6">
        <f t="shared" si="30"/>
        <v>453.6</v>
      </c>
      <c r="AA90" s="13">
        <v>15000000055</v>
      </c>
      <c r="AB90" s="6">
        <f t="shared" si="36"/>
        <v>3</v>
      </c>
      <c r="AC90" s="6">
        <f t="shared" si="37"/>
        <v>85.050000000000011</v>
      </c>
      <c r="AD90" s="13">
        <v>17000000055</v>
      </c>
      <c r="AE90" s="6">
        <f t="shared" si="31"/>
        <v>10</v>
      </c>
      <c r="AF90" s="6">
        <f t="shared" si="32"/>
        <v>283.5</v>
      </c>
      <c r="AG90" s="13">
        <v>19000000055</v>
      </c>
      <c r="AH90" s="6">
        <f t="shared" si="33"/>
        <v>6</v>
      </c>
      <c r="AI90" s="6">
        <f t="shared" si="34"/>
        <v>170.10000000000002</v>
      </c>
      <c r="AJ90" s="13">
        <v>21000000055</v>
      </c>
      <c r="AK90" s="11"/>
      <c r="AL90" s="10" t="str">
        <f t="shared" si="35"/>
        <v>Canadian Chicken Seasoning Ingredients:
salt, spices, dehydrated garlic, dehydrated onion, parsley, mustard seed, paprika, black pepper</v>
      </c>
      <c r="AM90" s="9" t="s">
        <v>44</v>
      </c>
      <c r="AN90" s="42"/>
    </row>
    <row r="91" spans="1:40" ht="180" x14ac:dyDescent="0.3">
      <c r="A91" s="8" t="s">
        <v>997</v>
      </c>
      <c r="B91" s="8" t="s">
        <v>998</v>
      </c>
      <c r="C91" s="8" t="s">
        <v>999</v>
      </c>
      <c r="D91" s="9" t="s">
        <v>1000</v>
      </c>
      <c r="E91" s="6">
        <f t="shared" si="20"/>
        <v>1.1000000000000001</v>
      </c>
      <c r="F91" s="6">
        <f>Table9[[#This Row],[4oz 
Net Wt (grams)]]/2</f>
        <v>31.185000000000006</v>
      </c>
      <c r="G91" s="6">
        <f t="shared" si="21"/>
        <v>2.2000000000000002</v>
      </c>
      <c r="H91" s="6">
        <v>62.370000000000012</v>
      </c>
      <c r="I91" s="6">
        <f t="shared" si="22"/>
        <v>2.75</v>
      </c>
      <c r="J91" s="6">
        <f t="shared" si="23"/>
        <v>77.96250000000002</v>
      </c>
      <c r="K91" s="6">
        <f t="shared" si="24"/>
        <v>4.4000000000000004</v>
      </c>
      <c r="L91" s="6">
        <f t="shared" si="25"/>
        <v>124.74000000000002</v>
      </c>
      <c r="M91" s="9" t="str">
        <f t="shared" si="26"/>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148</v>
      </c>
      <c r="W91" s="6">
        <f t="shared" si="27"/>
        <v>0.55000000000000004</v>
      </c>
      <c r="X91" s="6">
        <f t="shared" si="28"/>
        <v>15.592500000000003</v>
      </c>
      <c r="Y91" s="6">
        <f t="shared" si="29"/>
        <v>8.8000000000000007</v>
      </c>
      <c r="Z91" s="6">
        <f t="shared" si="30"/>
        <v>249.48000000000005</v>
      </c>
      <c r="AA91" s="13">
        <v>15000000056</v>
      </c>
      <c r="AB91" s="6">
        <f t="shared" si="36"/>
        <v>1.6500000000000001</v>
      </c>
      <c r="AC91" s="6">
        <f t="shared" si="37"/>
        <v>46.777500000000011</v>
      </c>
      <c r="AD91" s="13">
        <v>17000000056</v>
      </c>
      <c r="AE91" s="6">
        <f t="shared" si="31"/>
        <v>5.5000000000000009</v>
      </c>
      <c r="AF91" s="6">
        <f t="shared" si="32"/>
        <v>155.92500000000004</v>
      </c>
      <c r="AG91" s="13">
        <v>19000000056</v>
      </c>
      <c r="AH91" s="6">
        <f t="shared" si="33"/>
        <v>3.3000000000000003</v>
      </c>
      <c r="AI91" s="6">
        <f t="shared" si="34"/>
        <v>93.555000000000021</v>
      </c>
      <c r="AJ91" s="13">
        <v>21000000056</v>
      </c>
      <c r="AK91" s="11"/>
      <c r="AL91" s="10" t="str">
        <f t="shared" si="35"/>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1831</v>
      </c>
      <c r="B92" s="8" t="s">
        <v>1832</v>
      </c>
      <c r="C92" s="8" t="s">
        <v>1833</v>
      </c>
      <c r="D92" s="9" t="s">
        <v>1834</v>
      </c>
      <c r="E92" s="6">
        <f t="shared" si="20"/>
        <v>2</v>
      </c>
      <c r="F92" s="6">
        <f>Table9[[#This Row],[4oz 
Net Wt (grams)]]/2</f>
        <v>56.7</v>
      </c>
      <c r="G92" s="6">
        <f t="shared" si="21"/>
        <v>4</v>
      </c>
      <c r="H92" s="6">
        <v>113.4</v>
      </c>
      <c r="I92" s="6">
        <f t="shared" si="22"/>
        <v>5</v>
      </c>
      <c r="J92" s="6">
        <f t="shared" si="23"/>
        <v>141.75</v>
      </c>
      <c r="K92" s="6">
        <f t="shared" si="24"/>
        <v>8</v>
      </c>
      <c r="L92" s="6">
        <f t="shared" si="25"/>
        <v>226.8</v>
      </c>
      <c r="M92" s="9" t="str">
        <f t="shared" si="26"/>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 t="shared" si="27"/>
        <v>1</v>
      </c>
      <c r="X92" s="6">
        <f t="shared" si="28"/>
        <v>28.35</v>
      </c>
      <c r="Y92" s="6">
        <f t="shared" si="29"/>
        <v>16</v>
      </c>
      <c r="Z92" s="6">
        <f t="shared" si="30"/>
        <v>453.6</v>
      </c>
      <c r="AA92" s="13">
        <v>15000000057</v>
      </c>
      <c r="AB92" s="6">
        <f t="shared" si="36"/>
        <v>3</v>
      </c>
      <c r="AC92" s="6">
        <f t="shared" si="37"/>
        <v>85.050000000000011</v>
      </c>
      <c r="AD92" s="13">
        <v>17000000057</v>
      </c>
      <c r="AE92" s="6">
        <f t="shared" si="31"/>
        <v>10</v>
      </c>
      <c r="AF92" s="6">
        <f t="shared" si="32"/>
        <v>283.5</v>
      </c>
      <c r="AG92" s="13">
        <v>19000000057</v>
      </c>
      <c r="AH92" s="6">
        <f t="shared" si="33"/>
        <v>6</v>
      </c>
      <c r="AI92" s="6">
        <f t="shared" si="34"/>
        <v>170.10000000000002</v>
      </c>
      <c r="AJ92" s="13">
        <v>21000000057</v>
      </c>
      <c r="AK92" s="11"/>
      <c r="AL92" s="10" t="str">
        <f t="shared" si="35"/>
        <v>Cape Cod Seafood Ingredients:
celery salt (approx. 47%), mustard, red pepper, black pepper, bay leaves, cloves, allspice, ginger, mace, cardamom, cinnamon, paprika</v>
      </c>
      <c r="AM92" s="9" t="s">
        <v>44</v>
      </c>
      <c r="AN92" s="42"/>
    </row>
    <row r="93" spans="1:40" ht="180" x14ac:dyDescent="0.3">
      <c r="A93" s="8" t="s">
        <v>2469</v>
      </c>
      <c r="B93" s="8" t="s">
        <v>2470</v>
      </c>
      <c r="C93" s="8" t="s">
        <v>2470</v>
      </c>
      <c r="D93" s="9" t="s">
        <v>2471</v>
      </c>
      <c r="E93" s="6">
        <f t="shared" si="20"/>
        <v>1.728395061728395</v>
      </c>
      <c r="F93" s="6">
        <f>Table9[[#This Row],[4oz 
Net Wt (grams)]]/2</f>
        <v>49</v>
      </c>
      <c r="G93" s="6">
        <f t="shared" si="21"/>
        <v>3.4567901234567899</v>
      </c>
      <c r="H93" s="6">
        <v>98</v>
      </c>
      <c r="I93" s="6">
        <f t="shared" si="22"/>
        <v>4.3209876543209873</v>
      </c>
      <c r="J93" s="6">
        <f t="shared" si="23"/>
        <v>122.5</v>
      </c>
      <c r="K93" s="6">
        <f t="shared" si="24"/>
        <v>6.9135802469135799</v>
      </c>
      <c r="L93" s="6">
        <f t="shared" si="25"/>
        <v>196</v>
      </c>
      <c r="M93" s="9" t="str">
        <f t="shared" si="26"/>
        <v>Cappuccino Sugar Ingredients:
pure cane sugar, natural flavor, yellow #5, titanium dioxide, red #40, blue #1
 - NET WT. 1.73 oz (49 grams)</v>
      </c>
      <c r="N93" s="10">
        <v>10000000506</v>
      </c>
      <c r="O93" s="10">
        <v>30000000506</v>
      </c>
      <c r="P93" s="10">
        <v>50000000506</v>
      </c>
      <c r="Q93" s="10">
        <v>70000000506</v>
      </c>
      <c r="R93" s="10">
        <v>90000000506</v>
      </c>
      <c r="S93" s="10">
        <v>11000000506</v>
      </c>
      <c r="T93" s="10">
        <v>13000000506</v>
      </c>
      <c r="U93" s="8" t="s">
        <v>49</v>
      </c>
      <c r="V93" s="9" t="s">
        <v>115</v>
      </c>
      <c r="W93" s="6">
        <f t="shared" si="27"/>
        <v>0.86419753086419748</v>
      </c>
      <c r="X93" s="6">
        <f t="shared" si="28"/>
        <v>24.5</v>
      </c>
      <c r="Y93" s="6">
        <f t="shared" si="29"/>
        <v>13.82716049382716</v>
      </c>
      <c r="Z93" s="6">
        <f t="shared" si="30"/>
        <v>392</v>
      </c>
      <c r="AA93" s="13">
        <v>15000000506</v>
      </c>
      <c r="AB93" s="6">
        <f t="shared" si="36"/>
        <v>2.5925925925925926</v>
      </c>
      <c r="AC93" s="6">
        <f t="shared" si="37"/>
        <v>73.5</v>
      </c>
      <c r="AD93" s="13">
        <v>17000000506</v>
      </c>
      <c r="AE93" s="6">
        <f t="shared" si="31"/>
        <v>8.6419753086419746</v>
      </c>
      <c r="AF93" s="6">
        <f t="shared" si="32"/>
        <v>245</v>
      </c>
      <c r="AG93" s="13">
        <v>19000000506</v>
      </c>
      <c r="AH93" s="6">
        <f t="shared" si="33"/>
        <v>5.1851851851851851</v>
      </c>
      <c r="AI93" s="6">
        <f t="shared" si="34"/>
        <v>147</v>
      </c>
      <c r="AJ93" s="13">
        <v>21000000506</v>
      </c>
      <c r="AK93" s="11"/>
      <c r="AL93" s="10" t="str">
        <f t="shared" si="35"/>
        <v>Cappuccino Sugar Ingredients:
pure cane sugar, natural flavor, yellow #5, titanium dioxide, red #40, blue #1</v>
      </c>
      <c r="AM93" s="9" t="s">
        <v>44</v>
      </c>
      <c r="AN93" s="42"/>
    </row>
    <row r="94" spans="1:40" ht="195" x14ac:dyDescent="0.3">
      <c r="A94" s="8" t="s">
        <v>1702</v>
      </c>
      <c r="B94" s="8" t="s">
        <v>1703</v>
      </c>
      <c r="C94" s="8" t="s">
        <v>1704</v>
      </c>
      <c r="D94" s="9" t="s">
        <v>1705</v>
      </c>
      <c r="E94" s="6">
        <f t="shared" si="20"/>
        <v>2.2000000000000002</v>
      </c>
      <c r="F94" s="6">
        <f>Table9[[#This Row],[4oz 
Net Wt (grams)]]/2</f>
        <v>62.370000000000012</v>
      </c>
      <c r="G94" s="6">
        <f t="shared" si="21"/>
        <v>4.4000000000000004</v>
      </c>
      <c r="H94" s="6">
        <v>124.74000000000002</v>
      </c>
      <c r="I94" s="6">
        <f t="shared" si="22"/>
        <v>5.5</v>
      </c>
      <c r="J94" s="6">
        <f t="shared" si="23"/>
        <v>155.92500000000004</v>
      </c>
      <c r="K94" s="6">
        <f t="shared" si="24"/>
        <v>8.8000000000000007</v>
      </c>
      <c r="L94" s="6">
        <f t="shared" si="25"/>
        <v>249.48000000000005</v>
      </c>
      <c r="M94" s="9" t="str">
        <f t="shared" si="26"/>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 t="shared" si="27"/>
        <v>1.1000000000000001</v>
      </c>
      <c r="X94" s="6">
        <f t="shared" si="28"/>
        <v>31.185000000000006</v>
      </c>
      <c r="Y94" s="6">
        <f t="shared" si="29"/>
        <v>17.600000000000001</v>
      </c>
      <c r="Z94" s="6">
        <f t="shared" si="30"/>
        <v>498.96000000000009</v>
      </c>
      <c r="AA94" s="13">
        <v>15000000058</v>
      </c>
      <c r="AB94" s="6">
        <f t="shared" si="36"/>
        <v>3.3000000000000003</v>
      </c>
      <c r="AC94" s="6">
        <f t="shared" si="37"/>
        <v>93.555000000000021</v>
      </c>
      <c r="AD94" s="13">
        <v>17000000058</v>
      </c>
      <c r="AE94" s="6">
        <f t="shared" si="31"/>
        <v>11.000000000000002</v>
      </c>
      <c r="AF94" s="6">
        <f t="shared" si="32"/>
        <v>311.85000000000008</v>
      </c>
      <c r="AG94" s="13">
        <v>19000000058</v>
      </c>
      <c r="AH94" s="6">
        <f t="shared" si="33"/>
        <v>6.6000000000000005</v>
      </c>
      <c r="AI94" s="6">
        <f t="shared" si="34"/>
        <v>187.11000000000004</v>
      </c>
      <c r="AJ94" s="13">
        <v>21000000058</v>
      </c>
      <c r="AK94" s="11"/>
      <c r="AL94" s="10" t="str">
        <f t="shared" si="35"/>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2565</v>
      </c>
      <c r="B95" s="8" t="s">
        <v>2566</v>
      </c>
      <c r="C95" s="8" t="s">
        <v>2567</v>
      </c>
      <c r="D95" s="9" t="s">
        <v>2568</v>
      </c>
      <c r="E95" s="6">
        <f t="shared" si="20"/>
        <v>1.69</v>
      </c>
      <c r="F95" s="6">
        <f>Table9[[#This Row],[4oz 
Net Wt (grams)]]/2</f>
        <v>47.911500000000004</v>
      </c>
      <c r="G95" s="6">
        <f t="shared" si="21"/>
        <v>3.38</v>
      </c>
      <c r="H95" s="6">
        <v>95.823000000000008</v>
      </c>
      <c r="I95" s="6">
        <f t="shared" si="22"/>
        <v>4.2249999999999996</v>
      </c>
      <c r="J95" s="6">
        <f t="shared" si="23"/>
        <v>119.77875</v>
      </c>
      <c r="K95" s="6">
        <f t="shared" si="24"/>
        <v>6.76</v>
      </c>
      <c r="L95" s="6">
        <f t="shared" si="25"/>
        <v>191.64600000000002</v>
      </c>
      <c r="M95"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121</v>
      </c>
      <c r="W95" s="6">
        <f t="shared" si="27"/>
        <v>0.84499999999999997</v>
      </c>
      <c r="X95" s="6">
        <f t="shared" si="28"/>
        <v>23.955750000000002</v>
      </c>
      <c r="Y95" s="6">
        <f t="shared" si="29"/>
        <v>13.52</v>
      </c>
      <c r="Z95" s="6">
        <f t="shared" si="30"/>
        <v>383.29200000000003</v>
      </c>
      <c r="AA95" s="13">
        <v>15000000490</v>
      </c>
      <c r="AB95" s="6">
        <f t="shared" si="36"/>
        <v>2.5350000000000001</v>
      </c>
      <c r="AC95" s="6">
        <f t="shared" si="37"/>
        <v>71.867250000000013</v>
      </c>
      <c r="AD95" s="13">
        <v>17000000490</v>
      </c>
      <c r="AE95" s="6">
        <f t="shared" si="31"/>
        <v>8.4499999999999993</v>
      </c>
      <c r="AF95" s="6">
        <f t="shared" si="32"/>
        <v>239.5575</v>
      </c>
      <c r="AG95" s="13">
        <v>19000000490</v>
      </c>
      <c r="AH95" s="6">
        <f t="shared" si="33"/>
        <v>5.07</v>
      </c>
      <c r="AI95" s="6">
        <f t="shared" si="34"/>
        <v>143.73450000000003</v>
      </c>
      <c r="AJ95" s="13">
        <v>21000000490</v>
      </c>
      <c r="AK95" s="11"/>
      <c r="AL95"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1625</v>
      </c>
      <c r="B96" s="8" t="s">
        <v>1626</v>
      </c>
      <c r="C96" s="8" t="s">
        <v>1627</v>
      </c>
      <c r="D96" s="9" t="s">
        <v>1628</v>
      </c>
      <c r="E96" s="6">
        <f t="shared" si="20"/>
        <v>2.0499999999999998</v>
      </c>
      <c r="F96" s="6">
        <f>Table9[[#This Row],[4oz 
Net Wt (grams)]]/2</f>
        <v>58.1175</v>
      </c>
      <c r="G96" s="6">
        <f t="shared" si="21"/>
        <v>4.0999999999999996</v>
      </c>
      <c r="H96" s="6">
        <v>116.235</v>
      </c>
      <c r="I96" s="6">
        <f t="shared" si="22"/>
        <v>5.125</v>
      </c>
      <c r="J96" s="6">
        <f t="shared" si="23"/>
        <v>145.29374999999999</v>
      </c>
      <c r="K96" s="6">
        <f t="shared" si="24"/>
        <v>8.1999999999999993</v>
      </c>
      <c r="L96" s="6">
        <f t="shared" si="25"/>
        <v>232.47</v>
      </c>
      <c r="M96" s="9" t="str">
        <f t="shared" si="26"/>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786</v>
      </c>
      <c r="W96" s="6">
        <f t="shared" si="27"/>
        <v>1.0249999999999999</v>
      </c>
      <c r="X96" s="6">
        <f t="shared" si="28"/>
        <v>29.05875</v>
      </c>
      <c r="Y96" s="6">
        <f t="shared" si="29"/>
        <v>16.399999999999999</v>
      </c>
      <c r="Z96" s="6">
        <f t="shared" si="30"/>
        <v>464.94</v>
      </c>
      <c r="AA96" s="13">
        <v>15000000059</v>
      </c>
      <c r="AB96" s="6">
        <f t="shared" si="36"/>
        <v>3.0749999999999997</v>
      </c>
      <c r="AC96" s="6">
        <f t="shared" si="37"/>
        <v>87.176249999999996</v>
      </c>
      <c r="AD96" s="13">
        <v>17000000059</v>
      </c>
      <c r="AE96" s="6">
        <f t="shared" si="31"/>
        <v>10.249999999999998</v>
      </c>
      <c r="AF96" s="6">
        <f t="shared" si="32"/>
        <v>290.58749999999998</v>
      </c>
      <c r="AG96" s="13">
        <v>19000000059</v>
      </c>
      <c r="AH96" s="6">
        <f t="shared" si="33"/>
        <v>6.1499999999999995</v>
      </c>
      <c r="AI96" s="6">
        <f t="shared" si="34"/>
        <v>174.35249999999999</v>
      </c>
      <c r="AJ96" s="13">
        <v>21000000059</v>
      </c>
      <c r="AK96" s="11"/>
      <c r="AL96" s="10" t="str">
        <f t="shared" si="35"/>
        <v>Caramel Popcorn Glaze Ingredients:
sugar, molasses, brown sugar, natural/artificial flavors, artificial colors, soy lecithin</v>
      </c>
      <c r="AM96" s="9" t="s">
        <v>44</v>
      </c>
      <c r="AN96" s="42"/>
    </row>
    <row r="97" spans="1:40" ht="225" x14ac:dyDescent="0.3">
      <c r="A97" s="8" t="s">
        <v>1629</v>
      </c>
      <c r="B97" s="8" t="s">
        <v>1630</v>
      </c>
      <c r="C97" s="8" t="s">
        <v>1631</v>
      </c>
      <c r="D97" s="9" t="s">
        <v>1632</v>
      </c>
      <c r="E97" s="6">
        <f t="shared" si="20"/>
        <v>1.1000000000000001</v>
      </c>
      <c r="F97" s="6">
        <f>Table9[[#This Row],[4oz 
Net Wt (grams)]]/2</f>
        <v>31.185000000000006</v>
      </c>
      <c r="G97" s="6">
        <f t="shared" si="21"/>
        <v>2.2000000000000002</v>
      </c>
      <c r="H97" s="6">
        <v>62.370000000000012</v>
      </c>
      <c r="I97" s="6">
        <f t="shared" si="22"/>
        <v>2.75</v>
      </c>
      <c r="J97" s="6">
        <f t="shared" si="23"/>
        <v>77.96250000000002</v>
      </c>
      <c r="K97" s="6">
        <f t="shared" si="24"/>
        <v>4.4000000000000004</v>
      </c>
      <c r="L97" s="6">
        <f t="shared" si="25"/>
        <v>124.74000000000002</v>
      </c>
      <c r="M97"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 t="shared" si="27"/>
        <v>0.55000000000000004</v>
      </c>
      <c r="X97" s="6">
        <f t="shared" si="28"/>
        <v>15.592500000000003</v>
      </c>
      <c r="Y97" s="6">
        <f t="shared" si="29"/>
        <v>8.8000000000000007</v>
      </c>
      <c r="Z97" s="6">
        <f t="shared" si="30"/>
        <v>249.48000000000005</v>
      </c>
      <c r="AA97" s="13">
        <v>15000000060</v>
      </c>
      <c r="AB97" s="6">
        <f t="shared" si="36"/>
        <v>1.6500000000000001</v>
      </c>
      <c r="AC97" s="6">
        <f t="shared" si="37"/>
        <v>46.777500000000011</v>
      </c>
      <c r="AD97" s="13">
        <v>17000000060</v>
      </c>
      <c r="AE97" s="6">
        <f t="shared" si="31"/>
        <v>5.5000000000000009</v>
      </c>
      <c r="AF97" s="6">
        <f t="shared" si="32"/>
        <v>155.92500000000004</v>
      </c>
      <c r="AG97" s="13">
        <v>19000000060</v>
      </c>
      <c r="AH97" s="6">
        <f t="shared" si="33"/>
        <v>3.3000000000000003</v>
      </c>
      <c r="AI97" s="6">
        <f t="shared" si="34"/>
        <v>93.555000000000021</v>
      </c>
      <c r="AJ97" s="13">
        <v>21000000060</v>
      </c>
      <c r="AK97" s="11"/>
      <c r="AL97" s="10" t="str">
        <f t="shared" si="35"/>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1156</v>
      </c>
      <c r="B98" s="8" t="s">
        <v>1157</v>
      </c>
      <c r="C98" s="8" t="s">
        <v>1158</v>
      </c>
      <c r="D98" s="9" t="s">
        <v>1159</v>
      </c>
      <c r="E98" s="6">
        <f t="shared" si="20"/>
        <v>1.3</v>
      </c>
      <c r="F98" s="6">
        <f>Table9[[#This Row],[4oz 
Net Wt (grams)]]/2</f>
        <v>36.855000000000004</v>
      </c>
      <c r="G98" s="6">
        <f t="shared" si="21"/>
        <v>2.6</v>
      </c>
      <c r="H98" s="6">
        <v>73.710000000000008</v>
      </c>
      <c r="I98" s="6">
        <f t="shared" si="22"/>
        <v>3.25</v>
      </c>
      <c r="J98" s="6">
        <f t="shared" si="23"/>
        <v>92.137500000000017</v>
      </c>
      <c r="K98" s="6">
        <f t="shared" si="24"/>
        <v>5.2</v>
      </c>
      <c r="L98" s="6">
        <f t="shared" si="25"/>
        <v>147.42000000000002</v>
      </c>
      <c r="M98" s="9" t="str">
        <f t="shared" si="26"/>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 t="shared" si="27"/>
        <v>0.65</v>
      </c>
      <c r="X98" s="6">
        <f t="shared" si="28"/>
        <v>18.427500000000002</v>
      </c>
      <c r="Y98" s="6">
        <f t="shared" si="29"/>
        <v>10.4</v>
      </c>
      <c r="Z98" s="6">
        <f t="shared" si="30"/>
        <v>294.84000000000003</v>
      </c>
      <c r="AA98" s="13">
        <v>15000000411</v>
      </c>
      <c r="AB98" s="6">
        <f t="shared" si="36"/>
        <v>1.9500000000000002</v>
      </c>
      <c r="AC98" s="6">
        <f t="shared" si="37"/>
        <v>55.282500000000006</v>
      </c>
      <c r="AD98" s="13">
        <v>17000000411</v>
      </c>
      <c r="AE98" s="6">
        <f t="shared" si="31"/>
        <v>6.5000000000000009</v>
      </c>
      <c r="AF98" s="6">
        <f t="shared" si="32"/>
        <v>184.27500000000003</v>
      </c>
      <c r="AG98" s="13">
        <v>19000000411</v>
      </c>
      <c r="AH98" s="6">
        <f t="shared" si="33"/>
        <v>3.9000000000000004</v>
      </c>
      <c r="AI98" s="6">
        <f t="shared" si="34"/>
        <v>110.56500000000001</v>
      </c>
      <c r="AJ98" s="13">
        <v>21000000411</v>
      </c>
      <c r="AK98" s="11"/>
      <c r="AL98" s="10" t="str">
        <f t="shared" si="35"/>
        <v>Caribbean Island Jerk Ingredients:
salt, cayenne pepper, garlic, onion, cinnamon, ginger, black pepper, dark chili powder, citric acid, sugar</v>
      </c>
      <c r="AM98" s="9" t="s">
        <v>44</v>
      </c>
      <c r="AN98" s="42"/>
    </row>
    <row r="99" spans="1:40" ht="195" x14ac:dyDescent="0.3">
      <c r="A99" s="33" t="s">
        <v>767</v>
      </c>
      <c r="B99" s="8" t="s">
        <v>768</v>
      </c>
      <c r="C99" s="8" t="s">
        <v>769</v>
      </c>
      <c r="D99" s="9" t="s">
        <v>770</v>
      </c>
      <c r="E99" s="6">
        <f t="shared" si="20"/>
        <v>1.164021164021164</v>
      </c>
      <c r="F99" s="6">
        <f>Table9[[#This Row],[4oz 
Net Wt (grams)]]/2</f>
        <v>33</v>
      </c>
      <c r="G99" s="6">
        <f t="shared" si="21"/>
        <v>2.3280423280423279</v>
      </c>
      <c r="H99" s="6">
        <v>66</v>
      </c>
      <c r="I99" s="6">
        <f t="shared" si="22"/>
        <v>2.9100529100529098</v>
      </c>
      <c r="J99" s="6">
        <f t="shared" si="23"/>
        <v>82.5</v>
      </c>
      <c r="K99" s="6">
        <f t="shared" si="24"/>
        <v>4.6560846560846558</v>
      </c>
      <c r="L99" s="6">
        <f t="shared" si="25"/>
        <v>132</v>
      </c>
      <c r="M99" s="9" t="str">
        <f t="shared" si="26"/>
        <v>Cauldron Classic Sundried Tomato &amp; Basil Bread Dip Ingredients:
salt, spices, dehydrated garlic, onion powder, red bell pepper, tomato, canola, silicone dioxide (anti-caking)
• ALLERGY ALERT: contains soybean oil •
 - NET WT. 1.16 oz (33 grams)</v>
      </c>
      <c r="N99" s="10">
        <v>10000000592</v>
      </c>
      <c r="O99" s="10">
        <v>30000000592</v>
      </c>
      <c r="P99" s="10">
        <v>50000000592</v>
      </c>
      <c r="Q99" s="10">
        <v>70000000592</v>
      </c>
      <c r="R99" s="10">
        <v>90000000592</v>
      </c>
      <c r="S99" s="10">
        <v>11000000592</v>
      </c>
      <c r="T99" s="10">
        <v>13000000592</v>
      </c>
      <c r="U99" s="8" t="s">
        <v>49</v>
      </c>
      <c r="V99" s="9" t="s">
        <v>97</v>
      </c>
      <c r="W99" s="6">
        <f t="shared" si="27"/>
        <v>0.58201058201058198</v>
      </c>
      <c r="X99" s="6">
        <f t="shared" si="28"/>
        <v>16.5</v>
      </c>
      <c r="Y99" s="6">
        <f t="shared" si="29"/>
        <v>9.3121693121693117</v>
      </c>
      <c r="Z99" s="6">
        <f t="shared" si="30"/>
        <v>264</v>
      </c>
      <c r="AA99" s="13">
        <v>15000000592</v>
      </c>
      <c r="AB99" s="6">
        <f t="shared" si="36"/>
        <v>1.746031746031746</v>
      </c>
      <c r="AC99" s="6">
        <f t="shared" si="37"/>
        <v>49.5</v>
      </c>
      <c r="AD99" s="13">
        <v>17000000592</v>
      </c>
      <c r="AE99" s="6">
        <f t="shared" si="31"/>
        <v>5.8201058201058196</v>
      </c>
      <c r="AF99" s="6">
        <f t="shared" si="32"/>
        <v>165</v>
      </c>
      <c r="AG99" s="13">
        <v>19000000592</v>
      </c>
      <c r="AH99" s="6">
        <f t="shared" si="33"/>
        <v>3.4920634920634921</v>
      </c>
      <c r="AI99" s="6">
        <f t="shared" si="34"/>
        <v>99</v>
      </c>
      <c r="AJ99" s="13">
        <v>21000000592</v>
      </c>
      <c r="AK99" s="11" t="s">
        <v>771</v>
      </c>
      <c r="AL99" s="10" t="str">
        <f t="shared" si="35"/>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685</v>
      </c>
      <c r="B100" s="8" t="s">
        <v>686</v>
      </c>
      <c r="C100" s="8" t="s">
        <v>687</v>
      </c>
      <c r="D100" s="9" t="s">
        <v>688</v>
      </c>
      <c r="E100" s="6">
        <f t="shared" si="20"/>
        <v>0.8</v>
      </c>
      <c r="F100" s="6">
        <f>Table9[[#This Row],[4oz 
Net Wt (grams)]]/2</f>
        <v>22.680000000000003</v>
      </c>
      <c r="G100" s="6">
        <f t="shared" si="21"/>
        <v>1.6</v>
      </c>
      <c r="H100" s="6">
        <v>45.360000000000007</v>
      </c>
      <c r="I100" s="6">
        <f t="shared" si="22"/>
        <v>2</v>
      </c>
      <c r="J100" s="6">
        <f t="shared" si="23"/>
        <v>56.70000000000001</v>
      </c>
      <c r="K100" s="6">
        <f t="shared" si="24"/>
        <v>3.2</v>
      </c>
      <c r="L100" s="6">
        <f t="shared" si="25"/>
        <v>90.720000000000013</v>
      </c>
      <c r="M100" s="9" t="str">
        <f t="shared" si="26"/>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 t="shared" si="27"/>
        <v>0.4</v>
      </c>
      <c r="X100" s="6">
        <f t="shared" si="28"/>
        <v>11.340000000000002</v>
      </c>
      <c r="Y100" s="6">
        <f t="shared" si="29"/>
        <v>6.4</v>
      </c>
      <c r="Z100" s="6">
        <f t="shared" si="30"/>
        <v>181.44000000000003</v>
      </c>
      <c r="AA100" s="13">
        <v>15000000580</v>
      </c>
      <c r="AB100" s="6">
        <f t="shared" si="36"/>
        <v>1.2000000000000002</v>
      </c>
      <c r="AC100" s="6">
        <f t="shared" si="37"/>
        <v>34.020000000000003</v>
      </c>
      <c r="AD100" s="13">
        <v>17000000580</v>
      </c>
      <c r="AE100" s="6">
        <f t="shared" si="31"/>
        <v>4.0000000000000009</v>
      </c>
      <c r="AF100" s="6">
        <f t="shared" si="32"/>
        <v>113.40000000000002</v>
      </c>
      <c r="AG100" s="13">
        <v>19000000580</v>
      </c>
      <c r="AH100" s="6">
        <f t="shared" si="33"/>
        <v>2.4000000000000004</v>
      </c>
      <c r="AI100" s="6">
        <f t="shared" si="34"/>
        <v>68.040000000000006</v>
      </c>
      <c r="AJ100" s="13">
        <v>21000000580</v>
      </c>
      <c r="AK100" s="11" t="s">
        <v>689</v>
      </c>
      <c r="AL100" s="10" t="str">
        <f t="shared" si="35"/>
        <v>Cauldron Court Bourbon Black Tea Ingredients:
black tea, almond pieces, cocoa, sweet blackberry leaves, and flavoring</v>
      </c>
      <c r="AM100" s="9" t="s">
        <v>44</v>
      </c>
      <c r="AN100" s="42"/>
    </row>
    <row r="101" spans="1:40" ht="180" x14ac:dyDescent="0.3">
      <c r="A101" s="33" t="s">
        <v>716</v>
      </c>
      <c r="B101" s="8" t="s">
        <v>717</v>
      </c>
      <c r="C101" s="8" t="s">
        <v>718</v>
      </c>
      <c r="D101" s="9" t="s">
        <v>719</v>
      </c>
      <c r="E101" s="6">
        <f t="shared" si="20"/>
        <v>2.0499999999999998</v>
      </c>
      <c r="F101" s="6">
        <f>Table9[[#This Row],[4oz 
Net Wt (grams)]]/2</f>
        <v>58.1175</v>
      </c>
      <c r="G101" s="6">
        <f t="shared" si="21"/>
        <v>4.0999999999999996</v>
      </c>
      <c r="H101" s="6">
        <v>116.235</v>
      </c>
      <c r="I101" s="6">
        <f t="shared" si="22"/>
        <v>5.125</v>
      </c>
      <c r="J101" s="6">
        <f t="shared" si="23"/>
        <v>145.29374999999999</v>
      </c>
      <c r="K101" s="6">
        <f t="shared" si="24"/>
        <v>8.1999999999999993</v>
      </c>
      <c r="L101" s="6">
        <f t="shared" si="25"/>
        <v>232.47</v>
      </c>
      <c r="M101" s="9" t="str">
        <f t="shared" si="26"/>
        <v>Cauldron Kettle Six Pepper Blend Ingredients:
salt, chili pepper, black pepper, white pepper, dehydrated garlic, dehydrated onion, dehydrated red bell pepper, dehydrated green bell pepper, spices
 - NET WT. 2.05 oz (58.1175 grams)</v>
      </c>
      <c r="N101" s="10">
        <v>10000000582</v>
      </c>
      <c r="O101" s="10">
        <v>30000000582</v>
      </c>
      <c r="P101" s="10">
        <v>50000000582</v>
      </c>
      <c r="Q101" s="10">
        <v>70000000582</v>
      </c>
      <c r="R101" s="10">
        <v>90000000582</v>
      </c>
      <c r="S101" s="10">
        <v>11000000582</v>
      </c>
      <c r="T101" s="10">
        <v>13000000582</v>
      </c>
      <c r="U101" s="8" t="s">
        <v>49</v>
      </c>
      <c r="V101" s="9" t="s">
        <v>97</v>
      </c>
      <c r="W101" s="6">
        <f t="shared" si="27"/>
        <v>1.0249999999999999</v>
      </c>
      <c r="X101" s="6">
        <f t="shared" si="28"/>
        <v>29.05875</v>
      </c>
      <c r="Y101" s="6">
        <f t="shared" si="29"/>
        <v>16.399999999999999</v>
      </c>
      <c r="Z101" s="6">
        <f t="shared" si="30"/>
        <v>464.94</v>
      </c>
      <c r="AA101" s="13">
        <v>15000000582</v>
      </c>
      <c r="AB101" s="6">
        <f t="shared" si="36"/>
        <v>3.0749999999999997</v>
      </c>
      <c r="AC101" s="6">
        <f t="shared" si="37"/>
        <v>87.176249999999996</v>
      </c>
      <c r="AD101" s="13">
        <v>17000000582</v>
      </c>
      <c r="AE101" s="6">
        <f t="shared" si="31"/>
        <v>10.249999999999998</v>
      </c>
      <c r="AF101" s="6">
        <f t="shared" si="32"/>
        <v>290.58749999999998</v>
      </c>
      <c r="AG101" s="13">
        <v>19000000582</v>
      </c>
      <c r="AH101" s="6">
        <f t="shared" si="33"/>
        <v>6.1499999999999995</v>
      </c>
      <c r="AI101" s="6">
        <f t="shared" si="34"/>
        <v>174.35249999999999</v>
      </c>
      <c r="AJ101" s="13">
        <v>21000000582</v>
      </c>
      <c r="AK101" s="11" t="s">
        <v>720</v>
      </c>
      <c r="AL101" s="10" t="str">
        <f t="shared" si="35"/>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1550</v>
      </c>
      <c r="B102" s="8" t="s">
        <v>1551</v>
      </c>
      <c r="C102" s="8" t="s">
        <v>1551</v>
      </c>
      <c r="D102" s="9" t="s">
        <v>1552</v>
      </c>
      <c r="E102" s="6">
        <f t="shared" si="20"/>
        <v>0.95</v>
      </c>
      <c r="F102" s="6">
        <f>Table9[[#This Row],[4oz 
Net Wt (grams)]]/2</f>
        <v>26.932500000000001</v>
      </c>
      <c r="G102" s="6">
        <f t="shared" si="21"/>
        <v>1.9</v>
      </c>
      <c r="H102" s="6">
        <v>53.865000000000002</v>
      </c>
      <c r="I102" s="6">
        <f t="shared" si="22"/>
        <v>2.375</v>
      </c>
      <c r="J102" s="6">
        <f t="shared" si="23"/>
        <v>67.331249999999997</v>
      </c>
      <c r="K102" s="6">
        <f t="shared" si="24"/>
        <v>3.8</v>
      </c>
      <c r="L102" s="6">
        <f t="shared" si="25"/>
        <v>107.73</v>
      </c>
      <c r="M102" s="9" t="str">
        <f t="shared" si="26"/>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104</v>
      </c>
      <c r="W102" s="6">
        <f t="shared" si="27"/>
        <v>0.47499999999999998</v>
      </c>
      <c r="X102" s="6">
        <f t="shared" si="28"/>
        <v>13.46625</v>
      </c>
      <c r="Y102" s="6">
        <f t="shared" si="29"/>
        <v>7.6</v>
      </c>
      <c r="Z102" s="6">
        <f t="shared" si="30"/>
        <v>215.46</v>
      </c>
      <c r="AA102" s="13">
        <v>15000000061</v>
      </c>
      <c r="AB102" s="6">
        <f t="shared" si="36"/>
        <v>1.4249999999999998</v>
      </c>
      <c r="AC102" s="6">
        <f t="shared" si="37"/>
        <v>40.39875</v>
      </c>
      <c r="AD102" s="13">
        <v>17000000061</v>
      </c>
      <c r="AE102" s="6">
        <f t="shared" si="31"/>
        <v>4.75</v>
      </c>
      <c r="AF102" s="6">
        <f t="shared" si="32"/>
        <v>134.66249999999999</v>
      </c>
      <c r="AG102" s="13">
        <v>19000000061</v>
      </c>
      <c r="AH102" s="6">
        <f t="shared" si="33"/>
        <v>2.8499999999999996</v>
      </c>
      <c r="AI102" s="6">
        <f t="shared" si="34"/>
        <v>80.797499999999999</v>
      </c>
      <c r="AJ102" s="13">
        <v>21000000061</v>
      </c>
      <c r="AK102" s="11"/>
      <c r="AL102" s="10" t="str">
        <f t="shared" si="35"/>
        <v>Cayenne Red Pepper Ingredients:
cayenne red pepper</v>
      </c>
      <c r="AM102" s="9" t="s">
        <v>44</v>
      </c>
      <c r="AN102" s="42"/>
    </row>
    <row r="103" spans="1:40" ht="180" x14ac:dyDescent="0.3">
      <c r="A103" s="8" t="s">
        <v>2209</v>
      </c>
      <c r="B103" s="8" t="s">
        <v>2210</v>
      </c>
      <c r="C103" s="8" t="s">
        <v>2210</v>
      </c>
      <c r="D103" s="9" t="s">
        <v>2211</v>
      </c>
      <c r="E103" s="6">
        <f t="shared" si="20"/>
        <v>2.35</v>
      </c>
      <c r="F103" s="6">
        <f>Table9[[#This Row],[4oz 
Net Wt (grams)]]/2</f>
        <v>66.622500000000002</v>
      </c>
      <c r="G103" s="6">
        <f t="shared" si="21"/>
        <v>4.7</v>
      </c>
      <c r="H103" s="6">
        <v>133.245</v>
      </c>
      <c r="I103" s="6">
        <f t="shared" si="22"/>
        <v>5.875</v>
      </c>
      <c r="J103" s="6">
        <f t="shared" si="23"/>
        <v>166.55625000000001</v>
      </c>
      <c r="K103" s="6">
        <f t="shared" si="24"/>
        <v>9.4</v>
      </c>
      <c r="L103" s="6">
        <f t="shared" si="25"/>
        <v>266.49</v>
      </c>
      <c r="M103" s="9" t="str">
        <f t="shared" si="26"/>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 t="shared" si="27"/>
        <v>1.175</v>
      </c>
      <c r="X103" s="6">
        <f t="shared" si="28"/>
        <v>33.311250000000001</v>
      </c>
      <c r="Y103" s="6">
        <f t="shared" si="29"/>
        <v>18.8</v>
      </c>
      <c r="Z103" s="6">
        <f t="shared" si="30"/>
        <v>532.98</v>
      </c>
      <c r="AA103" s="13">
        <v>15000000062</v>
      </c>
      <c r="AB103" s="6">
        <f t="shared" si="36"/>
        <v>3.5250000000000004</v>
      </c>
      <c r="AC103" s="6">
        <f t="shared" si="37"/>
        <v>99.933750000000003</v>
      </c>
      <c r="AD103" s="13">
        <v>17000000062</v>
      </c>
      <c r="AE103" s="6">
        <f t="shared" si="31"/>
        <v>11.75</v>
      </c>
      <c r="AF103" s="6">
        <f t="shared" si="32"/>
        <v>333.11250000000001</v>
      </c>
      <c r="AG103" s="13">
        <v>19000000062</v>
      </c>
      <c r="AH103" s="6">
        <f t="shared" si="33"/>
        <v>7.0500000000000007</v>
      </c>
      <c r="AI103" s="6">
        <f t="shared" si="34"/>
        <v>199.86750000000001</v>
      </c>
      <c r="AJ103" s="13">
        <v>21000000062</v>
      </c>
      <c r="AK103" s="11"/>
      <c r="AL103" s="10" t="str">
        <f t="shared" si="35"/>
        <v>Celery Salt Ingredients:
ground celery seeds, salt</v>
      </c>
      <c r="AM103" s="9" t="s">
        <v>44</v>
      </c>
      <c r="AN103" s="42"/>
    </row>
    <row r="104" spans="1:40" ht="180" x14ac:dyDescent="0.3">
      <c r="A104" s="8" t="s">
        <v>2399</v>
      </c>
      <c r="B104" s="8" t="s">
        <v>2400</v>
      </c>
      <c r="C104" s="8" t="s">
        <v>2401</v>
      </c>
      <c r="D104" s="9" t="s">
        <v>2402</v>
      </c>
      <c r="E104" s="6">
        <f t="shared" si="20"/>
        <v>2.3809523809523809</v>
      </c>
      <c r="F104" s="6">
        <f>Table9[[#This Row],[4oz 
Net Wt (grams)]]/2</f>
        <v>67.5</v>
      </c>
      <c r="G104" s="6">
        <f t="shared" si="21"/>
        <v>4.7619047619047619</v>
      </c>
      <c r="H104" s="6">
        <v>135</v>
      </c>
      <c r="I104" s="6">
        <f t="shared" si="22"/>
        <v>5.9523809523809526</v>
      </c>
      <c r="J104" s="6">
        <f t="shared" si="23"/>
        <v>168.75</v>
      </c>
      <c r="K104" s="6">
        <f t="shared" si="24"/>
        <v>9.5238095238095237</v>
      </c>
      <c r="L104" s="6">
        <f t="shared" si="25"/>
        <v>270</v>
      </c>
      <c r="M104" s="9" t="str">
        <f t="shared" si="26"/>
        <v>Celtic Sea Salt Ingredients:
sea salt
 - NET WT. 2.38 oz (67.5 grams)</v>
      </c>
      <c r="N104" s="10">
        <v>10000000542</v>
      </c>
      <c r="O104" s="10">
        <v>30000000542</v>
      </c>
      <c r="P104" s="10">
        <v>50000000542</v>
      </c>
      <c r="Q104" s="10">
        <v>70000000542</v>
      </c>
      <c r="R104" s="10">
        <v>90000000542</v>
      </c>
      <c r="S104" s="10">
        <v>11000000542</v>
      </c>
      <c r="T104" s="10">
        <v>13000000542</v>
      </c>
      <c r="U104" s="22"/>
      <c r="W104" s="6">
        <f t="shared" si="27"/>
        <v>1.1904761904761905</v>
      </c>
      <c r="X104" s="6">
        <f t="shared" si="28"/>
        <v>33.75</v>
      </c>
      <c r="Y104" s="6">
        <f t="shared" si="29"/>
        <v>19.047619047619047</v>
      </c>
      <c r="Z104" s="6">
        <f t="shared" si="30"/>
        <v>540</v>
      </c>
      <c r="AA104" s="13">
        <v>15000000542</v>
      </c>
      <c r="AB104" s="6">
        <f t="shared" si="36"/>
        <v>3.5714285714285712</v>
      </c>
      <c r="AC104" s="6">
        <f t="shared" ref="AC104:AC135" si="38">IF(OR(F104 = "NULL", H104 = "NULL"), "NULL", (F104+H104)/2)</f>
        <v>101.25</v>
      </c>
      <c r="AD104" s="13">
        <v>17000000542</v>
      </c>
      <c r="AE104" s="6">
        <f t="shared" si="31"/>
        <v>11.904761904761903</v>
      </c>
      <c r="AF104" s="6">
        <f t="shared" si="32"/>
        <v>337.5</v>
      </c>
      <c r="AG104" s="13">
        <v>19000000542</v>
      </c>
      <c r="AH104" s="6">
        <f t="shared" si="33"/>
        <v>7.1428571428571423</v>
      </c>
      <c r="AI104" s="6">
        <f t="shared" si="34"/>
        <v>202.5</v>
      </c>
      <c r="AJ104" s="13">
        <v>21000000542</v>
      </c>
      <c r="AK104" s="11"/>
      <c r="AL104" s="10" t="str">
        <f t="shared" si="35"/>
        <v>Celtic Sea Salt Ingredients:
sea salt</v>
      </c>
      <c r="AM104" s="9" t="s">
        <v>44</v>
      </c>
      <c r="AN104" s="42"/>
    </row>
    <row r="105" spans="1:40" ht="180" x14ac:dyDescent="0.3">
      <c r="A105" s="8" t="s">
        <v>2414</v>
      </c>
      <c r="B105" s="8" t="s">
        <v>2415</v>
      </c>
      <c r="C105" s="8" t="s">
        <v>2415</v>
      </c>
      <c r="D105" s="9" t="s">
        <v>2416</v>
      </c>
      <c r="E105" s="6">
        <f t="shared" si="20"/>
        <v>1.9</v>
      </c>
      <c r="F105" s="6">
        <f>Table9[[#This Row],[4oz 
Net Wt (grams)]]/2</f>
        <v>53.865000000000002</v>
      </c>
      <c r="G105" s="6">
        <f t="shared" si="21"/>
        <v>3.8</v>
      </c>
      <c r="H105" s="6">
        <v>107.73</v>
      </c>
      <c r="I105" s="6">
        <f t="shared" si="22"/>
        <v>4.75</v>
      </c>
      <c r="J105" s="6">
        <f t="shared" si="23"/>
        <v>134.66249999999999</v>
      </c>
      <c r="K105" s="6">
        <f t="shared" si="24"/>
        <v>7.6</v>
      </c>
      <c r="L105" s="6">
        <f t="shared" si="25"/>
        <v>215.46</v>
      </c>
      <c r="M105" s="9" t="str">
        <f t="shared" si="26"/>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 t="shared" si="27"/>
        <v>0.95</v>
      </c>
      <c r="X105" s="6">
        <f t="shared" si="28"/>
        <v>26.932500000000001</v>
      </c>
      <c r="Y105" s="6">
        <f t="shared" si="29"/>
        <v>15.2</v>
      </c>
      <c r="Z105" s="6">
        <f t="shared" si="30"/>
        <v>430.92</v>
      </c>
      <c r="AA105" s="13">
        <v>15000000426</v>
      </c>
      <c r="AB105" s="6">
        <f t="shared" si="36"/>
        <v>2.8499999999999996</v>
      </c>
      <c r="AC105" s="6">
        <f t="shared" si="38"/>
        <v>80.797499999999999</v>
      </c>
      <c r="AD105" s="13">
        <v>17000000426</v>
      </c>
      <c r="AE105" s="6">
        <f t="shared" si="31"/>
        <v>9.5</v>
      </c>
      <c r="AF105" s="6">
        <f t="shared" si="32"/>
        <v>269.32499999999999</v>
      </c>
      <c r="AG105" s="13">
        <v>19000000426</v>
      </c>
      <c r="AH105" s="6">
        <f t="shared" si="33"/>
        <v>5.6999999999999993</v>
      </c>
      <c r="AI105" s="6">
        <f t="shared" si="34"/>
        <v>161.595</v>
      </c>
      <c r="AJ105" s="13">
        <v>21000000426</v>
      </c>
      <c r="AK105" s="11"/>
      <c r="AL105" s="10" t="str">
        <f t="shared" si="35"/>
        <v>Ceylon Cinnamon Ingredients:
ceylon organic cinnamon</v>
      </c>
      <c r="AM105" s="9" t="s">
        <v>44</v>
      </c>
      <c r="AN105" s="42"/>
    </row>
    <row r="106" spans="1:40" ht="180" x14ac:dyDescent="0.3">
      <c r="A106" s="8" t="s">
        <v>1359</v>
      </c>
      <c r="B106" s="8" t="s">
        <v>1360</v>
      </c>
      <c r="C106" s="8" t="s">
        <v>1361</v>
      </c>
      <c r="D106" s="9" t="s">
        <v>1362</v>
      </c>
      <c r="E106" s="6">
        <f t="shared" si="20"/>
        <v>0.8</v>
      </c>
      <c r="F106" s="6">
        <f>Table9[[#This Row],[4oz 
Net Wt (grams)]]/2</f>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 t="shared" si="27"/>
        <v>0.4</v>
      </c>
      <c r="X106" s="6">
        <f t="shared" si="28"/>
        <v>11.340000000000002</v>
      </c>
      <c r="Y106" s="6">
        <f t="shared" si="29"/>
        <v>6.4</v>
      </c>
      <c r="Z106" s="6">
        <f t="shared" si="30"/>
        <v>181.44000000000003</v>
      </c>
      <c r="AA106" s="13">
        <v>15000000063</v>
      </c>
      <c r="AB106" s="6">
        <f t="shared" si="36"/>
        <v>1.2000000000000002</v>
      </c>
      <c r="AC106" s="6">
        <f t="shared" si="38"/>
        <v>34.020000000000003</v>
      </c>
      <c r="AD106" s="13">
        <v>17000000063</v>
      </c>
      <c r="AE106" s="6">
        <f t="shared" si="31"/>
        <v>4.0000000000000009</v>
      </c>
      <c r="AF106" s="6">
        <f t="shared" si="32"/>
        <v>113.40000000000002</v>
      </c>
      <c r="AG106" s="13">
        <v>19000000063</v>
      </c>
      <c r="AH106" s="6">
        <f t="shared" si="33"/>
        <v>2.4000000000000004</v>
      </c>
      <c r="AI106" s="6">
        <f t="shared" si="34"/>
        <v>68.040000000000006</v>
      </c>
      <c r="AJ106" s="13">
        <v>21000000063</v>
      </c>
      <c r="AK106" s="11"/>
      <c r="AL106" s="10" t="str">
        <f t="shared" si="35"/>
        <v>Chai Black Turmeric Tea Ingredients:
black tea, turmeric, ginger, cinnamon, cloves, cardamom, black pepper, cassia oil</v>
      </c>
      <c r="AM106" s="9" t="s">
        <v>44</v>
      </c>
      <c r="AN106" s="42"/>
    </row>
    <row r="107" spans="1:40" ht="180" x14ac:dyDescent="0.3">
      <c r="A107" s="8" t="s">
        <v>1363</v>
      </c>
      <c r="B107" s="8" t="s">
        <v>1364</v>
      </c>
      <c r="C107" s="8" t="s">
        <v>1365</v>
      </c>
      <c r="D107" s="9" t="s">
        <v>1366</v>
      </c>
      <c r="E107" s="6">
        <f t="shared" si="20"/>
        <v>0.8</v>
      </c>
      <c r="F107" s="6">
        <f>Table9[[#This Row],[4oz 
Net Wt (grams)]]/2</f>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 t="shared" si="27"/>
        <v>0.4</v>
      </c>
      <c r="X107" s="6">
        <f t="shared" si="28"/>
        <v>11.340000000000002</v>
      </c>
      <c r="Y107" s="6">
        <f t="shared" si="29"/>
        <v>6.4</v>
      </c>
      <c r="Z107" s="6">
        <f t="shared" si="30"/>
        <v>181.44000000000003</v>
      </c>
      <c r="AA107" s="13">
        <v>15000000064</v>
      </c>
      <c r="AB107" s="6">
        <f t="shared" si="36"/>
        <v>1.2000000000000002</v>
      </c>
      <c r="AC107" s="6">
        <f t="shared" si="38"/>
        <v>34.020000000000003</v>
      </c>
      <c r="AD107" s="13">
        <v>17000000064</v>
      </c>
      <c r="AE107" s="6">
        <f t="shared" si="31"/>
        <v>4.0000000000000009</v>
      </c>
      <c r="AF107" s="6">
        <f t="shared" si="32"/>
        <v>113.40000000000002</v>
      </c>
      <c r="AG107" s="13">
        <v>19000000064</v>
      </c>
      <c r="AH107" s="6">
        <f t="shared" si="33"/>
        <v>2.4000000000000004</v>
      </c>
      <c r="AI107" s="6">
        <f t="shared" si="34"/>
        <v>68.040000000000006</v>
      </c>
      <c r="AJ107" s="13">
        <v>21000000064</v>
      </c>
      <c r="AK107" s="11"/>
      <c r="AL107" s="10" t="str">
        <f t="shared" si="35"/>
        <v xml:space="preserve">Chai Herbal Turmeric Tea Ingredients:
turmeric, ginger, cinnamon, cloves, cardamom, licorice root, black pepper, cassia oil </v>
      </c>
      <c r="AM107" s="9" t="s">
        <v>44</v>
      </c>
      <c r="AN107" s="42"/>
    </row>
    <row r="108" spans="1:40" ht="180" x14ac:dyDescent="0.3">
      <c r="A108" s="31" t="s">
        <v>1370</v>
      </c>
      <c r="B108" s="8" t="s">
        <v>1371</v>
      </c>
      <c r="C108" s="8" t="s">
        <v>1371</v>
      </c>
      <c r="D108" s="9" t="s">
        <v>1372</v>
      </c>
      <c r="E108" s="6">
        <f t="shared" si="20"/>
        <v>0.8</v>
      </c>
      <c r="F108" s="6">
        <f>Table9[[#This Row],[4oz 
Net Wt (grams)]]/2</f>
        <v>22.680000000000003</v>
      </c>
      <c r="G108" s="6">
        <f t="shared" si="21"/>
        <v>1.6</v>
      </c>
      <c r="H108" s="6">
        <v>45.360000000000007</v>
      </c>
      <c r="I108" s="6">
        <f t="shared" si="22"/>
        <v>2</v>
      </c>
      <c r="J108" s="6">
        <f t="shared" si="23"/>
        <v>56.70000000000001</v>
      </c>
      <c r="K108" s="6">
        <f t="shared" si="24"/>
        <v>3.2</v>
      </c>
      <c r="L108" s="6">
        <f t="shared" si="25"/>
        <v>90.720000000000013</v>
      </c>
      <c r="M108" s="9" t="str">
        <f t="shared" si="26"/>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138</v>
      </c>
      <c r="W108" s="6">
        <f t="shared" si="27"/>
        <v>0.4</v>
      </c>
      <c r="X108" s="6">
        <f t="shared" si="28"/>
        <v>11.340000000000002</v>
      </c>
      <c r="Y108" s="6">
        <f t="shared" si="29"/>
        <v>6.4</v>
      </c>
      <c r="Z108" s="6">
        <f t="shared" si="30"/>
        <v>181.44000000000003</v>
      </c>
      <c r="AA108" s="13">
        <v>15000000065</v>
      </c>
      <c r="AB108" s="6">
        <f t="shared" si="36"/>
        <v>1.2000000000000002</v>
      </c>
      <c r="AC108" s="6">
        <f t="shared" si="38"/>
        <v>34.020000000000003</v>
      </c>
      <c r="AD108" s="13">
        <v>17000000065</v>
      </c>
      <c r="AE108" s="6">
        <f t="shared" si="31"/>
        <v>4.0000000000000009</v>
      </c>
      <c r="AF108" s="6">
        <f t="shared" si="32"/>
        <v>113.40000000000002</v>
      </c>
      <c r="AG108" s="13">
        <v>19000000065</v>
      </c>
      <c r="AH108" s="6">
        <f t="shared" si="33"/>
        <v>2.4000000000000004</v>
      </c>
      <c r="AI108" s="6">
        <f t="shared" si="34"/>
        <v>68.040000000000006</v>
      </c>
      <c r="AJ108" s="13">
        <v>21000000065</v>
      </c>
      <c r="AK108" s="11"/>
      <c r="AL108" s="10" t="str">
        <f t="shared" si="35"/>
        <v>Chai Tea Ingredients:
black tea, cinnamon, ginger, cardamom, cloves, and black pepper</v>
      </c>
      <c r="AM108" s="9" t="s">
        <v>44</v>
      </c>
      <c r="AN108" s="42"/>
    </row>
    <row r="109" spans="1:40" ht="180" x14ac:dyDescent="0.3">
      <c r="A109" s="8" t="s">
        <v>1346</v>
      </c>
      <c r="B109" s="8" t="s">
        <v>1347</v>
      </c>
      <c r="C109" s="8" t="s">
        <v>1347</v>
      </c>
      <c r="D109" s="9" t="s">
        <v>1348</v>
      </c>
      <c r="E109" s="6">
        <f t="shared" si="20"/>
        <v>0.8</v>
      </c>
      <c r="F109" s="6">
        <f>Table9[[#This Row],[4oz 
Net Wt (grams)]]/2</f>
        <v>22.680000000000003</v>
      </c>
      <c r="G109" s="6">
        <f t="shared" si="21"/>
        <v>1.6</v>
      </c>
      <c r="H109" s="6">
        <v>45.360000000000007</v>
      </c>
      <c r="I109" s="6">
        <f t="shared" si="22"/>
        <v>2</v>
      </c>
      <c r="J109" s="6">
        <f t="shared" si="23"/>
        <v>56.70000000000001</v>
      </c>
      <c r="K109" s="6">
        <f t="shared" si="24"/>
        <v>3.2</v>
      </c>
      <c r="L109" s="6">
        <f t="shared" si="25"/>
        <v>90.720000000000013</v>
      </c>
      <c r="M109" s="9" t="str">
        <f t="shared" si="26"/>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 t="shared" si="27"/>
        <v>0.4</v>
      </c>
      <c r="X109" s="6">
        <f t="shared" si="28"/>
        <v>11.340000000000002</v>
      </c>
      <c r="Y109" s="6">
        <f t="shared" si="29"/>
        <v>6.4</v>
      </c>
      <c r="Z109" s="6">
        <f t="shared" si="30"/>
        <v>181.44000000000003</v>
      </c>
      <c r="AA109" s="13">
        <v>15000000066</v>
      </c>
      <c r="AB109" s="6">
        <f t="shared" si="36"/>
        <v>1.2000000000000002</v>
      </c>
      <c r="AC109" s="6">
        <f t="shared" si="38"/>
        <v>34.020000000000003</v>
      </c>
      <c r="AD109" s="13">
        <v>17000000066</v>
      </c>
      <c r="AE109" s="6">
        <f t="shared" si="31"/>
        <v>4.0000000000000009</v>
      </c>
      <c r="AF109" s="6">
        <f t="shared" si="32"/>
        <v>113.40000000000002</v>
      </c>
      <c r="AG109" s="13">
        <v>19000000066</v>
      </c>
      <c r="AH109" s="6">
        <f t="shared" si="33"/>
        <v>2.4000000000000004</v>
      </c>
      <c r="AI109" s="6">
        <f t="shared" si="34"/>
        <v>68.040000000000006</v>
      </c>
      <c r="AJ109" s="13">
        <v>21000000066</v>
      </c>
      <c r="AK109" s="11"/>
      <c r="AL109" s="10" t="str">
        <f t="shared" si="35"/>
        <v>Chamomile Tea Ingredients:
chamomile flowers ground, calendula flowers</v>
      </c>
      <c r="AM109" s="9" t="s">
        <v>44</v>
      </c>
      <c r="AN109" s="42"/>
    </row>
    <row r="110" spans="1:40" ht="409.6" x14ac:dyDescent="0.3">
      <c r="A110" s="8" t="s">
        <v>1511</v>
      </c>
      <c r="B110" s="8" t="s">
        <v>1512</v>
      </c>
      <c r="C110" s="8" t="s">
        <v>1513</v>
      </c>
      <c r="D110" s="9" t="s">
        <v>1514</v>
      </c>
      <c r="E110" s="6">
        <f t="shared" si="20"/>
        <v>1.0999999999999999</v>
      </c>
      <c r="F110" s="6">
        <f>Table9[[#This Row],[4oz 
Net Wt (grams)]]/2</f>
        <v>31.184999999999999</v>
      </c>
      <c r="G110" s="6">
        <f t="shared" si="21"/>
        <v>2.1999999999999997</v>
      </c>
      <c r="H110" s="6">
        <v>62.37</v>
      </c>
      <c r="I110" s="6">
        <f t="shared" si="22"/>
        <v>2.7499999999999996</v>
      </c>
      <c r="J110" s="6">
        <f t="shared" si="23"/>
        <v>77.962499999999991</v>
      </c>
      <c r="K110" s="6">
        <f t="shared" si="24"/>
        <v>4.3999999999999995</v>
      </c>
      <c r="L110" s="6">
        <f t="shared" si="25"/>
        <v>124.74</v>
      </c>
      <c r="M110"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(31.185 grams)</v>
      </c>
      <c r="N110" s="10">
        <v>10000000392</v>
      </c>
      <c r="O110" s="10">
        <v>30000000392</v>
      </c>
      <c r="P110" s="10">
        <v>50000000392</v>
      </c>
      <c r="Q110" s="10">
        <v>70000000392</v>
      </c>
      <c r="R110" s="10">
        <v>90000000392</v>
      </c>
      <c r="S110" s="10">
        <v>11000000392</v>
      </c>
      <c r="T110" s="10">
        <v>13000000392</v>
      </c>
      <c r="U110" s="8"/>
      <c r="V110" s="6" t="s">
        <v>121</v>
      </c>
      <c r="W110" s="6">
        <f t="shared" si="27"/>
        <v>0.54999999999999993</v>
      </c>
      <c r="X110" s="6">
        <f t="shared" si="28"/>
        <v>15.592499999999999</v>
      </c>
      <c r="Y110" s="6">
        <f t="shared" si="29"/>
        <v>8.7999999999999989</v>
      </c>
      <c r="Z110" s="6">
        <f t="shared" si="30"/>
        <v>249.48</v>
      </c>
      <c r="AA110" s="13">
        <v>15000000392</v>
      </c>
      <c r="AB110" s="6">
        <f t="shared" si="36"/>
        <v>1.65</v>
      </c>
      <c r="AC110" s="6">
        <f t="shared" si="38"/>
        <v>46.777499999999996</v>
      </c>
      <c r="AD110" s="13">
        <v>17000000392</v>
      </c>
      <c r="AE110" s="6">
        <f t="shared" si="31"/>
        <v>5.4999999999999991</v>
      </c>
      <c r="AF110" s="6">
        <f t="shared" si="32"/>
        <v>155.92499999999998</v>
      </c>
      <c r="AG110" s="13">
        <v>19000000392</v>
      </c>
      <c r="AH110" s="6">
        <f t="shared" si="33"/>
        <v>3.3</v>
      </c>
      <c r="AI110" s="6">
        <f t="shared" si="34"/>
        <v>93.554999999999993</v>
      </c>
      <c r="AJ110" s="13">
        <v>21000000392</v>
      </c>
      <c r="AK110" s="11" t="s">
        <v>1515</v>
      </c>
      <c r="AL110"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285" x14ac:dyDescent="0.3">
      <c r="A111" s="8" t="s">
        <v>1633</v>
      </c>
      <c r="B111" s="8" t="s">
        <v>1634</v>
      </c>
      <c r="C111" s="8" t="s">
        <v>1635</v>
      </c>
      <c r="D111" s="9" t="s">
        <v>1636</v>
      </c>
      <c r="E111" s="6">
        <f t="shared" si="20"/>
        <v>1.1000000000000001</v>
      </c>
      <c r="F111" s="6">
        <f>Table9[[#This Row],[4oz 
Net Wt (grams)]]/2</f>
        <v>31.185000000000006</v>
      </c>
      <c r="G111" s="6">
        <f t="shared" si="21"/>
        <v>2.2000000000000002</v>
      </c>
      <c r="H111" s="6">
        <v>62.370000000000012</v>
      </c>
      <c r="I111" s="6">
        <f t="shared" si="22"/>
        <v>2.75</v>
      </c>
      <c r="J111" s="6">
        <f t="shared" si="23"/>
        <v>77.96250000000002</v>
      </c>
      <c r="K111" s="6">
        <f t="shared" si="24"/>
        <v>4.4000000000000004</v>
      </c>
      <c r="L111" s="6">
        <f t="shared" si="25"/>
        <v>124.74000000000002</v>
      </c>
      <c r="M111"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786</v>
      </c>
      <c r="W111" s="6">
        <f t="shared" si="27"/>
        <v>0.55000000000000004</v>
      </c>
      <c r="X111" s="6">
        <f t="shared" si="28"/>
        <v>15.592500000000003</v>
      </c>
      <c r="Y111" s="6">
        <f t="shared" si="29"/>
        <v>8.8000000000000007</v>
      </c>
      <c r="Z111" s="6">
        <f t="shared" si="30"/>
        <v>249.48000000000005</v>
      </c>
      <c r="AA111" s="13">
        <v>15000000068</v>
      </c>
      <c r="AB111" s="6">
        <f t="shared" si="36"/>
        <v>1.6500000000000001</v>
      </c>
      <c r="AC111" s="6">
        <f t="shared" si="38"/>
        <v>46.777500000000011</v>
      </c>
      <c r="AD111" s="13">
        <v>17000000068</v>
      </c>
      <c r="AE111" s="6">
        <f t="shared" si="31"/>
        <v>5.5000000000000009</v>
      </c>
      <c r="AF111" s="6">
        <f t="shared" si="32"/>
        <v>155.92500000000004</v>
      </c>
      <c r="AG111" s="13">
        <v>19000000068</v>
      </c>
      <c r="AH111" s="6">
        <f t="shared" si="33"/>
        <v>3.3000000000000003</v>
      </c>
      <c r="AI111" s="6">
        <f t="shared" si="34"/>
        <v>93.555000000000021</v>
      </c>
      <c r="AJ111" s="13">
        <v>21000000068</v>
      </c>
      <c r="AK111" s="11"/>
      <c r="AL111"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270" x14ac:dyDescent="0.3">
      <c r="A112" s="8" t="s">
        <v>314</v>
      </c>
      <c r="B112" s="8" t="s">
        <v>315</v>
      </c>
      <c r="C112" s="8" t="s">
        <v>316</v>
      </c>
      <c r="D112" s="9" t="s">
        <v>317</v>
      </c>
      <c r="E112" s="6">
        <f t="shared" si="20"/>
        <v>1.1000000000000001</v>
      </c>
      <c r="F112" s="6">
        <f>Table9[[#This Row],[4oz 
Net Wt (grams)]]/2</f>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 t="shared" si="27"/>
        <v>0.55000000000000004</v>
      </c>
      <c r="X112" s="6">
        <f t="shared" si="28"/>
        <v>15.592500000000003</v>
      </c>
      <c r="Y112" s="6">
        <f t="shared" si="29"/>
        <v>8.8000000000000007</v>
      </c>
      <c r="Z112" s="6">
        <f t="shared" si="30"/>
        <v>249.48000000000005</v>
      </c>
      <c r="AA112" s="13">
        <v>15000000067</v>
      </c>
      <c r="AB112" s="6">
        <f t="shared" si="36"/>
        <v>1.6500000000000001</v>
      </c>
      <c r="AC112" s="6">
        <f t="shared" si="38"/>
        <v>46.777500000000011</v>
      </c>
      <c r="AD112" s="13">
        <v>17000000067</v>
      </c>
      <c r="AE112" s="6">
        <f t="shared" si="31"/>
        <v>5.5000000000000009</v>
      </c>
      <c r="AF112" s="6">
        <f t="shared" si="32"/>
        <v>155.92500000000004</v>
      </c>
      <c r="AG112" s="13">
        <v>19000000067</v>
      </c>
      <c r="AH112" s="6">
        <f t="shared" si="33"/>
        <v>3.3000000000000003</v>
      </c>
      <c r="AI112" s="6">
        <f t="shared" si="34"/>
        <v>93.555000000000021</v>
      </c>
      <c r="AJ112" s="13">
        <v>21000000067</v>
      </c>
      <c r="AK112" s="11"/>
      <c r="AL112"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1489</v>
      </c>
      <c r="B113" s="8" t="s">
        <v>1490</v>
      </c>
      <c r="C113" s="8" t="s">
        <v>1491</v>
      </c>
      <c r="D113" s="9" t="s">
        <v>1492</v>
      </c>
      <c r="E113" s="6">
        <f t="shared" si="20"/>
        <v>1.4</v>
      </c>
      <c r="F113" s="6">
        <f>Table9[[#This Row],[4oz 
Net Wt (grams)]]/2</f>
        <v>39.69</v>
      </c>
      <c r="G113" s="6">
        <f t="shared" si="21"/>
        <v>2.8</v>
      </c>
      <c r="H113" s="6">
        <v>79.38</v>
      </c>
      <c r="I113" s="6">
        <f t="shared" si="22"/>
        <v>3.5</v>
      </c>
      <c r="J113" s="6">
        <f t="shared" si="23"/>
        <v>99.224999999999994</v>
      </c>
      <c r="K113" s="6">
        <f t="shared" si="24"/>
        <v>5.6</v>
      </c>
      <c r="L113" s="6">
        <f t="shared" si="25"/>
        <v>158.76</v>
      </c>
      <c r="M113"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 t="shared" si="27"/>
        <v>0.7</v>
      </c>
      <c r="X113" s="6">
        <f t="shared" si="28"/>
        <v>19.844999999999999</v>
      </c>
      <c r="Y113" s="6">
        <f t="shared" si="29"/>
        <v>11.2</v>
      </c>
      <c r="Z113" s="6">
        <f t="shared" si="30"/>
        <v>317.52</v>
      </c>
      <c r="AA113" s="13">
        <v>15000000069</v>
      </c>
      <c r="AB113" s="6">
        <f t="shared" si="36"/>
        <v>2.0999999999999996</v>
      </c>
      <c r="AC113" s="6">
        <f t="shared" si="38"/>
        <v>59.534999999999997</v>
      </c>
      <c r="AD113" s="13">
        <v>17000000069</v>
      </c>
      <c r="AE113" s="6">
        <f t="shared" si="31"/>
        <v>6.9999999999999991</v>
      </c>
      <c r="AF113" s="6">
        <f t="shared" si="32"/>
        <v>198.45</v>
      </c>
      <c r="AG113" s="13">
        <v>19000000069</v>
      </c>
      <c r="AH113" s="6">
        <f t="shared" si="33"/>
        <v>4.1999999999999993</v>
      </c>
      <c r="AI113" s="6">
        <f t="shared" si="34"/>
        <v>119.07</v>
      </c>
      <c r="AJ113" s="13">
        <v>21000000069</v>
      </c>
      <c r="AK113" s="11"/>
      <c r="AL113"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80" x14ac:dyDescent="0.3">
      <c r="A114" s="8" t="s">
        <v>1706</v>
      </c>
      <c r="B114" s="8" t="s">
        <v>1707</v>
      </c>
      <c r="C114" s="8" t="s">
        <v>1708</v>
      </c>
      <c r="D114" s="9" t="s">
        <v>1709</v>
      </c>
      <c r="E114" s="6">
        <f t="shared" si="20"/>
        <v>1.1000000000000001</v>
      </c>
      <c r="F114" s="6">
        <f>Table9[[#This Row],[4oz 
Net Wt (grams)]]/2</f>
        <v>31.185000000000006</v>
      </c>
      <c r="G114" s="6">
        <f t="shared" si="21"/>
        <v>2.2000000000000002</v>
      </c>
      <c r="H114" s="6">
        <v>62.370000000000012</v>
      </c>
      <c r="I114" s="6">
        <f t="shared" si="22"/>
        <v>2.75</v>
      </c>
      <c r="J114" s="6">
        <f t="shared" si="23"/>
        <v>77.96250000000002</v>
      </c>
      <c r="K114" s="6">
        <f t="shared" si="24"/>
        <v>4.4000000000000004</v>
      </c>
      <c r="L114" s="6">
        <f t="shared" si="25"/>
        <v>124.74000000000002</v>
      </c>
      <c r="M114" s="9" t="str">
        <f t="shared" si="26"/>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 t="shared" si="27"/>
        <v>0.55000000000000004</v>
      </c>
      <c r="X114" s="6">
        <f t="shared" si="28"/>
        <v>15.592500000000003</v>
      </c>
      <c r="Y114" s="6">
        <f t="shared" si="29"/>
        <v>8.8000000000000007</v>
      </c>
      <c r="Z114" s="6">
        <f t="shared" si="30"/>
        <v>249.48000000000005</v>
      </c>
      <c r="AA114" s="13">
        <v>15000000070</v>
      </c>
      <c r="AB114" s="6">
        <f t="shared" si="36"/>
        <v>1.6500000000000001</v>
      </c>
      <c r="AC114" s="6">
        <f t="shared" si="38"/>
        <v>46.777500000000011</v>
      </c>
      <c r="AD114" s="13">
        <v>17000000070</v>
      </c>
      <c r="AE114" s="6">
        <f t="shared" si="31"/>
        <v>5.5000000000000009</v>
      </c>
      <c r="AF114" s="6">
        <f t="shared" si="32"/>
        <v>155.92500000000004</v>
      </c>
      <c r="AG114" s="13">
        <v>19000000070</v>
      </c>
      <c r="AH114" s="6">
        <f t="shared" si="33"/>
        <v>3.3000000000000003</v>
      </c>
      <c r="AI114" s="6">
        <f t="shared" si="34"/>
        <v>93.555000000000021</v>
      </c>
      <c r="AJ114" s="13">
        <v>21000000070</v>
      </c>
      <c r="AK114" s="11"/>
      <c r="AL114" s="10" t="str">
        <f t="shared" si="35"/>
        <v>Cheddar Ranch Popcorn Seasoning Ingredients:
white cheddar cheese powder, onion, sea salt, herbs and spices, garlic, yeast extract, vinegar powder
• ALLERGY ALERT: contains milk •</v>
      </c>
      <c r="AM114" s="9" t="s">
        <v>44</v>
      </c>
      <c r="AN114" s="42"/>
    </row>
    <row r="115" spans="1:40" ht="240" x14ac:dyDescent="0.3">
      <c r="A115" s="8" t="s">
        <v>2058</v>
      </c>
      <c r="B115" s="8" t="s">
        <v>2059</v>
      </c>
      <c r="C115" s="8" t="s">
        <v>2060</v>
      </c>
      <c r="D115" s="9" t="s">
        <v>2061</v>
      </c>
      <c r="E115" s="6">
        <f t="shared" si="20"/>
        <v>1.8500881834215168</v>
      </c>
      <c r="F115" s="6">
        <f>Table9[[#This Row],[4oz 
Net Wt (grams)]]/2</f>
        <v>52.45</v>
      </c>
      <c r="G115" s="6">
        <f t="shared" si="21"/>
        <v>3.7001763668430336</v>
      </c>
      <c r="H115" s="6">
        <v>104.9</v>
      </c>
      <c r="I115" s="6">
        <f t="shared" si="22"/>
        <v>4.6252204585537919</v>
      </c>
      <c r="J115" s="6">
        <f t="shared" si="23"/>
        <v>131.125</v>
      </c>
      <c r="K115" s="6">
        <f t="shared" si="24"/>
        <v>7.4003527336860673</v>
      </c>
      <c r="L115" s="6">
        <f t="shared" si="25"/>
        <v>209.8</v>
      </c>
      <c r="M115"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 t="shared" si="27"/>
        <v>0.92504409171075841</v>
      </c>
      <c r="X115" s="6">
        <f t="shared" si="28"/>
        <v>26.225000000000001</v>
      </c>
      <c r="Y115" s="6">
        <f t="shared" si="29"/>
        <v>14.800705467372135</v>
      </c>
      <c r="Z115" s="6">
        <f t="shared" si="30"/>
        <v>419.6</v>
      </c>
      <c r="AA115" s="13">
        <v>15000000564</v>
      </c>
      <c r="AB115" s="6">
        <f t="shared" si="36"/>
        <v>2.7751322751322753</v>
      </c>
      <c r="AC115" s="6">
        <f t="shared" si="38"/>
        <v>78.675000000000011</v>
      </c>
      <c r="AD115" s="13">
        <v>17000000564</v>
      </c>
      <c r="AE115" s="6">
        <f t="shared" si="31"/>
        <v>9.2504409171075839</v>
      </c>
      <c r="AF115" s="6">
        <f t="shared" si="32"/>
        <v>262.25</v>
      </c>
      <c r="AG115" s="13">
        <v>19000000564</v>
      </c>
      <c r="AH115" s="6">
        <f t="shared" si="33"/>
        <v>5.5502645502645507</v>
      </c>
      <c r="AI115" s="6">
        <f t="shared" si="34"/>
        <v>157.35000000000002</v>
      </c>
      <c r="AJ115" s="13">
        <v>21000000564</v>
      </c>
      <c r="AK115" s="11" t="s">
        <v>2062</v>
      </c>
      <c r="AL115" s="10" t="str">
        <f t="shared" si="35"/>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1760</v>
      </c>
      <c r="B116" s="8" t="s">
        <v>1761</v>
      </c>
      <c r="C116" s="8" t="s">
        <v>1762</v>
      </c>
      <c r="D116" s="9" t="s">
        <v>1763</v>
      </c>
      <c r="E116" s="6">
        <f t="shared" si="20"/>
        <v>1.6</v>
      </c>
      <c r="F116" s="6">
        <f>Table9[[#This Row],[4oz 
Net Wt (grams)]]/2</f>
        <v>45.360000000000007</v>
      </c>
      <c r="G116" s="6">
        <f t="shared" si="21"/>
        <v>3.2</v>
      </c>
      <c r="H116" s="6">
        <v>90.720000000000013</v>
      </c>
      <c r="I116" s="6">
        <f t="shared" si="22"/>
        <v>4</v>
      </c>
      <c r="J116" s="6">
        <f t="shared" si="23"/>
        <v>113.40000000000002</v>
      </c>
      <c r="K116" s="6">
        <f t="shared" si="24"/>
        <v>6.4</v>
      </c>
      <c r="L116" s="6">
        <f t="shared" si="25"/>
        <v>181.44000000000003</v>
      </c>
      <c r="M116" s="9" t="str">
        <f t="shared" si="26"/>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121</v>
      </c>
      <c r="W116" s="6">
        <f t="shared" si="27"/>
        <v>0.8</v>
      </c>
      <c r="X116" s="6">
        <f t="shared" si="28"/>
        <v>22.680000000000003</v>
      </c>
      <c r="Y116" s="6">
        <f t="shared" si="29"/>
        <v>12.8</v>
      </c>
      <c r="Z116" s="6">
        <f t="shared" si="30"/>
        <v>362.88000000000005</v>
      </c>
      <c r="AA116" s="13">
        <v>15000000071</v>
      </c>
      <c r="AB116" s="6">
        <f t="shared" si="36"/>
        <v>2.4000000000000004</v>
      </c>
      <c r="AC116" s="6">
        <f t="shared" si="38"/>
        <v>68.040000000000006</v>
      </c>
      <c r="AD116" s="13">
        <v>17000000071</v>
      </c>
      <c r="AE116" s="6">
        <f t="shared" si="31"/>
        <v>8.0000000000000018</v>
      </c>
      <c r="AF116" s="6">
        <f t="shared" si="32"/>
        <v>226.80000000000004</v>
      </c>
      <c r="AG116" s="13">
        <v>19000000071</v>
      </c>
      <c r="AH116" s="6">
        <f t="shared" si="33"/>
        <v>4.8000000000000007</v>
      </c>
      <c r="AI116" s="6">
        <f t="shared" si="34"/>
        <v>136.08000000000001</v>
      </c>
      <c r="AJ116" s="13">
        <v>21000000071</v>
      </c>
      <c r="AK116" s="11"/>
      <c r="AL116" s="10" t="str">
        <f t="shared" si="35"/>
        <v>Cheesy Pizza Seasoning Ingredients:
cheese powder, tomato, garlic, onion, beer powder, herbs, silicon dioxide
• ALLERGY ALERT: contains milk &amp; gluten •</v>
      </c>
      <c r="AM116" s="9" t="s">
        <v>44</v>
      </c>
      <c r="AN116" s="42"/>
    </row>
    <row r="117" spans="1:40" ht="180" x14ac:dyDescent="0.3">
      <c r="A117" s="8" t="s">
        <v>1112</v>
      </c>
      <c r="B117" s="8" t="s">
        <v>1113</v>
      </c>
      <c r="C117" s="8" t="s">
        <v>1114</v>
      </c>
      <c r="D117" s="9" t="s">
        <v>1115</v>
      </c>
      <c r="E117" s="6">
        <f t="shared" si="20"/>
        <v>1.9</v>
      </c>
      <c r="F117" s="6">
        <f>Table9[[#This Row],[4oz 
Net Wt (grams)]]/2</f>
        <v>53.865000000000002</v>
      </c>
      <c r="G117" s="6">
        <f t="shared" si="21"/>
        <v>3.8</v>
      </c>
      <c r="H117" s="6">
        <v>107.73</v>
      </c>
      <c r="I117" s="6">
        <f t="shared" si="22"/>
        <v>4.75</v>
      </c>
      <c r="J117" s="6">
        <f t="shared" si="23"/>
        <v>134.66249999999999</v>
      </c>
      <c r="K117" s="6">
        <f t="shared" si="24"/>
        <v>7.6</v>
      </c>
      <c r="L117" s="6">
        <f t="shared" si="25"/>
        <v>215.46</v>
      </c>
      <c r="M117" s="9" t="str">
        <f t="shared" si="26"/>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 t="shared" si="27"/>
        <v>0.95</v>
      </c>
      <c r="X117" s="6">
        <f t="shared" si="28"/>
        <v>26.932500000000001</v>
      </c>
      <c r="Y117" s="6">
        <f t="shared" si="29"/>
        <v>15.2</v>
      </c>
      <c r="Z117" s="6">
        <f t="shared" si="30"/>
        <v>430.92</v>
      </c>
      <c r="AA117" s="13">
        <v>15000000072</v>
      </c>
      <c r="AB117" s="6">
        <f t="shared" si="36"/>
        <v>2.8499999999999996</v>
      </c>
      <c r="AC117" s="6">
        <f t="shared" si="38"/>
        <v>80.797499999999999</v>
      </c>
      <c r="AD117" s="13">
        <v>17000000072</v>
      </c>
      <c r="AE117" s="6">
        <f t="shared" si="31"/>
        <v>9.5</v>
      </c>
      <c r="AF117" s="6">
        <f t="shared" si="32"/>
        <v>269.32499999999999</v>
      </c>
      <c r="AG117" s="13">
        <v>19000000072</v>
      </c>
      <c r="AH117" s="6">
        <f t="shared" si="33"/>
        <v>5.6999999999999993</v>
      </c>
      <c r="AI117" s="6">
        <f t="shared" si="34"/>
        <v>161.595</v>
      </c>
      <c r="AJ117" s="13">
        <v>21000000072</v>
      </c>
      <c r="AK117" s="11"/>
      <c r="AL117" s="10" t="str">
        <f t="shared" si="35"/>
        <v>Chef Master Grill Seasoning Ingredients:
sea salt, dehydrated onion, dehydrated garlic, black pepper, spices, dehydrated red bell pepper</v>
      </c>
      <c r="AM117" s="9" t="s">
        <v>44</v>
      </c>
      <c r="AN117" s="42"/>
    </row>
    <row r="118" spans="1:40" ht="409.6" x14ac:dyDescent="0.3">
      <c r="A118" s="8" t="s">
        <v>2553</v>
      </c>
      <c r="B118" s="8" t="s">
        <v>2554</v>
      </c>
      <c r="C118" s="8" t="s">
        <v>2555</v>
      </c>
      <c r="D118" s="9" t="s">
        <v>2556</v>
      </c>
      <c r="E118" s="6">
        <f t="shared" si="20"/>
        <v>1.6875</v>
      </c>
      <c r="F118" s="6">
        <f>Table9[[#This Row],[4oz 
Net Wt (grams)]]/2</f>
        <v>47.840625000000003</v>
      </c>
      <c r="G118" s="6">
        <f t="shared" si="21"/>
        <v>3.375</v>
      </c>
      <c r="H118" s="6">
        <v>95.681250000000006</v>
      </c>
      <c r="I118" s="6">
        <f t="shared" si="22"/>
        <v>4.21875</v>
      </c>
      <c r="J118" s="6">
        <f t="shared" si="23"/>
        <v>119.6015625</v>
      </c>
      <c r="K118" s="6">
        <f t="shared" si="24"/>
        <v>6.75</v>
      </c>
      <c r="L118" s="6">
        <f t="shared" si="25"/>
        <v>191.36250000000001</v>
      </c>
      <c r="M118"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121</v>
      </c>
      <c r="W118" s="6">
        <f t="shared" si="27"/>
        <v>0.84375</v>
      </c>
      <c r="X118" s="6">
        <f t="shared" si="28"/>
        <v>23.920312500000001</v>
      </c>
      <c r="Y118" s="6">
        <f t="shared" si="29"/>
        <v>13.5</v>
      </c>
      <c r="Z118" s="6">
        <f t="shared" si="30"/>
        <v>382.72500000000002</v>
      </c>
      <c r="AA118" s="13">
        <v>15000000073</v>
      </c>
      <c r="AB118" s="6">
        <f t="shared" si="36"/>
        <v>2.53125</v>
      </c>
      <c r="AC118" s="6">
        <f t="shared" si="38"/>
        <v>71.760937500000011</v>
      </c>
      <c r="AD118" s="13">
        <v>17000000073</v>
      </c>
      <c r="AE118" s="6">
        <f t="shared" si="31"/>
        <v>8.4375</v>
      </c>
      <c r="AF118" s="6">
        <f t="shared" si="32"/>
        <v>239.203125</v>
      </c>
      <c r="AG118" s="13">
        <v>19000000073</v>
      </c>
      <c r="AH118" s="6">
        <f t="shared" si="33"/>
        <v>5.0625</v>
      </c>
      <c r="AI118" s="6">
        <f t="shared" si="34"/>
        <v>143.52187500000002</v>
      </c>
      <c r="AJ118" s="13">
        <v>21000000073</v>
      </c>
      <c r="AK118" s="11"/>
      <c r="AL118"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2185</v>
      </c>
      <c r="B119" s="8" t="s">
        <v>2186</v>
      </c>
      <c r="C119" s="8" t="s">
        <v>2187</v>
      </c>
      <c r="D119" s="9" t="s">
        <v>2188</v>
      </c>
      <c r="E119" s="6">
        <f t="shared" si="20"/>
        <v>2.3809523809523809</v>
      </c>
      <c r="F119" s="6">
        <f>Table9[[#This Row],[4oz 
Net Wt (grams)]]/2</f>
        <v>67.5</v>
      </c>
      <c r="G119" s="6">
        <f t="shared" si="21"/>
        <v>4.7619047619047619</v>
      </c>
      <c r="H119" s="6">
        <v>135</v>
      </c>
      <c r="I119" s="6">
        <f t="shared" si="22"/>
        <v>5.9523809523809526</v>
      </c>
      <c r="J119" s="6">
        <f t="shared" si="23"/>
        <v>168.75</v>
      </c>
      <c r="K119" s="6">
        <f t="shared" si="24"/>
        <v>9.5238095238095237</v>
      </c>
      <c r="L119" s="6">
        <f t="shared" si="25"/>
        <v>270</v>
      </c>
      <c r="M119" s="9" t="str">
        <f t="shared" si="26"/>
        <v>Cherrywood Sea Salt Ingredients:
sea salt, &lt;2% cherrywood smoke flavor
 - NET WT. 2.38 oz (67.5 grams)</v>
      </c>
      <c r="N119" s="10">
        <v>10000000074</v>
      </c>
      <c r="O119" s="10">
        <v>30000000074</v>
      </c>
      <c r="P119" s="10">
        <v>50000000074</v>
      </c>
      <c r="Q119" s="10">
        <v>70000000074</v>
      </c>
      <c r="R119" s="10">
        <v>90000000074</v>
      </c>
      <c r="S119" s="10">
        <v>11000000074</v>
      </c>
      <c r="T119" s="10">
        <v>13000000074</v>
      </c>
      <c r="U119" s="8" t="s">
        <v>49</v>
      </c>
      <c r="V119" s="9" t="s">
        <v>714</v>
      </c>
      <c r="W119" s="6">
        <f t="shared" si="27"/>
        <v>1.1904761904761905</v>
      </c>
      <c r="X119" s="6">
        <f t="shared" si="28"/>
        <v>33.75</v>
      </c>
      <c r="Y119" s="6">
        <f t="shared" si="29"/>
        <v>19.047619047619047</v>
      </c>
      <c r="Z119" s="6">
        <f t="shared" si="30"/>
        <v>540</v>
      </c>
      <c r="AA119" s="13">
        <v>15000000074</v>
      </c>
      <c r="AB119" s="6">
        <f t="shared" si="36"/>
        <v>3.5714285714285712</v>
      </c>
      <c r="AC119" s="6">
        <f t="shared" si="38"/>
        <v>101.25</v>
      </c>
      <c r="AD119" s="13">
        <v>17000000074</v>
      </c>
      <c r="AE119" s="6">
        <f t="shared" si="31"/>
        <v>11.904761904761903</v>
      </c>
      <c r="AF119" s="6">
        <f t="shared" si="32"/>
        <v>337.5</v>
      </c>
      <c r="AG119" s="13">
        <v>19000000074</v>
      </c>
      <c r="AH119" s="6">
        <f t="shared" si="33"/>
        <v>7.1428571428571423</v>
      </c>
      <c r="AI119" s="6">
        <f t="shared" si="34"/>
        <v>202.5</v>
      </c>
      <c r="AJ119" s="13">
        <v>21000000074</v>
      </c>
      <c r="AK119" s="11"/>
      <c r="AL119" s="10" t="str">
        <f t="shared" si="35"/>
        <v>Cherrywood Sea Salt Ingredients:
sea salt, &lt;2% cherrywood smoke flavor</v>
      </c>
      <c r="AM119" s="9" t="s">
        <v>44</v>
      </c>
      <c r="AN119" s="42"/>
    </row>
    <row r="120" spans="1:40" ht="180" x14ac:dyDescent="0.3">
      <c r="A120" s="33" t="s">
        <v>516</v>
      </c>
      <c r="B120" s="8" t="s">
        <v>517</v>
      </c>
      <c r="C120" s="8" t="s">
        <v>518</v>
      </c>
      <c r="D120" s="9" t="s">
        <v>519</v>
      </c>
      <c r="E120" s="6">
        <f t="shared" si="20"/>
        <v>1.1000000000000001</v>
      </c>
      <c r="F120" s="6">
        <f>Table9[[#This Row],[4oz 
Net Wt (grams)]]/2</f>
        <v>31.185000000000006</v>
      </c>
      <c r="G120" s="6">
        <f t="shared" si="21"/>
        <v>2.2000000000000002</v>
      </c>
      <c r="H120" s="6">
        <v>62.370000000000012</v>
      </c>
      <c r="I120" s="6">
        <f t="shared" si="22"/>
        <v>2.75</v>
      </c>
      <c r="J120" s="6">
        <f t="shared" si="23"/>
        <v>77.96250000000002</v>
      </c>
      <c r="K120" s="6">
        <f t="shared" si="24"/>
        <v>4.4000000000000004</v>
      </c>
      <c r="L120" s="6">
        <f t="shared" si="25"/>
        <v>124.74000000000002</v>
      </c>
      <c r="M120" s="9" t="str">
        <f t="shared" si="26"/>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 t="shared" si="27"/>
        <v>0.55000000000000004</v>
      </c>
      <c r="X120" s="6">
        <f t="shared" si="28"/>
        <v>15.592500000000003</v>
      </c>
      <c r="Y120" s="6">
        <f t="shared" si="29"/>
        <v>8.8000000000000007</v>
      </c>
      <c r="Z120" s="6">
        <f t="shared" si="30"/>
        <v>249.48000000000005</v>
      </c>
      <c r="AA120" s="13">
        <v>15000000472</v>
      </c>
      <c r="AB120" s="6">
        <f t="shared" si="36"/>
        <v>1.6500000000000001</v>
      </c>
      <c r="AC120" s="6">
        <f t="shared" si="38"/>
        <v>46.777500000000011</v>
      </c>
      <c r="AD120" s="13">
        <v>17000000472</v>
      </c>
      <c r="AE120" s="6">
        <f t="shared" si="31"/>
        <v>5.5000000000000009</v>
      </c>
      <c r="AF120" s="6">
        <f t="shared" si="32"/>
        <v>155.92500000000004</v>
      </c>
      <c r="AG120" s="13">
        <v>19000000472</v>
      </c>
      <c r="AH120" s="6">
        <f t="shared" si="33"/>
        <v>3.3000000000000003</v>
      </c>
      <c r="AI120" s="6">
        <f t="shared" si="34"/>
        <v>93.555000000000021</v>
      </c>
      <c r="AJ120" s="13">
        <v>21000000472</v>
      </c>
      <c r="AK120" s="11" t="s">
        <v>520</v>
      </c>
      <c r="AL120" s="10" t="str">
        <f t="shared" si="35"/>
        <v>Chicago Steak Seasoning Ingredients:
salt, spice (including black pepper, dill seed, coriander and red pepper), dehydrated garlic, soybean oil and extractives of paprika, dill, garlic and black pepper</v>
      </c>
      <c r="AM120" s="9" t="s">
        <v>44</v>
      </c>
      <c r="AN120" s="42"/>
    </row>
    <row r="121" spans="1:40" ht="240" x14ac:dyDescent="0.3">
      <c r="A121" s="8" t="s">
        <v>1746</v>
      </c>
      <c r="B121" s="8" t="s">
        <v>1747</v>
      </c>
      <c r="C121" s="8" t="s">
        <v>1748</v>
      </c>
      <c r="D121" s="9" t="s">
        <v>1749</v>
      </c>
      <c r="E121" s="6">
        <f t="shared" si="20"/>
        <v>1.7</v>
      </c>
      <c r="F121" s="6">
        <f>Table9[[#This Row],[4oz 
Net Wt (grams)]]/2</f>
        <v>48.195</v>
      </c>
      <c r="G121" s="6">
        <f t="shared" si="21"/>
        <v>3.4</v>
      </c>
      <c r="H121" s="6">
        <v>96.39</v>
      </c>
      <c r="I121" s="6">
        <f t="shared" si="22"/>
        <v>4.25</v>
      </c>
      <c r="J121" s="6">
        <f t="shared" si="23"/>
        <v>120.4875</v>
      </c>
      <c r="K121" s="6">
        <f t="shared" si="24"/>
        <v>6.8</v>
      </c>
      <c r="L121" s="6">
        <f t="shared" si="25"/>
        <v>192.78</v>
      </c>
      <c r="M121"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1750</v>
      </c>
      <c r="W121" s="6">
        <f t="shared" si="27"/>
        <v>0.85</v>
      </c>
      <c r="X121" s="6">
        <f t="shared" si="28"/>
        <v>24.0975</v>
      </c>
      <c r="Y121" s="6">
        <f t="shared" si="29"/>
        <v>13.6</v>
      </c>
      <c r="Z121" s="6">
        <f t="shared" si="30"/>
        <v>385.56</v>
      </c>
      <c r="AA121" s="13">
        <v>15000000075</v>
      </c>
      <c r="AB121" s="6">
        <f t="shared" si="36"/>
        <v>2.5499999999999998</v>
      </c>
      <c r="AC121" s="6">
        <f t="shared" si="38"/>
        <v>72.292500000000004</v>
      </c>
      <c r="AD121" s="13">
        <v>17000000075</v>
      </c>
      <c r="AE121" s="6">
        <f t="shared" si="31"/>
        <v>8.5</v>
      </c>
      <c r="AF121" s="6">
        <f t="shared" si="32"/>
        <v>240.97499999999999</v>
      </c>
      <c r="AG121" s="13">
        <v>19000000075</v>
      </c>
      <c r="AH121" s="6">
        <f t="shared" si="33"/>
        <v>5.0999999999999996</v>
      </c>
      <c r="AI121" s="6">
        <f t="shared" si="34"/>
        <v>144.58500000000001</v>
      </c>
      <c r="AJ121" s="13">
        <v>21000000075</v>
      </c>
      <c r="AK121" s="11"/>
      <c r="AL121" s="10" t="str">
        <f t="shared" si="35"/>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2228</v>
      </c>
      <c r="B122" s="8" t="s">
        <v>2229</v>
      </c>
      <c r="C122" s="8" t="s">
        <v>2230</v>
      </c>
      <c r="D122" s="9" t="s">
        <v>2231</v>
      </c>
      <c r="E122" s="6">
        <f t="shared" si="20"/>
        <v>2.5573192239858904</v>
      </c>
      <c r="F122" s="6">
        <f>Table9[[#This Row],[4oz 
Net Wt (grams)]]/2</f>
        <v>72.5</v>
      </c>
      <c r="G122" s="6">
        <f t="shared" si="21"/>
        <v>5.1146384479717808</v>
      </c>
      <c r="H122" s="6">
        <v>145</v>
      </c>
      <c r="I122" s="6">
        <f t="shared" si="22"/>
        <v>6.3932980599647262</v>
      </c>
      <c r="J122" s="6">
        <f t="shared" si="23"/>
        <v>181.25</v>
      </c>
      <c r="K122" s="6">
        <f t="shared" si="24"/>
        <v>10.229276895943562</v>
      </c>
      <c r="L122" s="6">
        <f t="shared" si="25"/>
        <v>290</v>
      </c>
      <c r="M122" s="9" t="str">
        <f t="shared" si="26"/>
        <v>Chili Lime Sea Salt Ingredients:
sea salt, red chili pepper flakes, lime peel, smoked paprika
 - NET WT. 2.56 oz (72.5 grams)</v>
      </c>
      <c r="N122" s="10">
        <v>10000000076</v>
      </c>
      <c r="O122" s="10">
        <v>30000000076</v>
      </c>
      <c r="P122" s="10">
        <v>50000000076</v>
      </c>
      <c r="Q122" s="10">
        <v>70000000076</v>
      </c>
      <c r="R122" s="10">
        <v>90000000076</v>
      </c>
      <c r="S122" s="10">
        <v>11000000076</v>
      </c>
      <c r="T122" s="10">
        <v>13000000076</v>
      </c>
      <c r="U122" s="8" t="s">
        <v>49</v>
      </c>
      <c r="V122" s="9" t="s">
        <v>714</v>
      </c>
      <c r="W122" s="6">
        <f t="shared" si="27"/>
        <v>1.2786596119929452</v>
      </c>
      <c r="X122" s="6">
        <f t="shared" si="28"/>
        <v>36.25</v>
      </c>
      <c r="Y122" s="6">
        <f t="shared" si="29"/>
        <v>20.458553791887123</v>
      </c>
      <c r="Z122" s="6">
        <f t="shared" si="30"/>
        <v>580</v>
      </c>
      <c r="AA122" s="13">
        <v>15000000076</v>
      </c>
      <c r="AB122" s="6">
        <f t="shared" si="36"/>
        <v>3.8359788359788354</v>
      </c>
      <c r="AC122" s="6">
        <f t="shared" si="38"/>
        <v>108.75</v>
      </c>
      <c r="AD122" s="13">
        <v>17000000076</v>
      </c>
      <c r="AE122" s="6">
        <f t="shared" si="31"/>
        <v>12.786596119929452</v>
      </c>
      <c r="AF122" s="6">
        <f t="shared" si="32"/>
        <v>362.5</v>
      </c>
      <c r="AG122" s="13">
        <v>19000000076</v>
      </c>
      <c r="AH122" s="6">
        <f t="shared" si="33"/>
        <v>7.6719576719576708</v>
      </c>
      <c r="AI122" s="6">
        <f t="shared" si="34"/>
        <v>217.5</v>
      </c>
      <c r="AJ122" s="13">
        <v>21000000076</v>
      </c>
      <c r="AK122" s="11"/>
      <c r="AL122" s="10" t="str">
        <f t="shared" si="35"/>
        <v>Chili Lime Sea Salt Ingredients:
sea salt, red chili pepper flakes, lime peel, smoked paprika</v>
      </c>
      <c r="AM122" s="9" t="s">
        <v>44</v>
      </c>
      <c r="AN122" s="42"/>
    </row>
    <row r="123" spans="1:40" ht="180" x14ac:dyDescent="0.3">
      <c r="A123" s="8" t="s">
        <v>882</v>
      </c>
      <c r="B123" s="8" t="s">
        <v>883</v>
      </c>
      <c r="C123" s="8" t="s">
        <v>883</v>
      </c>
      <c r="D123" s="9" t="s">
        <v>884</v>
      </c>
      <c r="E123" s="6">
        <f t="shared" si="20"/>
        <v>1.1428571428571428</v>
      </c>
      <c r="F123" s="6">
        <f>Table9[[#This Row],[4oz 
Net Wt (grams)]]/2</f>
        <v>32.4</v>
      </c>
      <c r="G123" s="6">
        <f t="shared" si="21"/>
        <v>2.2857142857142856</v>
      </c>
      <c r="H123" s="6">
        <v>64.8</v>
      </c>
      <c r="I123" s="6">
        <f t="shared" si="22"/>
        <v>2.8571428571428568</v>
      </c>
      <c r="J123" s="6">
        <f t="shared" si="23"/>
        <v>81</v>
      </c>
      <c r="K123" s="6">
        <f t="shared" si="24"/>
        <v>4.5714285714285712</v>
      </c>
      <c r="L123" s="6">
        <f t="shared" si="25"/>
        <v>129.6</v>
      </c>
      <c r="M123" s="9" t="str">
        <f t="shared" si="26"/>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 t="shared" si="27"/>
        <v>0.5714285714285714</v>
      </c>
      <c r="X123" s="6">
        <f t="shared" si="28"/>
        <v>16.2</v>
      </c>
      <c r="Y123" s="6">
        <f t="shared" si="29"/>
        <v>9.1428571428571423</v>
      </c>
      <c r="Z123" s="6">
        <f t="shared" si="30"/>
        <v>259.2</v>
      </c>
      <c r="AA123" s="13">
        <v>15000000622</v>
      </c>
      <c r="AB123" s="6">
        <f t="shared" si="36"/>
        <v>1.7142857142857142</v>
      </c>
      <c r="AC123" s="6">
        <f t="shared" si="38"/>
        <v>48.599999999999994</v>
      </c>
      <c r="AD123" s="13">
        <v>17000000622</v>
      </c>
      <c r="AE123" s="6">
        <f t="shared" si="31"/>
        <v>5.7142857142857144</v>
      </c>
      <c r="AF123" s="6">
        <f t="shared" si="32"/>
        <v>162</v>
      </c>
      <c r="AG123" s="13">
        <v>19000000622</v>
      </c>
      <c r="AH123" s="6">
        <f t="shared" si="33"/>
        <v>3.4285714285714284</v>
      </c>
      <c r="AI123" s="6">
        <f t="shared" si="34"/>
        <v>97.199999999999989</v>
      </c>
      <c r="AJ123" s="13">
        <v>21000000622</v>
      </c>
      <c r="AK123" s="11"/>
      <c r="AL123" s="10" t="str">
        <f t="shared" si="35"/>
        <v>Chili Powder Ingredients:
chili pepper, salt, garlic, cumin, spices</v>
      </c>
      <c r="AM123" s="9" t="s">
        <v>44</v>
      </c>
      <c r="AN123" s="42"/>
    </row>
    <row r="124" spans="1:40" ht="180" x14ac:dyDescent="0.3">
      <c r="A124" s="8" t="s">
        <v>2007</v>
      </c>
      <c r="B124" s="8" t="s">
        <v>2008</v>
      </c>
      <c r="C124" s="8" t="s">
        <v>2008</v>
      </c>
      <c r="D124" s="9" t="s">
        <v>2009</v>
      </c>
      <c r="E124" s="6">
        <f t="shared" si="20"/>
        <v>1.85</v>
      </c>
      <c r="F124" s="6">
        <f>Table9[[#This Row],[4oz 
Net Wt (grams)]]/2</f>
        <v>52.447500000000005</v>
      </c>
      <c r="G124" s="6">
        <f t="shared" si="21"/>
        <v>3.7</v>
      </c>
      <c r="H124" s="6">
        <v>104.89500000000001</v>
      </c>
      <c r="I124" s="6">
        <f t="shared" si="22"/>
        <v>4.625</v>
      </c>
      <c r="J124" s="6">
        <f t="shared" si="23"/>
        <v>131.11875000000001</v>
      </c>
      <c r="K124" s="6">
        <f t="shared" si="24"/>
        <v>7.4</v>
      </c>
      <c r="L124" s="6">
        <f t="shared" si="25"/>
        <v>209.79000000000002</v>
      </c>
      <c r="M124" s="9" t="str">
        <f t="shared" si="26"/>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 t="shared" si="27"/>
        <v>0.92500000000000004</v>
      </c>
      <c r="X124" s="6">
        <f t="shared" si="28"/>
        <v>26.223750000000003</v>
      </c>
      <c r="Y124" s="6">
        <f t="shared" si="29"/>
        <v>14.8</v>
      </c>
      <c r="Z124" s="6">
        <f t="shared" si="30"/>
        <v>419.58000000000004</v>
      </c>
      <c r="AA124" s="13">
        <v>15000000372</v>
      </c>
      <c r="AB124" s="6">
        <f t="shared" si="36"/>
        <v>2.7750000000000004</v>
      </c>
      <c r="AC124" s="6">
        <f t="shared" si="38"/>
        <v>78.671250000000015</v>
      </c>
      <c r="AD124" s="13">
        <v>17000000372</v>
      </c>
      <c r="AE124" s="6">
        <f t="shared" si="31"/>
        <v>9.25</v>
      </c>
      <c r="AF124" s="6">
        <f t="shared" si="32"/>
        <v>262.23750000000001</v>
      </c>
      <c r="AG124" s="13">
        <v>19000000372</v>
      </c>
      <c r="AH124" s="6">
        <f t="shared" si="33"/>
        <v>5.5500000000000007</v>
      </c>
      <c r="AI124" s="6">
        <f t="shared" si="34"/>
        <v>157.34250000000003</v>
      </c>
      <c r="AJ124" s="13">
        <v>21000000372</v>
      </c>
      <c r="AK124" s="11"/>
      <c r="AL124" s="10" t="str">
        <f t="shared" si="35"/>
        <v>Chimichurri Ingredients:
paprika, black pepper, parsley, garlic, basil, lemon, oregano, thyme, and chili powder</v>
      </c>
      <c r="AM124" s="9" t="s">
        <v>44</v>
      </c>
      <c r="AN124" s="42"/>
    </row>
    <row r="125" spans="1:40" ht="180" x14ac:dyDescent="0.3">
      <c r="A125" s="8" t="s">
        <v>1303</v>
      </c>
      <c r="B125" s="8" t="s">
        <v>1304</v>
      </c>
      <c r="C125" s="8" t="s">
        <v>1305</v>
      </c>
      <c r="D125" s="9" t="s">
        <v>1306</v>
      </c>
      <c r="E125" s="6">
        <f t="shared" si="20"/>
        <v>0.8</v>
      </c>
      <c r="F125" s="6">
        <f>Table9[[#This Row],[4oz 
Net Wt (grams)]]/2</f>
        <v>22.680000000000003</v>
      </c>
      <c r="G125" s="6">
        <f t="shared" si="21"/>
        <v>1.6</v>
      </c>
      <c r="H125" s="6">
        <v>45.360000000000007</v>
      </c>
      <c r="I125" s="6">
        <f t="shared" si="22"/>
        <v>2</v>
      </c>
      <c r="J125" s="6">
        <f t="shared" si="23"/>
        <v>56.70000000000001</v>
      </c>
      <c r="K125" s="6">
        <f t="shared" si="24"/>
        <v>3.2</v>
      </c>
      <c r="L125" s="6">
        <f t="shared" si="25"/>
        <v>90.720000000000013</v>
      </c>
      <c r="M125" s="9" t="str">
        <f t="shared" si="26"/>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 t="shared" si="27"/>
        <v>0.4</v>
      </c>
      <c r="X125" s="6">
        <f t="shared" si="28"/>
        <v>11.340000000000002</v>
      </c>
      <c r="Y125" s="6">
        <f t="shared" si="29"/>
        <v>6.4</v>
      </c>
      <c r="Z125" s="6">
        <f t="shared" si="30"/>
        <v>181.44000000000003</v>
      </c>
      <c r="AA125" s="13">
        <v>15000000077</v>
      </c>
      <c r="AB125" s="6">
        <f t="shared" si="36"/>
        <v>1.2000000000000002</v>
      </c>
      <c r="AC125" s="6">
        <f t="shared" si="38"/>
        <v>34.020000000000003</v>
      </c>
      <c r="AD125" s="13">
        <v>17000000077</v>
      </c>
      <c r="AE125" s="6">
        <f t="shared" si="31"/>
        <v>4.0000000000000009</v>
      </c>
      <c r="AF125" s="6">
        <f t="shared" si="32"/>
        <v>113.40000000000002</v>
      </c>
      <c r="AG125" s="13">
        <v>19000000077</v>
      </c>
      <c r="AH125" s="6">
        <f t="shared" si="33"/>
        <v>2.4000000000000004</v>
      </c>
      <c r="AI125" s="6">
        <f t="shared" si="34"/>
        <v>68.040000000000006</v>
      </c>
      <c r="AJ125" s="13">
        <v>21000000077</v>
      </c>
      <c r="AK125" s="11"/>
      <c r="AL125" s="10" t="str">
        <f t="shared" si="35"/>
        <v>China Black Tea Ingredients:
black tea</v>
      </c>
      <c r="AM125" s="9" t="s">
        <v>44</v>
      </c>
      <c r="AN125" s="42"/>
    </row>
    <row r="126" spans="1:40" ht="180" x14ac:dyDescent="0.3">
      <c r="A126" s="8" t="s">
        <v>1887</v>
      </c>
      <c r="B126" s="8" t="s">
        <v>1888</v>
      </c>
      <c r="C126" s="8" t="s">
        <v>1888</v>
      </c>
      <c r="D126" s="9" t="s">
        <v>1889</v>
      </c>
      <c r="E126" s="6">
        <f t="shared" si="20"/>
        <v>1.0582010582010581</v>
      </c>
      <c r="F126" s="6">
        <f>Table9[[#This Row],[4oz 
Net Wt (grams)]]/2</f>
        <v>30</v>
      </c>
      <c r="G126" s="6">
        <f t="shared" si="21"/>
        <v>2.1164021164021163</v>
      </c>
      <c r="H126" s="6">
        <v>60</v>
      </c>
      <c r="I126" s="6">
        <f t="shared" si="22"/>
        <v>2.6455026455026456</v>
      </c>
      <c r="J126" s="6">
        <f t="shared" si="23"/>
        <v>75</v>
      </c>
      <c r="K126" s="6">
        <f t="shared" si="24"/>
        <v>4.2328042328042326</v>
      </c>
      <c r="L126" s="6">
        <f t="shared" si="25"/>
        <v>120</v>
      </c>
      <c r="M126" s="9" t="str">
        <f t="shared" si="26"/>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148</v>
      </c>
      <c r="W126" s="6">
        <f t="shared" si="27"/>
        <v>0.52910052910052907</v>
      </c>
      <c r="X126" s="6">
        <f t="shared" si="28"/>
        <v>15</v>
      </c>
      <c r="Y126" s="6">
        <f t="shared" si="29"/>
        <v>8.4656084656084651</v>
      </c>
      <c r="Z126" s="6">
        <f t="shared" si="30"/>
        <v>240</v>
      </c>
      <c r="AA126" s="13">
        <v>15000000078</v>
      </c>
      <c r="AB126" s="6">
        <f t="shared" si="36"/>
        <v>1.5873015873015872</v>
      </c>
      <c r="AC126" s="6">
        <f t="shared" si="38"/>
        <v>45</v>
      </c>
      <c r="AD126" s="13">
        <v>17000000078</v>
      </c>
      <c r="AE126" s="6">
        <f t="shared" si="31"/>
        <v>5.2910052910052912</v>
      </c>
      <c r="AF126" s="6">
        <f t="shared" si="32"/>
        <v>150</v>
      </c>
      <c r="AG126" s="13">
        <v>19000000078</v>
      </c>
      <c r="AH126" s="6">
        <f t="shared" si="33"/>
        <v>3.1746031746031744</v>
      </c>
      <c r="AI126" s="6">
        <f t="shared" si="34"/>
        <v>90</v>
      </c>
      <c r="AJ126" s="13">
        <v>21000000078</v>
      </c>
      <c r="AK126" s="11" t="s">
        <v>1890</v>
      </c>
      <c r="AL126" s="10" t="str">
        <f t="shared" si="35"/>
        <v>Chinese 5 Spice Ingredients:
allspice, black pepper, coriander, anise, caraway, cinnamon, ginger, marjoram, nutmeg, cumin, cardamom, cloves</v>
      </c>
      <c r="AM126" s="9" t="s">
        <v>44</v>
      </c>
      <c r="AN126" s="42"/>
    </row>
    <row r="127" spans="1:40" ht="180" x14ac:dyDescent="0.3">
      <c r="A127" s="8" t="s">
        <v>2304</v>
      </c>
      <c r="B127" s="8" t="s">
        <v>2305</v>
      </c>
      <c r="C127" s="8" t="s">
        <v>2306</v>
      </c>
      <c r="D127" s="9" t="s">
        <v>305</v>
      </c>
      <c r="E127" s="6" t="e">
        <f t="shared" si="20"/>
        <v>#VALUE!</v>
      </c>
      <c r="F127" s="6" t="e">
        <f>Table9[[#This Row],[4oz 
Net Wt (grams)]]/2</f>
        <v>#VALUE!</v>
      </c>
      <c r="G127" s="6" t="str">
        <f t="shared" si="21"/>
        <v>NULL</v>
      </c>
      <c r="H127" s="6" t="s">
        <v>305</v>
      </c>
      <c r="I127" s="6" t="str">
        <f t="shared" si="22"/>
        <v>NULL</v>
      </c>
      <c r="J127" s="6" t="str">
        <f t="shared" si="23"/>
        <v>NULL</v>
      </c>
      <c r="K127" s="6" t="str">
        <f t="shared" si="24"/>
        <v>NULL</v>
      </c>
      <c r="L127" s="6" t="str">
        <f t="shared" si="25"/>
        <v>NULL</v>
      </c>
      <c r="M127" s="9" t="e">
        <f t="shared" si="26"/>
        <v>#VALUE!</v>
      </c>
      <c r="N127" s="10">
        <v>10000000079</v>
      </c>
      <c r="O127" s="10">
        <v>30000000079</v>
      </c>
      <c r="P127" s="10">
        <v>50000000079</v>
      </c>
      <c r="Q127" s="10">
        <v>70000000079</v>
      </c>
      <c r="R127" s="10">
        <v>90000000079</v>
      </c>
      <c r="S127" s="10">
        <v>11000000079</v>
      </c>
      <c r="T127" s="10">
        <v>13000000079</v>
      </c>
      <c r="U127" s="8"/>
      <c r="V127" s="9"/>
      <c r="W127" s="6" t="str">
        <f t="shared" si="27"/>
        <v>NULL</v>
      </c>
      <c r="X127" s="6" t="str">
        <f t="shared" si="28"/>
        <v>NULL</v>
      </c>
      <c r="Y127" s="6" t="str">
        <f t="shared" si="29"/>
        <v>NULL</v>
      </c>
      <c r="Z127" s="6" t="str">
        <f t="shared" si="30"/>
        <v>NULL</v>
      </c>
      <c r="AA127" s="13">
        <v>15000000079</v>
      </c>
      <c r="AB127" s="6" t="e">
        <f t="shared" si="36"/>
        <v>#VALUE!</v>
      </c>
      <c r="AC127" s="6" t="e">
        <f t="shared" si="38"/>
        <v>#VALUE!</v>
      </c>
      <c r="AD127" s="13">
        <v>17000000079</v>
      </c>
      <c r="AE127" s="6" t="str">
        <f t="shared" si="31"/>
        <v>NULL</v>
      </c>
      <c r="AF127" s="6" t="str">
        <f t="shared" si="32"/>
        <v>NULL</v>
      </c>
      <c r="AG127" s="13">
        <v>19000000079</v>
      </c>
      <c r="AH127" s="6" t="e">
        <f t="shared" si="33"/>
        <v>#VALUE!</v>
      </c>
      <c r="AI127" s="6" t="e">
        <f t="shared" si="34"/>
        <v>#VALUE!</v>
      </c>
      <c r="AJ127" s="13">
        <v>21000000079</v>
      </c>
      <c r="AK127" s="11"/>
      <c r="AL127" s="10" t="str">
        <f t="shared" si="35"/>
        <v>NULL</v>
      </c>
      <c r="AM127" s="9" t="s">
        <v>44</v>
      </c>
      <c r="AN127" s="42"/>
    </row>
    <row r="128" spans="1:40" ht="180" x14ac:dyDescent="0.3">
      <c r="A128" s="8" t="s">
        <v>1950</v>
      </c>
      <c r="B128" s="8" t="s">
        <v>1951</v>
      </c>
      <c r="C128" s="8" t="s">
        <v>1951</v>
      </c>
      <c r="D128" s="9" t="s">
        <v>1952</v>
      </c>
      <c r="E128" s="6">
        <f t="shared" si="20"/>
        <v>0.4</v>
      </c>
      <c r="F128" s="6">
        <f>Table9[[#This Row],[4oz 
Net Wt (grams)]]/2</f>
        <v>11.340000000000002</v>
      </c>
      <c r="G128" s="6">
        <f t="shared" si="21"/>
        <v>0.8</v>
      </c>
      <c r="H128" s="6">
        <v>22.680000000000003</v>
      </c>
      <c r="I128" s="6">
        <f t="shared" si="22"/>
        <v>1</v>
      </c>
      <c r="J128" s="6">
        <f t="shared" si="23"/>
        <v>28.350000000000005</v>
      </c>
      <c r="K128" s="6">
        <f t="shared" si="24"/>
        <v>1.6</v>
      </c>
      <c r="L128" s="6">
        <f t="shared" si="25"/>
        <v>45.360000000000007</v>
      </c>
      <c r="M128" s="9" t="str">
        <f t="shared" si="26"/>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 t="shared" si="27"/>
        <v>0.2</v>
      </c>
      <c r="X128" s="6">
        <f t="shared" si="28"/>
        <v>5.6700000000000008</v>
      </c>
      <c r="Y128" s="6">
        <f t="shared" si="29"/>
        <v>3.2</v>
      </c>
      <c r="Z128" s="6">
        <f t="shared" si="30"/>
        <v>90.720000000000013</v>
      </c>
      <c r="AA128" s="13">
        <v>15000000080</v>
      </c>
      <c r="AB128" s="6">
        <f t="shared" si="36"/>
        <v>0.60000000000000009</v>
      </c>
      <c r="AC128" s="6">
        <f t="shared" si="38"/>
        <v>17.010000000000002</v>
      </c>
      <c r="AD128" s="13">
        <v>17000000080</v>
      </c>
      <c r="AE128" s="6">
        <f t="shared" si="31"/>
        <v>2.0000000000000004</v>
      </c>
      <c r="AF128" s="6">
        <f t="shared" si="32"/>
        <v>56.70000000000001</v>
      </c>
      <c r="AG128" s="13">
        <v>19000000080</v>
      </c>
      <c r="AH128" s="6">
        <f t="shared" si="33"/>
        <v>1.2000000000000002</v>
      </c>
      <c r="AI128" s="6">
        <f t="shared" si="34"/>
        <v>34.020000000000003</v>
      </c>
      <c r="AJ128" s="13">
        <v>21000000080</v>
      </c>
      <c r="AK128" s="11"/>
      <c r="AL128" s="10" t="str">
        <f t="shared" si="35"/>
        <v>Chipotle Morita Powder Ingredients:
dried chipotle chiles</v>
      </c>
      <c r="AM128" s="9" t="s">
        <v>44</v>
      </c>
      <c r="AN128" s="42"/>
    </row>
    <row r="129" spans="1:40" ht="285" x14ac:dyDescent="0.3">
      <c r="A129" s="8" t="s">
        <v>1530</v>
      </c>
      <c r="B129" s="8" t="s">
        <v>1531</v>
      </c>
      <c r="C129" s="8" t="s">
        <v>1532</v>
      </c>
      <c r="D129" s="9" t="s">
        <v>1533</v>
      </c>
      <c r="E129" s="6">
        <f t="shared" si="20"/>
        <v>0.19788359788359788</v>
      </c>
      <c r="F129" s="6">
        <f>Table9[[#This Row],[4oz 
Net Wt (grams)]]/2</f>
        <v>5.61</v>
      </c>
      <c r="G129" s="6">
        <f t="shared" si="21"/>
        <v>0.39576719576719577</v>
      </c>
      <c r="H129" s="6">
        <v>11.22</v>
      </c>
      <c r="I129" s="6">
        <f t="shared" si="22"/>
        <v>0.49470899470899471</v>
      </c>
      <c r="J129" s="6">
        <f t="shared" si="23"/>
        <v>14.025</v>
      </c>
      <c r="K129" s="6">
        <f t="shared" si="24"/>
        <v>0.79153439153439153</v>
      </c>
      <c r="L129" s="6">
        <f t="shared" si="25"/>
        <v>22.44</v>
      </c>
      <c r="M129"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0.20 oz (5.61 grams)</v>
      </c>
      <c r="N129" s="10">
        <v>10000000557</v>
      </c>
      <c r="O129" s="10">
        <v>30000000557</v>
      </c>
      <c r="P129" s="10">
        <v>50000000557</v>
      </c>
      <c r="Q129" s="10">
        <v>70000000557</v>
      </c>
      <c r="R129" s="10">
        <v>90000000557</v>
      </c>
      <c r="S129" s="10">
        <v>11000000557</v>
      </c>
      <c r="T129" s="10">
        <v>13000000557</v>
      </c>
      <c r="U129" s="22"/>
      <c r="V129" s="6" t="s">
        <v>121</v>
      </c>
      <c r="W129" s="6">
        <f t="shared" si="27"/>
        <v>9.8941798941798942E-2</v>
      </c>
      <c r="X129" s="6">
        <f t="shared" si="28"/>
        <v>2.8050000000000002</v>
      </c>
      <c r="Y129" s="6">
        <f t="shared" si="29"/>
        <v>1.5830687830687831</v>
      </c>
      <c r="Z129" s="6">
        <f t="shared" si="30"/>
        <v>44.88</v>
      </c>
      <c r="AA129" s="13">
        <v>15000000557</v>
      </c>
      <c r="AB129" s="6">
        <f t="shared" si="36"/>
        <v>0.29682539682539683</v>
      </c>
      <c r="AC129" s="6">
        <f t="shared" si="38"/>
        <v>8.4150000000000009</v>
      </c>
      <c r="AD129" s="13">
        <v>17000000557</v>
      </c>
      <c r="AE129" s="6">
        <f t="shared" si="31"/>
        <v>0.98941798941798942</v>
      </c>
      <c r="AF129" s="6">
        <f t="shared" si="32"/>
        <v>28.05</v>
      </c>
      <c r="AG129" s="13">
        <v>19000000557</v>
      </c>
      <c r="AH129" s="6">
        <f t="shared" si="33"/>
        <v>0.59365079365079365</v>
      </c>
      <c r="AI129" s="6">
        <f t="shared" si="34"/>
        <v>16.830000000000002</v>
      </c>
      <c r="AJ129" s="13">
        <v>21000000557</v>
      </c>
      <c r="AK129" s="11"/>
      <c r="AL129"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2154</v>
      </c>
      <c r="B130" s="8" t="s">
        <v>2155</v>
      </c>
      <c r="C130" s="8" t="s">
        <v>2156</v>
      </c>
      <c r="D130" s="9" t="s">
        <v>2157</v>
      </c>
      <c r="E130" s="6">
        <f t="shared" ref="E130:E193" si="39">IF(F130 = "NULL", "NULL", F130/28.35)</f>
        <v>2.1869488536155202</v>
      </c>
      <c r="F130" s="6">
        <f>Table9[[#This Row],[4oz 
Net Wt (grams)]]/2</f>
        <v>62</v>
      </c>
      <c r="G130" s="6">
        <f t="shared" ref="G130:G193" si="40">IF(H130 = "NULL", "NULL", H130/28.35)</f>
        <v>4.3738977072310403</v>
      </c>
      <c r="H130" s="6">
        <v>124</v>
      </c>
      <c r="I130" s="6">
        <f t="shared" ref="I130:I193" si="41">IF(G130 = "NULL", "NULL", G130*1.25)</f>
        <v>5.4673721340388006</v>
      </c>
      <c r="J130" s="6">
        <f t="shared" ref="J130:J193" si="42">IF(G130 = "NULL", "NULL", H130*1.25)</f>
        <v>155</v>
      </c>
      <c r="K130" s="6">
        <f t="shared" ref="K130:K193" si="43">IF(G130 = "NULL", "NULL", G130*2)</f>
        <v>8.7477954144620806</v>
      </c>
      <c r="L130" s="6">
        <f t="shared" ref="L130:L193" si="44">IF(G130 = "NULL", "NULL", H130*2)</f>
        <v>248</v>
      </c>
      <c r="M130" s="9" t="str">
        <f t="shared" ref="M130:M193" si="45">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192</v>
      </c>
      <c r="W130" s="6">
        <f t="shared" ref="W130:W193" si="46">IF(G130 = "NULL", "NULL", G130/4)</f>
        <v>1.0934744268077601</v>
      </c>
      <c r="X130" s="6">
        <f t="shared" ref="X130:X193" si="47">IF(W130 = "NULL", "NULL", W130*28.35)</f>
        <v>31</v>
      </c>
      <c r="Y130" s="6">
        <f t="shared" ref="Y130:Y193" si="48">IF(G130 = "NULL", "NULL", G130*4)</f>
        <v>17.495590828924161</v>
      </c>
      <c r="Z130" s="6">
        <f t="shared" ref="Z130:Z193" si="49">IF(G130 = "NULL", "NULL", H130*4)</f>
        <v>496</v>
      </c>
      <c r="AA130" s="13">
        <v>15000000081</v>
      </c>
      <c r="AB130" s="6">
        <f t="shared" si="36"/>
        <v>3.28042328042328</v>
      </c>
      <c r="AC130" s="6">
        <f t="shared" si="38"/>
        <v>93</v>
      </c>
      <c r="AD130" s="13">
        <v>17000000081</v>
      </c>
      <c r="AE130" s="6">
        <f t="shared" ref="AE130:AE193" si="50">IF(H130 = "NULL", "NULL", AF130/28.35)</f>
        <v>10.934744268077601</v>
      </c>
      <c r="AF130" s="6">
        <f t="shared" ref="AF130:AF193" si="51">IF(H130 = "NULL", "NULL", J130*2)</f>
        <v>310</v>
      </c>
      <c r="AG130" s="13">
        <v>19000000081</v>
      </c>
      <c r="AH130" s="6">
        <f t="shared" ref="AH130:AH193" si="52">IF(AB130 = "NULL", "NULL", AB130*2)</f>
        <v>6.56084656084656</v>
      </c>
      <c r="AI130" s="6">
        <f t="shared" ref="AI130:AI193" si="53">IF(AC130 = "NULL", "NULL", AC130*2)</f>
        <v>186</v>
      </c>
      <c r="AJ130" s="13">
        <v>21000000081</v>
      </c>
      <c r="AK130" s="11"/>
      <c r="AL130" s="10" t="str">
        <f t="shared" ref="AL130:AL193" si="54">SUBSTITUTE(D130,CHAR(10)&amp;"• Packed in a facility and/or equipment that produces products containing peanuts, tree nuts, soybean, milk, dairy, eggs, fish, shellfish, wheat, sesame. •","")</f>
        <v>Chipotle Sea Salt Ingredients:
sea salt, chipotle</v>
      </c>
      <c r="AM130" s="9" t="s">
        <v>44</v>
      </c>
      <c r="AN130" s="42"/>
    </row>
    <row r="131" spans="1:40" ht="390" x14ac:dyDescent="0.3">
      <c r="A131" s="8" t="s">
        <v>1516</v>
      </c>
      <c r="B131" s="8" t="s">
        <v>1517</v>
      </c>
      <c r="C131" s="8" t="s">
        <v>1518</v>
      </c>
      <c r="D131" s="9" t="s">
        <v>1519</v>
      </c>
      <c r="E131" s="6">
        <f t="shared" si="39"/>
        <v>1.4398589065255731</v>
      </c>
      <c r="F131" s="6">
        <f>Table9[[#This Row],[4oz 
Net Wt (grams)]]/2</f>
        <v>40.82</v>
      </c>
      <c r="G131" s="6">
        <f t="shared" si="40"/>
        <v>2.8797178130511463</v>
      </c>
      <c r="H131" s="6">
        <v>81.64</v>
      </c>
      <c r="I131" s="6">
        <f t="shared" si="41"/>
        <v>3.5996472663139327</v>
      </c>
      <c r="J131" s="6">
        <f t="shared" si="42"/>
        <v>102.05</v>
      </c>
      <c r="K131" s="6">
        <f t="shared" si="43"/>
        <v>5.7594356261022925</v>
      </c>
      <c r="L131" s="6">
        <f t="shared" si="44"/>
        <v>163.28</v>
      </c>
      <c r="M131" s="9" t="str">
        <f t="shared" si="4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1.44 oz (40.82 grams)</v>
      </c>
      <c r="N131" s="10">
        <v>10000000530</v>
      </c>
      <c r="O131" s="10">
        <v>30000000530</v>
      </c>
      <c r="P131" s="10">
        <v>50000000530</v>
      </c>
      <c r="Q131" s="10">
        <v>70000000530</v>
      </c>
      <c r="R131" s="10">
        <v>90000000530</v>
      </c>
      <c r="S131" s="10">
        <v>11000000530</v>
      </c>
      <c r="T131" s="10">
        <v>13000000530</v>
      </c>
      <c r="U131" s="22"/>
      <c r="V131" s="6" t="s">
        <v>1487</v>
      </c>
      <c r="W131" s="6">
        <f t="shared" si="46"/>
        <v>0.71992945326278657</v>
      </c>
      <c r="X131" s="6">
        <f t="shared" si="47"/>
        <v>20.41</v>
      </c>
      <c r="Y131" s="6">
        <f t="shared" si="48"/>
        <v>11.518871252204585</v>
      </c>
      <c r="Z131" s="6">
        <f t="shared" si="49"/>
        <v>326.56</v>
      </c>
      <c r="AA131" s="13">
        <v>15000000530</v>
      </c>
      <c r="AB131" s="6">
        <f t="shared" si="36"/>
        <v>2.1597883597883598</v>
      </c>
      <c r="AC131" s="6">
        <f t="shared" si="38"/>
        <v>61.230000000000004</v>
      </c>
      <c r="AD131" s="13">
        <v>17000000530</v>
      </c>
      <c r="AE131" s="6">
        <f t="shared" si="50"/>
        <v>7.1992945326278655</v>
      </c>
      <c r="AF131" s="6">
        <f t="shared" si="51"/>
        <v>204.1</v>
      </c>
      <c r="AG131" s="13">
        <v>19000000530</v>
      </c>
      <c r="AH131" s="6">
        <f t="shared" si="52"/>
        <v>4.3195767195767196</v>
      </c>
      <c r="AI131" s="6">
        <f t="shared" si="53"/>
        <v>122.46000000000001</v>
      </c>
      <c r="AJ131" s="13">
        <v>21000000530</v>
      </c>
      <c r="AK131" s="11" t="s">
        <v>1520</v>
      </c>
      <c r="AL131" s="10" t="str">
        <f t="shared" si="54"/>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1891</v>
      </c>
      <c r="B132" s="8" t="s">
        <v>1892</v>
      </c>
      <c r="C132" s="8" t="s">
        <v>1893</v>
      </c>
      <c r="D132" s="9" t="s">
        <v>1894</v>
      </c>
      <c r="E132" s="6">
        <f t="shared" si="39"/>
        <v>1.6499999999999997</v>
      </c>
      <c r="F132" s="6">
        <f>Table9[[#This Row],[4oz 
Net Wt (grams)]]/2</f>
        <v>46.777499999999996</v>
      </c>
      <c r="G132" s="6">
        <f t="shared" si="40"/>
        <v>3.2999999999999994</v>
      </c>
      <c r="H132" s="6">
        <v>93.554999999999993</v>
      </c>
      <c r="I132" s="6">
        <f t="shared" si="41"/>
        <v>4.1249999999999991</v>
      </c>
      <c r="J132" s="6">
        <f t="shared" si="42"/>
        <v>116.94374999999999</v>
      </c>
      <c r="K132" s="6">
        <f t="shared" si="43"/>
        <v>6.5999999999999988</v>
      </c>
      <c r="L132" s="6">
        <f t="shared" si="44"/>
        <v>187.10999999999999</v>
      </c>
      <c r="M132" s="9" t="str">
        <f t="shared" si="45"/>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 t="shared" si="46"/>
        <v>0.82499999999999984</v>
      </c>
      <c r="X132" s="6">
        <f t="shared" si="47"/>
        <v>23.388749999999998</v>
      </c>
      <c r="Y132" s="6">
        <f t="shared" si="48"/>
        <v>13.199999999999998</v>
      </c>
      <c r="Z132" s="6">
        <f t="shared" si="49"/>
        <v>374.21999999999997</v>
      </c>
      <c r="AA132" s="13">
        <v>15000000082</v>
      </c>
      <c r="AB132" s="6">
        <f t="shared" si="36"/>
        <v>2.4749999999999996</v>
      </c>
      <c r="AC132" s="6">
        <f t="shared" si="38"/>
        <v>70.166249999999991</v>
      </c>
      <c r="AD132" s="13">
        <v>17000000082</v>
      </c>
      <c r="AE132" s="6">
        <f t="shared" si="50"/>
        <v>8.25</v>
      </c>
      <c r="AF132" s="6">
        <f t="shared" si="51"/>
        <v>233.88749999999999</v>
      </c>
      <c r="AG132" s="13">
        <v>19000000082</v>
      </c>
      <c r="AH132" s="6">
        <f t="shared" si="52"/>
        <v>4.9499999999999993</v>
      </c>
      <c r="AI132" s="6">
        <f t="shared" si="53"/>
        <v>140.33249999999998</v>
      </c>
      <c r="AJ132" s="13">
        <v>21000000082</v>
      </c>
      <c r="AK132" s="11"/>
      <c r="AL132" s="10" t="str">
        <f t="shared" si="54"/>
        <v>Chocolate Mexican Mole' Ingredients:
ground chiles, paprika, brown sugar, spices, salt, cocoa powder, molasses powder (refiners syrup, cane molasses), granulated garlic, and silicon dioxide (anti-caking agent)</v>
      </c>
      <c r="AM132" s="9" t="s">
        <v>44</v>
      </c>
      <c r="AN132" s="42"/>
    </row>
    <row r="133" spans="1:40" ht="345" x14ac:dyDescent="0.3">
      <c r="A133" s="8" t="s">
        <v>1741</v>
      </c>
      <c r="B133" s="8" t="s">
        <v>1742</v>
      </c>
      <c r="C133" s="8" t="s">
        <v>1743</v>
      </c>
      <c r="D133" s="9" t="s">
        <v>1744</v>
      </c>
      <c r="E133" s="6">
        <f t="shared" si="39"/>
        <v>1.1000000000000001</v>
      </c>
      <c r="F133" s="6">
        <f>Table9[[#This Row],[4oz 
Net Wt (grams)]]/2</f>
        <v>31.185000000000006</v>
      </c>
      <c r="G133" s="6">
        <f t="shared" si="40"/>
        <v>2.2000000000000002</v>
      </c>
      <c r="H133" s="6">
        <v>62.370000000000012</v>
      </c>
      <c r="I133" s="6">
        <f t="shared" si="41"/>
        <v>2.75</v>
      </c>
      <c r="J133" s="6">
        <f t="shared" si="42"/>
        <v>77.96250000000002</v>
      </c>
      <c r="K133" s="6">
        <f t="shared" si="43"/>
        <v>4.4000000000000004</v>
      </c>
      <c r="L133" s="6">
        <f t="shared" si="44"/>
        <v>124.74000000000002</v>
      </c>
      <c r="M133"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 t="shared" si="46"/>
        <v>0.55000000000000004</v>
      </c>
      <c r="X133" s="6">
        <f t="shared" si="47"/>
        <v>15.592500000000003</v>
      </c>
      <c r="Y133" s="6">
        <f t="shared" si="48"/>
        <v>8.8000000000000007</v>
      </c>
      <c r="Z133" s="6">
        <f t="shared" si="49"/>
        <v>249.48000000000005</v>
      </c>
      <c r="AA133" s="13">
        <v>15000000430</v>
      </c>
      <c r="AB133" s="6">
        <f t="shared" si="36"/>
        <v>1.6500000000000001</v>
      </c>
      <c r="AC133" s="6">
        <f t="shared" si="38"/>
        <v>46.777500000000011</v>
      </c>
      <c r="AD133" s="13">
        <v>17000000430</v>
      </c>
      <c r="AE133" s="6">
        <f t="shared" si="50"/>
        <v>5.5000000000000009</v>
      </c>
      <c r="AF133" s="6">
        <f t="shared" si="51"/>
        <v>155.92500000000004</v>
      </c>
      <c r="AG133" s="13">
        <v>19000000430</v>
      </c>
      <c r="AH133" s="6">
        <f t="shared" si="52"/>
        <v>3.3000000000000003</v>
      </c>
      <c r="AI133" s="6">
        <f t="shared" si="53"/>
        <v>93.555000000000021</v>
      </c>
      <c r="AJ133" s="13">
        <v>21000000430</v>
      </c>
      <c r="AK133" s="11"/>
      <c r="AL133"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2423</v>
      </c>
      <c r="B134" s="8" t="s">
        <v>2424</v>
      </c>
      <c r="C134" s="8" t="s">
        <v>2424</v>
      </c>
      <c r="D134" s="9" t="s">
        <v>2425</v>
      </c>
      <c r="E134" s="6">
        <f t="shared" si="39"/>
        <v>0.25</v>
      </c>
      <c r="F134" s="6">
        <f>Table9[[#This Row],[4oz 
Net Wt (grams)]]/2</f>
        <v>7.0875000000000004</v>
      </c>
      <c r="G134" s="6">
        <f t="shared" si="40"/>
        <v>0.5</v>
      </c>
      <c r="H134" s="6">
        <v>14.175000000000001</v>
      </c>
      <c r="I134" s="6">
        <f t="shared" si="41"/>
        <v>0.625</v>
      </c>
      <c r="J134" s="6">
        <f t="shared" si="42"/>
        <v>17.71875</v>
      </c>
      <c r="K134" s="6">
        <f t="shared" si="43"/>
        <v>1</v>
      </c>
      <c r="L134" s="6">
        <f t="shared" si="44"/>
        <v>28.35</v>
      </c>
      <c r="M134" s="9" t="str">
        <f t="shared" si="45"/>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 t="shared" si="46"/>
        <v>0.125</v>
      </c>
      <c r="X134" s="6">
        <f t="shared" si="47"/>
        <v>3.5437500000000002</v>
      </c>
      <c r="Y134" s="6">
        <f t="shared" si="48"/>
        <v>2</v>
      </c>
      <c r="Z134" s="6">
        <f t="shared" si="49"/>
        <v>56.7</v>
      </c>
      <c r="AA134" s="13">
        <v>15000000475</v>
      </c>
      <c r="AB134" s="6">
        <f t="shared" ref="AB134:AB197" si="55">IF(OR(E134 = "NULL", G134 = "NULL"), "NULL", (E134+G134)/2)</f>
        <v>0.375</v>
      </c>
      <c r="AC134" s="6">
        <f t="shared" si="38"/>
        <v>10.631250000000001</v>
      </c>
      <c r="AD134" s="13">
        <v>17000000475</v>
      </c>
      <c r="AE134" s="6">
        <f t="shared" si="50"/>
        <v>1.25</v>
      </c>
      <c r="AF134" s="6">
        <f t="shared" si="51"/>
        <v>35.4375</v>
      </c>
      <c r="AG134" s="13">
        <v>19000000475</v>
      </c>
      <c r="AH134" s="6">
        <f t="shared" si="52"/>
        <v>0.75</v>
      </c>
      <c r="AI134" s="6">
        <f t="shared" si="53"/>
        <v>21.262500000000003</v>
      </c>
      <c r="AJ134" s="13">
        <v>21000000475</v>
      </c>
      <c r="AK134" s="11"/>
      <c r="AL134" s="10" t="str">
        <f t="shared" si="54"/>
        <v>Cilantro Ingredients:
cilantro</v>
      </c>
      <c r="AM134" s="9" t="s">
        <v>44</v>
      </c>
      <c r="AN134" s="42"/>
    </row>
    <row r="135" spans="1:40" ht="180" x14ac:dyDescent="0.3">
      <c r="A135" s="8" t="s">
        <v>1657</v>
      </c>
      <c r="B135" s="8" t="s">
        <v>1658</v>
      </c>
      <c r="C135" s="8" t="s">
        <v>1659</v>
      </c>
      <c r="D135" s="9" t="s">
        <v>1660</v>
      </c>
      <c r="E135" s="6">
        <f t="shared" si="39"/>
        <v>2.0499999999999998</v>
      </c>
      <c r="F135" s="6">
        <f>Table9[[#This Row],[4oz 
Net Wt (grams)]]/2</f>
        <v>58.1175</v>
      </c>
      <c r="G135" s="6">
        <f t="shared" si="40"/>
        <v>4.0999999999999996</v>
      </c>
      <c r="H135" s="6">
        <v>116.235</v>
      </c>
      <c r="I135" s="6">
        <f t="shared" si="41"/>
        <v>5.125</v>
      </c>
      <c r="J135" s="6">
        <f t="shared" si="42"/>
        <v>145.29374999999999</v>
      </c>
      <c r="K135" s="6">
        <f t="shared" si="43"/>
        <v>8.1999999999999993</v>
      </c>
      <c r="L135" s="6">
        <f t="shared" si="44"/>
        <v>232.47</v>
      </c>
      <c r="M135" s="9" t="str">
        <f t="shared" si="45"/>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786</v>
      </c>
      <c r="W135" s="6">
        <f t="shared" si="46"/>
        <v>1.0249999999999999</v>
      </c>
      <c r="X135" s="6">
        <f t="shared" si="47"/>
        <v>29.05875</v>
      </c>
      <c r="Y135" s="6">
        <f t="shared" si="48"/>
        <v>16.399999999999999</v>
      </c>
      <c r="Z135" s="6">
        <f t="shared" si="49"/>
        <v>464.94</v>
      </c>
      <c r="AA135" s="13">
        <v>15000000083</v>
      </c>
      <c r="AB135" s="6">
        <f t="shared" si="55"/>
        <v>3.0749999999999997</v>
      </c>
      <c r="AC135" s="6">
        <f t="shared" si="38"/>
        <v>87.176249999999996</v>
      </c>
      <c r="AD135" s="13">
        <v>17000000083</v>
      </c>
      <c r="AE135" s="6">
        <f t="shared" si="50"/>
        <v>10.249999999999998</v>
      </c>
      <c r="AF135" s="6">
        <f t="shared" si="51"/>
        <v>290.58749999999998</v>
      </c>
      <c r="AG135" s="13">
        <v>19000000083</v>
      </c>
      <c r="AH135" s="6">
        <f t="shared" si="52"/>
        <v>6.1499999999999995</v>
      </c>
      <c r="AI135" s="6">
        <f t="shared" si="53"/>
        <v>174.35249999999999</v>
      </c>
      <c r="AJ135" s="13">
        <v>21000000083</v>
      </c>
      <c r="AK135" s="11"/>
      <c r="AL135" s="10" t="str">
        <f t="shared" si="54"/>
        <v>Cinnamon Roll Popcorn Seasoning Ingredients:
sugar, brown sugar, cinnamon, natural flavors including butter, salt, less than 2% silicon dioxide added to prevent caking
• ALLERGY ALERT: contains milk •</v>
      </c>
      <c r="AM135" s="9" t="s">
        <v>44</v>
      </c>
      <c r="AN135" s="42"/>
    </row>
    <row r="136" spans="1:40" ht="240" x14ac:dyDescent="0.3">
      <c r="A136" s="8" t="s">
        <v>45</v>
      </c>
      <c r="B136" s="8" t="s">
        <v>46</v>
      </c>
      <c r="C136" s="8" t="s">
        <v>47</v>
      </c>
      <c r="D136" s="9" t="s">
        <v>48</v>
      </c>
      <c r="E136" s="6">
        <f t="shared" si="39"/>
        <v>1.75</v>
      </c>
      <c r="F136" s="6">
        <f>Table9[[#This Row],[4oz 
Net Wt (grams)]]/2</f>
        <v>49.612500000000004</v>
      </c>
      <c r="G136" s="6">
        <f t="shared" si="40"/>
        <v>3.5</v>
      </c>
      <c r="H136" s="6">
        <v>99.225000000000009</v>
      </c>
      <c r="I136" s="6">
        <f t="shared" si="41"/>
        <v>4.375</v>
      </c>
      <c r="J136" s="6">
        <f t="shared" si="42"/>
        <v>124.03125000000001</v>
      </c>
      <c r="K136" s="6">
        <f t="shared" si="43"/>
        <v>7</v>
      </c>
      <c r="L136" s="6">
        <f t="shared" si="44"/>
        <v>198.45000000000002</v>
      </c>
      <c r="M136"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 t="shared" si="46"/>
        <v>0.875</v>
      </c>
      <c r="X136" s="6">
        <f t="shared" si="47"/>
        <v>24.806250000000002</v>
      </c>
      <c r="Y136" s="6">
        <f t="shared" si="48"/>
        <v>14</v>
      </c>
      <c r="Z136" s="6">
        <f t="shared" si="49"/>
        <v>396.90000000000003</v>
      </c>
      <c r="AA136" s="13">
        <v>15000000085</v>
      </c>
      <c r="AB136" s="6">
        <f t="shared" si="55"/>
        <v>2.625</v>
      </c>
      <c r="AC136" s="6">
        <f t="shared" ref="AC136:AC172" si="56">IF(OR(F136 = "NULL", H136 = "NULL"), "NULL", (F136+H136)/2)</f>
        <v>74.418750000000003</v>
      </c>
      <c r="AD136" s="13">
        <v>17000000085</v>
      </c>
      <c r="AE136" s="6">
        <f t="shared" si="50"/>
        <v>8.75</v>
      </c>
      <c r="AF136" s="6">
        <f t="shared" si="51"/>
        <v>248.06250000000003</v>
      </c>
      <c r="AG136" s="13">
        <v>19000000085</v>
      </c>
      <c r="AH136" s="6">
        <f t="shared" si="52"/>
        <v>5.25</v>
      </c>
      <c r="AI136" s="6">
        <f t="shared" si="53"/>
        <v>148.83750000000001</v>
      </c>
      <c r="AJ136" s="13">
        <v>21000000085</v>
      </c>
      <c r="AK136" s="11"/>
      <c r="AL136"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885</v>
      </c>
      <c r="B137" s="8" t="s">
        <v>886</v>
      </c>
      <c r="C137" s="8" t="s">
        <v>886</v>
      </c>
      <c r="D137" s="9" t="s">
        <v>887</v>
      </c>
      <c r="E137" s="6">
        <f t="shared" si="39"/>
        <v>0.8571428571428571</v>
      </c>
      <c r="F137" s="6">
        <f>Table9[[#This Row],[4oz 
Net Wt (grams)]]/2</f>
        <v>24.3</v>
      </c>
      <c r="G137" s="6">
        <f t="shared" si="40"/>
        <v>1.7142857142857142</v>
      </c>
      <c r="H137" s="6">
        <v>48.6</v>
      </c>
      <c r="I137" s="6">
        <f t="shared" si="41"/>
        <v>2.1428571428571428</v>
      </c>
      <c r="J137" s="6">
        <f t="shared" si="42"/>
        <v>60.75</v>
      </c>
      <c r="K137" s="6">
        <f t="shared" si="43"/>
        <v>3.4285714285714284</v>
      </c>
      <c r="L137" s="6">
        <f t="shared" si="44"/>
        <v>97.2</v>
      </c>
      <c r="M137" s="9" t="str">
        <f t="shared" si="45"/>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 t="shared" si="46"/>
        <v>0.42857142857142855</v>
      </c>
      <c r="X137" s="6">
        <f t="shared" si="47"/>
        <v>12.15</v>
      </c>
      <c r="Y137" s="6">
        <f t="shared" si="48"/>
        <v>6.8571428571428568</v>
      </c>
      <c r="Z137" s="6">
        <f t="shared" si="49"/>
        <v>194.4</v>
      </c>
      <c r="AA137" s="13">
        <v>15000000623</v>
      </c>
      <c r="AB137" s="6">
        <f t="shared" si="55"/>
        <v>1.2857142857142856</v>
      </c>
      <c r="AC137" s="6">
        <f t="shared" si="56"/>
        <v>36.450000000000003</v>
      </c>
      <c r="AD137" s="13">
        <v>17000000623</v>
      </c>
      <c r="AE137" s="6">
        <f t="shared" si="50"/>
        <v>4.2857142857142856</v>
      </c>
      <c r="AF137" s="6">
        <f t="shared" si="51"/>
        <v>121.5</v>
      </c>
      <c r="AG137" s="13">
        <v>19000000623</v>
      </c>
      <c r="AH137" s="6">
        <f t="shared" si="52"/>
        <v>2.5714285714285712</v>
      </c>
      <c r="AI137" s="6">
        <f t="shared" si="53"/>
        <v>72.900000000000006</v>
      </c>
      <c r="AJ137" s="13">
        <v>21000000623</v>
      </c>
      <c r="AK137" s="11"/>
      <c r="AL137" s="10" t="str">
        <f t="shared" si="54"/>
        <v>Cinnamon Sticks Ingredients:
cinnamon sticks</v>
      </c>
      <c r="AM137" s="9" t="s">
        <v>44</v>
      </c>
      <c r="AN137" s="42"/>
    </row>
    <row r="138" spans="1:40" ht="180" x14ac:dyDescent="0.3">
      <c r="A138" s="8" t="s">
        <v>2441</v>
      </c>
      <c r="B138" s="8" t="s">
        <v>2442</v>
      </c>
      <c r="C138" s="8" t="s">
        <v>2442</v>
      </c>
      <c r="D138" s="9" t="s">
        <v>2443</v>
      </c>
      <c r="E138" s="6">
        <f t="shared" si="39"/>
        <v>2.0499999999999998</v>
      </c>
      <c r="F138" s="6">
        <f>Table9[[#This Row],[4oz 
Net Wt (grams)]]/2</f>
        <v>58.1175</v>
      </c>
      <c r="G138" s="6">
        <f t="shared" si="40"/>
        <v>4.0999999999999996</v>
      </c>
      <c r="H138" s="6">
        <v>116.235</v>
      </c>
      <c r="I138" s="6">
        <f t="shared" si="41"/>
        <v>5.125</v>
      </c>
      <c r="J138" s="6">
        <f t="shared" si="42"/>
        <v>145.29374999999999</v>
      </c>
      <c r="K138" s="6">
        <f t="shared" si="43"/>
        <v>8.1999999999999993</v>
      </c>
      <c r="L138" s="6">
        <f t="shared" si="44"/>
        <v>232.47</v>
      </c>
      <c r="M138" s="9" t="str">
        <f t="shared" si="45"/>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 t="shared" si="46"/>
        <v>1.0249999999999999</v>
      </c>
      <c r="X138" s="6">
        <f t="shared" si="47"/>
        <v>29.05875</v>
      </c>
      <c r="Y138" s="6">
        <f t="shared" si="48"/>
        <v>16.399999999999999</v>
      </c>
      <c r="Z138" s="6">
        <f t="shared" si="49"/>
        <v>464.94</v>
      </c>
      <c r="AA138" s="13">
        <v>15000000084</v>
      </c>
      <c r="AB138" s="6">
        <f t="shared" si="55"/>
        <v>3.0749999999999997</v>
      </c>
      <c r="AC138" s="6">
        <f t="shared" si="56"/>
        <v>87.176249999999996</v>
      </c>
      <c r="AD138" s="13">
        <v>17000000084</v>
      </c>
      <c r="AE138" s="6">
        <f t="shared" si="50"/>
        <v>10.249999999999998</v>
      </c>
      <c r="AF138" s="6">
        <f t="shared" si="51"/>
        <v>290.58749999999998</v>
      </c>
      <c r="AG138" s="13">
        <v>19000000084</v>
      </c>
      <c r="AH138" s="6">
        <f t="shared" si="52"/>
        <v>6.1499999999999995</v>
      </c>
      <c r="AI138" s="6">
        <f t="shared" si="53"/>
        <v>174.35249999999999</v>
      </c>
      <c r="AJ138" s="13">
        <v>21000000084</v>
      </c>
      <c r="AK138" s="11"/>
      <c r="AL138" s="10" t="str">
        <f t="shared" si="54"/>
        <v>Cinnamon Sugar Ingredients:
cinnamon, sugar</v>
      </c>
      <c r="AM138" s="9" t="s">
        <v>44</v>
      </c>
      <c r="AN138" s="42"/>
    </row>
    <row r="139" spans="1:40" ht="180" x14ac:dyDescent="0.3">
      <c r="A139" s="8" t="s">
        <v>1456</v>
      </c>
      <c r="B139" s="8" t="s">
        <v>1457</v>
      </c>
      <c r="C139" s="8" t="s">
        <v>1458</v>
      </c>
      <c r="D139" s="9" t="s">
        <v>1459</v>
      </c>
      <c r="E139" s="6">
        <f t="shared" si="39"/>
        <v>0.8</v>
      </c>
      <c r="F139" s="6">
        <f>Table9[[#This Row],[4oz 
Net Wt (grams)]]/2</f>
        <v>22.680000000000003</v>
      </c>
      <c r="G139" s="6">
        <f t="shared" si="40"/>
        <v>1.6</v>
      </c>
      <c r="H139" s="6">
        <v>45.360000000000007</v>
      </c>
      <c r="I139" s="6">
        <f t="shared" si="41"/>
        <v>2</v>
      </c>
      <c r="J139" s="6">
        <f t="shared" si="42"/>
        <v>56.70000000000001</v>
      </c>
      <c r="K139" s="6">
        <f t="shared" si="43"/>
        <v>3.2</v>
      </c>
      <c r="L139" s="6">
        <f t="shared" si="44"/>
        <v>90.720000000000013</v>
      </c>
      <c r="M139" s="9" t="str">
        <f t="shared" si="45"/>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 t="shared" si="46"/>
        <v>0.4</v>
      </c>
      <c r="X139" s="6">
        <f t="shared" si="47"/>
        <v>11.340000000000002</v>
      </c>
      <c r="Y139" s="6">
        <f t="shared" si="48"/>
        <v>6.4</v>
      </c>
      <c r="Z139" s="6">
        <f t="shared" si="49"/>
        <v>181.44000000000003</v>
      </c>
      <c r="AA139" s="13">
        <v>15000000375</v>
      </c>
      <c r="AB139" s="6">
        <f t="shared" si="55"/>
        <v>1.2000000000000002</v>
      </c>
      <c r="AC139" s="6">
        <f t="shared" si="56"/>
        <v>34.020000000000003</v>
      </c>
      <c r="AD139" s="13">
        <v>17000000375</v>
      </c>
      <c r="AE139" s="6">
        <f t="shared" si="50"/>
        <v>4.0000000000000009</v>
      </c>
      <c r="AF139" s="6">
        <f t="shared" si="51"/>
        <v>113.40000000000002</v>
      </c>
      <c r="AG139" s="13">
        <v>19000000375</v>
      </c>
      <c r="AH139" s="6">
        <f t="shared" si="52"/>
        <v>2.4000000000000004</v>
      </c>
      <c r="AI139" s="6">
        <f t="shared" si="53"/>
        <v>68.040000000000006</v>
      </c>
      <c r="AJ139" s="13">
        <v>21000000375</v>
      </c>
      <c r="AK139" s="11"/>
      <c r="AL139" s="10" t="str">
        <f t="shared" si="54"/>
        <v>Citrus Chamomile Tea Ingredients:
chamomile, orange peel, hibiscus petals, fruit flavor</v>
      </c>
      <c r="AM139" s="9" t="s">
        <v>44</v>
      </c>
      <c r="AN139" s="42"/>
    </row>
    <row r="140" spans="1:40" ht="180" x14ac:dyDescent="0.3">
      <c r="A140" s="33" t="s">
        <v>475</v>
      </c>
      <c r="B140" s="8" t="s">
        <v>476</v>
      </c>
      <c r="C140" s="8" t="s">
        <v>477</v>
      </c>
      <c r="D140" s="9" t="s">
        <v>478</v>
      </c>
      <c r="E140" s="6">
        <f t="shared" si="39"/>
        <v>2.1164021164021163</v>
      </c>
      <c r="F140" s="6">
        <f>Table9[[#This Row],[4oz 
Net Wt (grams)]]/2</f>
        <v>60</v>
      </c>
      <c r="G140" s="6">
        <f t="shared" si="40"/>
        <v>4.2328042328042326</v>
      </c>
      <c r="H140" s="6">
        <v>120</v>
      </c>
      <c r="I140" s="6">
        <f t="shared" si="41"/>
        <v>5.2910052910052912</v>
      </c>
      <c r="J140" s="6">
        <f t="shared" si="42"/>
        <v>150</v>
      </c>
      <c r="K140" s="6">
        <f t="shared" si="43"/>
        <v>8.4656084656084651</v>
      </c>
      <c r="L140" s="6">
        <f t="shared" si="44"/>
        <v>240</v>
      </c>
      <c r="M140" s="9" t="str">
        <f t="shared" si="45"/>
        <v>Citrus Sea Salt Ingredients:
sea salt, orange, lemon, black pepper, smoked hickory salt, lime, ginger
 - NET WT. 2.12 oz (60 grams)</v>
      </c>
      <c r="N140" s="10">
        <v>10000000451</v>
      </c>
      <c r="O140" s="10">
        <v>30000000451</v>
      </c>
      <c r="P140" s="10">
        <v>50000000451</v>
      </c>
      <c r="Q140" s="10">
        <v>70000000451</v>
      </c>
      <c r="R140" s="10">
        <v>90000000451</v>
      </c>
      <c r="S140" s="10">
        <v>11000000451</v>
      </c>
      <c r="T140" s="10">
        <v>13000000451</v>
      </c>
      <c r="U140" s="9" t="s">
        <v>49</v>
      </c>
      <c r="V140" s="9"/>
      <c r="W140" s="6">
        <f t="shared" si="46"/>
        <v>1.0582010582010581</v>
      </c>
      <c r="X140" s="6">
        <f t="shared" si="47"/>
        <v>30</v>
      </c>
      <c r="Y140" s="6">
        <f t="shared" si="48"/>
        <v>16.93121693121693</v>
      </c>
      <c r="Z140" s="6">
        <f t="shared" si="49"/>
        <v>480</v>
      </c>
      <c r="AA140" s="13">
        <v>15000000451</v>
      </c>
      <c r="AB140" s="6">
        <f t="shared" si="55"/>
        <v>3.1746031746031744</v>
      </c>
      <c r="AC140" s="6">
        <f t="shared" si="56"/>
        <v>90</v>
      </c>
      <c r="AD140" s="13">
        <v>17000000451</v>
      </c>
      <c r="AE140" s="6">
        <f t="shared" si="50"/>
        <v>10.582010582010582</v>
      </c>
      <c r="AF140" s="6">
        <f t="shared" si="51"/>
        <v>300</v>
      </c>
      <c r="AG140" s="13">
        <v>19000000451</v>
      </c>
      <c r="AH140" s="6">
        <f t="shared" si="52"/>
        <v>6.3492063492063489</v>
      </c>
      <c r="AI140" s="6">
        <f t="shared" si="53"/>
        <v>180</v>
      </c>
      <c r="AJ140" s="13">
        <v>21000000451</v>
      </c>
      <c r="AK140" s="11" t="s">
        <v>479</v>
      </c>
      <c r="AL140" s="10" t="str">
        <f t="shared" si="54"/>
        <v>Citrus Sea Salt Ingredients:
sea salt, orange, lemon, black pepper, smoked hickory salt, lime, ginger</v>
      </c>
      <c r="AM140" s="9" t="s">
        <v>44</v>
      </c>
      <c r="AN140" s="42"/>
    </row>
    <row r="141" spans="1:40" ht="180" x14ac:dyDescent="0.3">
      <c r="A141" s="33" t="s">
        <v>615</v>
      </c>
      <c r="B141" s="8" t="s">
        <v>616</v>
      </c>
      <c r="C141" s="8" t="s">
        <v>616</v>
      </c>
      <c r="D141" s="9" t="s">
        <v>2941</v>
      </c>
      <c r="E141" s="6">
        <f t="shared" si="39"/>
        <v>2.0499999999999998</v>
      </c>
      <c r="F141" s="6">
        <f>Table9[[#This Row],[4oz 
Net Wt (grams)]]/2</f>
        <v>58.1175</v>
      </c>
      <c r="G141" s="6">
        <f t="shared" si="40"/>
        <v>4.0999999999999996</v>
      </c>
      <c r="H141" s="6">
        <v>116.235</v>
      </c>
      <c r="I141" s="6">
        <f t="shared" si="41"/>
        <v>5.125</v>
      </c>
      <c r="J141" s="6">
        <f t="shared" si="42"/>
        <v>145.29374999999999</v>
      </c>
      <c r="K141" s="6">
        <f t="shared" si="43"/>
        <v>8.1999999999999993</v>
      </c>
      <c r="L141" s="6">
        <f t="shared" si="44"/>
        <v>232.47</v>
      </c>
      <c r="M141" s="9" t="str">
        <f t="shared" si="45"/>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 t="shared" si="46"/>
        <v>1.0249999999999999</v>
      </c>
      <c r="X141" s="6">
        <f t="shared" si="47"/>
        <v>29.05875</v>
      </c>
      <c r="Y141" s="6">
        <f t="shared" si="48"/>
        <v>16.399999999999999</v>
      </c>
      <c r="Z141" s="6">
        <f t="shared" si="49"/>
        <v>464.94</v>
      </c>
      <c r="AA141" s="13">
        <v>15000000528</v>
      </c>
      <c r="AB141" s="6">
        <f t="shared" si="55"/>
        <v>3.0749999999999997</v>
      </c>
      <c r="AC141" s="6">
        <f t="shared" si="56"/>
        <v>87.176249999999996</v>
      </c>
      <c r="AD141" s="13">
        <v>17000000528</v>
      </c>
      <c r="AE141" s="6">
        <f t="shared" si="50"/>
        <v>10.249999999999998</v>
      </c>
      <c r="AF141" s="6">
        <f t="shared" si="51"/>
        <v>290.58749999999998</v>
      </c>
      <c r="AG141" s="13">
        <v>19000000528</v>
      </c>
      <c r="AH141" s="6">
        <f t="shared" si="52"/>
        <v>6.1499999999999995</v>
      </c>
      <c r="AI141" s="6">
        <f t="shared" si="53"/>
        <v>174.35249999999999</v>
      </c>
      <c r="AJ141" s="13">
        <v>21000000528</v>
      </c>
      <c r="AK141" s="11" t="s">
        <v>617</v>
      </c>
      <c r="AL141" s="10" t="str">
        <f t="shared" si="54"/>
        <v>Citrus Sneeze Ingredients:
black pepper, corn meal, citric acid, ascorbic acid, lemon peel</v>
      </c>
      <c r="AM141" s="9" t="s">
        <v>44</v>
      </c>
      <c r="AN141" s="42"/>
    </row>
    <row r="142" spans="1:40" ht="180" x14ac:dyDescent="0.3">
      <c r="A142" s="33" t="s">
        <v>646</v>
      </c>
      <c r="B142" s="8" t="s">
        <v>647</v>
      </c>
      <c r="C142" s="8" t="s">
        <v>648</v>
      </c>
      <c r="D142" s="9" t="s">
        <v>649</v>
      </c>
      <c r="E142" s="6">
        <f t="shared" si="39"/>
        <v>0.79999999999999993</v>
      </c>
      <c r="F142" s="6">
        <f>Table9[[#This Row],[4oz 
Net Wt (grams)]]/2</f>
        <v>22.68</v>
      </c>
      <c r="G142" s="6">
        <f t="shared" si="40"/>
        <v>1.5999999999999999</v>
      </c>
      <c r="H142" s="6">
        <v>45.36</v>
      </c>
      <c r="I142" s="6">
        <f t="shared" si="41"/>
        <v>1.9999999999999998</v>
      </c>
      <c r="J142" s="6">
        <f t="shared" si="42"/>
        <v>56.7</v>
      </c>
      <c r="K142" s="6">
        <f t="shared" si="43"/>
        <v>3.1999999999999997</v>
      </c>
      <c r="L142" s="6">
        <f t="shared" si="44"/>
        <v>90.72</v>
      </c>
      <c r="M142" s="9" t="str">
        <f t="shared" si="45"/>
        <v>Classic Italian Blend Ingredients:
salt, garlic, black pepper, onion, red pepper flakes, rosemary, basil, mediterranean oregano, and parsley
 - NET WT. 0.80 oz (22.68 grams)</v>
      </c>
      <c r="N142" s="10">
        <v>10000000537</v>
      </c>
      <c r="O142" s="10">
        <v>30000000537</v>
      </c>
      <c r="P142" s="10">
        <v>50000000537</v>
      </c>
      <c r="Q142" s="10">
        <v>70000000537</v>
      </c>
      <c r="R142" s="10">
        <v>90000000537</v>
      </c>
      <c r="S142" s="10">
        <v>11000000537</v>
      </c>
      <c r="T142" s="10">
        <v>13000000537</v>
      </c>
      <c r="U142" s="8" t="s">
        <v>49</v>
      </c>
      <c r="V142" s="9" t="s">
        <v>92</v>
      </c>
      <c r="W142" s="6">
        <f t="shared" si="46"/>
        <v>0.39999999999999997</v>
      </c>
      <c r="X142" s="6">
        <f t="shared" si="47"/>
        <v>11.34</v>
      </c>
      <c r="Y142" s="6">
        <f t="shared" si="48"/>
        <v>6.3999999999999995</v>
      </c>
      <c r="Z142" s="6">
        <f t="shared" si="49"/>
        <v>181.44</v>
      </c>
      <c r="AA142" s="13">
        <v>15000000537</v>
      </c>
      <c r="AB142" s="6">
        <f t="shared" si="55"/>
        <v>1.2</v>
      </c>
      <c r="AC142" s="6">
        <f t="shared" si="56"/>
        <v>34.019999999999996</v>
      </c>
      <c r="AD142" s="13">
        <v>17000000537</v>
      </c>
      <c r="AE142" s="6">
        <f t="shared" si="50"/>
        <v>4</v>
      </c>
      <c r="AF142" s="6">
        <f t="shared" si="51"/>
        <v>113.4</v>
      </c>
      <c r="AG142" s="13">
        <v>19000000537</v>
      </c>
      <c r="AH142" s="6">
        <f t="shared" si="52"/>
        <v>2.4</v>
      </c>
      <c r="AI142" s="6">
        <f t="shared" si="53"/>
        <v>68.039999999999992</v>
      </c>
      <c r="AJ142" s="13">
        <v>21000000537</v>
      </c>
      <c r="AK142" s="11" t="s">
        <v>650</v>
      </c>
      <c r="AL142" s="10" t="str">
        <f t="shared" si="54"/>
        <v>Classic Italian Blend Ingredients:
salt, garlic, black pepper, onion, red pepper flakes, rosemary, basil, mediterranean oregano, and parsley</v>
      </c>
      <c r="AM142" s="9" t="s">
        <v>44</v>
      </c>
      <c r="AN142" s="42"/>
    </row>
    <row r="143" spans="1:40" ht="195" x14ac:dyDescent="0.3">
      <c r="A143" s="8" t="s">
        <v>1793</v>
      </c>
      <c r="B143" s="8" t="s">
        <v>1794</v>
      </c>
      <c r="C143" s="8" t="s">
        <v>1795</v>
      </c>
      <c r="D143" s="9" t="s">
        <v>1796</v>
      </c>
      <c r="E143" s="6">
        <f t="shared" si="39"/>
        <v>1.3</v>
      </c>
      <c r="F143" s="6">
        <f>Table9[[#This Row],[4oz 
Net Wt (grams)]]/2</f>
        <v>36.855000000000004</v>
      </c>
      <c r="G143" s="6">
        <f t="shared" si="40"/>
        <v>2.6</v>
      </c>
      <c r="H143" s="6">
        <v>73.710000000000008</v>
      </c>
      <c r="I143" s="6">
        <f t="shared" si="41"/>
        <v>3.25</v>
      </c>
      <c r="J143" s="6">
        <f t="shared" si="42"/>
        <v>92.137500000000017</v>
      </c>
      <c r="K143" s="6">
        <f t="shared" si="43"/>
        <v>5.2</v>
      </c>
      <c r="L143" s="6">
        <f t="shared" si="44"/>
        <v>147.42000000000002</v>
      </c>
      <c r="M143" s="9" t="str">
        <f t="shared" si="45"/>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 t="shared" si="46"/>
        <v>0.65</v>
      </c>
      <c r="X143" s="6">
        <f t="shared" si="47"/>
        <v>18.427500000000002</v>
      </c>
      <c r="Y143" s="6">
        <f t="shared" si="48"/>
        <v>10.4</v>
      </c>
      <c r="Z143" s="6">
        <f t="shared" si="49"/>
        <v>294.84000000000003</v>
      </c>
      <c r="AA143" s="13">
        <v>15000000086</v>
      </c>
      <c r="AB143" s="6">
        <f t="shared" si="55"/>
        <v>1.9500000000000002</v>
      </c>
      <c r="AC143" s="6">
        <f t="shared" si="56"/>
        <v>55.282500000000006</v>
      </c>
      <c r="AD143" s="13">
        <v>17000000086</v>
      </c>
      <c r="AE143" s="6">
        <f t="shared" si="50"/>
        <v>6.5000000000000009</v>
      </c>
      <c r="AF143" s="6">
        <f t="shared" si="51"/>
        <v>184.27500000000003</v>
      </c>
      <c r="AG143" s="13">
        <v>19000000086</v>
      </c>
      <c r="AH143" s="6">
        <f t="shared" si="52"/>
        <v>3.9000000000000004</v>
      </c>
      <c r="AI143" s="6">
        <f t="shared" si="53"/>
        <v>110.56500000000001</v>
      </c>
      <c r="AJ143" s="13">
        <v>21000000086</v>
      </c>
      <c r="AK143" s="11"/>
      <c r="AL143" s="10" t="str">
        <f t="shared" si="54"/>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2001</v>
      </c>
      <c r="B144" s="8" t="s">
        <v>2002</v>
      </c>
      <c r="C144" s="8" t="s">
        <v>2002</v>
      </c>
      <c r="D144" s="9" t="s">
        <v>2003</v>
      </c>
      <c r="E144" s="6">
        <f t="shared" si="39"/>
        <v>1.1463844797178131</v>
      </c>
      <c r="F144" s="6">
        <f>Table9[[#This Row],[4oz 
Net Wt (grams)]]/2</f>
        <v>32.5</v>
      </c>
      <c r="G144" s="6">
        <f t="shared" si="40"/>
        <v>2.2927689594356262</v>
      </c>
      <c r="H144" s="6">
        <v>65</v>
      </c>
      <c r="I144" s="6">
        <f t="shared" si="41"/>
        <v>2.8659611992945329</v>
      </c>
      <c r="J144" s="6">
        <f t="shared" si="42"/>
        <v>81.25</v>
      </c>
      <c r="K144" s="6">
        <f t="shared" si="43"/>
        <v>4.5855379188712524</v>
      </c>
      <c r="L144" s="6">
        <f t="shared" si="44"/>
        <v>130</v>
      </c>
      <c r="M144"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1.15 oz (32.5 grams)</v>
      </c>
      <c r="N144" s="10">
        <v>10000000402</v>
      </c>
      <c r="O144" s="10">
        <v>30000000402</v>
      </c>
      <c r="P144" s="10">
        <v>50000000402</v>
      </c>
      <c r="Q144" s="10">
        <v>70000000402</v>
      </c>
      <c r="R144" s="10">
        <v>90000000402</v>
      </c>
      <c r="S144" s="10">
        <v>11000000402</v>
      </c>
      <c r="T144" s="10">
        <v>13000000402</v>
      </c>
      <c r="U144" s="8" t="s">
        <v>49</v>
      </c>
      <c r="V144" s="9" t="s">
        <v>121</v>
      </c>
      <c r="W144" s="6">
        <f t="shared" si="46"/>
        <v>0.57319223985890655</v>
      </c>
      <c r="X144" s="6">
        <f t="shared" si="47"/>
        <v>16.25</v>
      </c>
      <c r="Y144" s="6">
        <f t="shared" si="48"/>
        <v>9.1710758377425048</v>
      </c>
      <c r="Z144" s="6">
        <f t="shared" si="49"/>
        <v>260</v>
      </c>
      <c r="AA144" s="13">
        <v>15000000402</v>
      </c>
      <c r="AB144" s="6">
        <f t="shared" si="55"/>
        <v>1.7195767195767195</v>
      </c>
      <c r="AC144" s="6">
        <f t="shared" si="56"/>
        <v>48.75</v>
      </c>
      <c r="AD144" s="13">
        <v>17000000402</v>
      </c>
      <c r="AE144" s="6">
        <f t="shared" si="50"/>
        <v>5.7319223985890648</v>
      </c>
      <c r="AF144" s="6">
        <f t="shared" si="51"/>
        <v>162.5</v>
      </c>
      <c r="AG144" s="13">
        <v>19000000402</v>
      </c>
      <c r="AH144" s="6">
        <f t="shared" si="52"/>
        <v>3.4391534391534391</v>
      </c>
      <c r="AI144" s="6">
        <f t="shared" si="53"/>
        <v>97.5</v>
      </c>
      <c r="AJ144" s="13">
        <v>21000000402</v>
      </c>
      <c r="AK144" s="11"/>
      <c r="AL144"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1166</v>
      </c>
      <c r="B145" s="8" t="s">
        <v>1167</v>
      </c>
      <c r="C145" s="8" t="s">
        <v>1167</v>
      </c>
      <c r="D145" s="9" t="s">
        <v>1168</v>
      </c>
      <c r="E145" s="6">
        <f t="shared" si="39"/>
        <v>1.6225749559082892</v>
      </c>
      <c r="F145" s="6">
        <f>Table9[[#This Row],[4oz 
Net Wt (grams)]]/2</f>
        <v>46</v>
      </c>
      <c r="G145" s="6">
        <f t="shared" si="40"/>
        <v>3.2451499118165783</v>
      </c>
      <c r="H145" s="6">
        <v>92</v>
      </c>
      <c r="I145" s="6">
        <f t="shared" si="41"/>
        <v>4.0564373897707231</v>
      </c>
      <c r="J145" s="6">
        <f t="shared" si="42"/>
        <v>115</v>
      </c>
      <c r="K145" s="6">
        <f t="shared" si="43"/>
        <v>6.4902998236331566</v>
      </c>
      <c r="L145" s="6">
        <f t="shared" si="44"/>
        <v>184</v>
      </c>
      <c r="M145" s="9" t="str">
        <f t="shared" si="45"/>
        <v>Coffee Rub Blend Ingredients:
coffee grinds, spices, sugar, garlic, salt, extracts of paprika
 - NET WT. 1.62 oz (46 grams)</v>
      </c>
      <c r="N145" s="10">
        <v>10000000413</v>
      </c>
      <c r="O145" s="10">
        <v>30000000413</v>
      </c>
      <c r="P145" s="10">
        <v>50000000413</v>
      </c>
      <c r="Q145" s="10">
        <v>70000000413</v>
      </c>
      <c r="R145" s="10">
        <v>90000000413</v>
      </c>
      <c r="S145" s="10">
        <v>11000000413</v>
      </c>
      <c r="T145" s="10">
        <v>13000000413</v>
      </c>
      <c r="U145" s="8" t="s">
        <v>49</v>
      </c>
      <c r="V145" s="9" t="s">
        <v>97</v>
      </c>
      <c r="W145" s="6">
        <f t="shared" si="46"/>
        <v>0.81128747795414458</v>
      </c>
      <c r="X145" s="6">
        <f t="shared" si="47"/>
        <v>23</v>
      </c>
      <c r="Y145" s="6">
        <f t="shared" si="48"/>
        <v>12.980599647266313</v>
      </c>
      <c r="Z145" s="6">
        <f t="shared" si="49"/>
        <v>368</v>
      </c>
      <c r="AA145" s="13">
        <v>15000000413</v>
      </c>
      <c r="AB145" s="6">
        <f t="shared" si="55"/>
        <v>2.4338624338624335</v>
      </c>
      <c r="AC145" s="6">
        <f t="shared" si="56"/>
        <v>69</v>
      </c>
      <c r="AD145" s="13">
        <v>17000000413</v>
      </c>
      <c r="AE145" s="6">
        <f t="shared" si="50"/>
        <v>8.1128747795414462</v>
      </c>
      <c r="AF145" s="6">
        <f t="shared" si="51"/>
        <v>230</v>
      </c>
      <c r="AG145" s="13">
        <v>19000000413</v>
      </c>
      <c r="AH145" s="6">
        <f t="shared" si="52"/>
        <v>4.867724867724867</v>
      </c>
      <c r="AI145" s="6">
        <f t="shared" si="53"/>
        <v>138</v>
      </c>
      <c r="AJ145" s="13">
        <v>21000000413</v>
      </c>
      <c r="AK145" s="11" t="s">
        <v>1169</v>
      </c>
      <c r="AL145" s="10" t="str">
        <f t="shared" si="54"/>
        <v>Coffee Rub Blend Ingredients:
coffee grinds, spices, sugar, garlic, salt, extracts of paprika</v>
      </c>
      <c r="AM145" s="9" t="s">
        <v>44</v>
      </c>
      <c r="AN145" s="42"/>
    </row>
    <row r="146" spans="1:40" ht="180" x14ac:dyDescent="0.3">
      <c r="A146" s="8" t="s">
        <v>1433</v>
      </c>
      <c r="B146" s="8" t="s">
        <v>1434</v>
      </c>
      <c r="C146" s="8" t="s">
        <v>1435</v>
      </c>
      <c r="D146" s="9" t="s">
        <v>1436</v>
      </c>
      <c r="E146" s="6">
        <f t="shared" si="39"/>
        <v>0.8</v>
      </c>
      <c r="F146" s="6">
        <f>Table9[[#This Row],[4oz 
Net Wt (grams)]]/2</f>
        <v>22.680000000000003</v>
      </c>
      <c r="G146" s="6">
        <f t="shared" si="40"/>
        <v>1.6</v>
      </c>
      <c r="H146" s="6">
        <v>45.360000000000007</v>
      </c>
      <c r="I146" s="6">
        <f t="shared" si="41"/>
        <v>2</v>
      </c>
      <c r="J146" s="6">
        <f t="shared" si="42"/>
        <v>56.70000000000001</v>
      </c>
      <c r="K146" s="6">
        <f t="shared" si="43"/>
        <v>3.2</v>
      </c>
      <c r="L146" s="6">
        <f t="shared" si="44"/>
        <v>90.720000000000013</v>
      </c>
      <c r="M146" s="9" t="str">
        <f t="shared" si="45"/>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138</v>
      </c>
      <c r="W146" s="6">
        <f t="shared" si="46"/>
        <v>0.4</v>
      </c>
      <c r="X146" s="6">
        <f t="shared" si="47"/>
        <v>11.340000000000002</v>
      </c>
      <c r="Y146" s="6">
        <f t="shared" si="48"/>
        <v>6.4</v>
      </c>
      <c r="Z146" s="6">
        <f t="shared" si="49"/>
        <v>181.44000000000003</v>
      </c>
      <c r="AA146" s="13">
        <v>15000000361</v>
      </c>
      <c r="AB146" s="6">
        <f t="shared" si="55"/>
        <v>1.2000000000000002</v>
      </c>
      <c r="AC146" s="6">
        <f t="shared" si="56"/>
        <v>34.020000000000003</v>
      </c>
      <c r="AD146" s="13">
        <v>17000000361</v>
      </c>
      <c r="AE146" s="6">
        <f t="shared" si="50"/>
        <v>4.0000000000000009</v>
      </c>
      <c r="AF146" s="6">
        <f t="shared" si="51"/>
        <v>113.40000000000002</v>
      </c>
      <c r="AG146" s="13">
        <v>19000000361</v>
      </c>
      <c r="AH146" s="6">
        <f t="shared" si="52"/>
        <v>2.4000000000000004</v>
      </c>
      <c r="AI146" s="6">
        <f t="shared" si="53"/>
        <v>68.040000000000006</v>
      </c>
      <c r="AJ146" s="13">
        <v>21000000361</v>
      </c>
      <c r="AK146" s="11" t="s">
        <v>1437</v>
      </c>
      <c r="AL146" s="10" t="str">
        <f t="shared" si="54"/>
        <v>Cornflower Blue Tea Ingredients:
apple, hibiscus, rose hips, orange peel, cornflower, artificial flavoring</v>
      </c>
      <c r="AM146" s="9" t="s">
        <v>44</v>
      </c>
      <c r="AN146" s="42"/>
    </row>
    <row r="147" spans="1:40" ht="180" x14ac:dyDescent="0.3">
      <c r="A147" s="31" t="s">
        <v>1800</v>
      </c>
      <c r="B147" s="8" t="s">
        <v>1801</v>
      </c>
      <c r="C147" s="8" t="s">
        <v>1802</v>
      </c>
      <c r="D147" s="9" t="s">
        <v>1803</v>
      </c>
      <c r="E147" s="6">
        <f t="shared" si="39"/>
        <v>2.0499999999999998</v>
      </c>
      <c r="F147" s="6">
        <f>Table9[[#This Row],[4oz 
Net Wt (grams)]]/2</f>
        <v>58.1175</v>
      </c>
      <c r="G147" s="6">
        <f t="shared" si="40"/>
        <v>4.0999999999999996</v>
      </c>
      <c r="H147" s="6">
        <v>116.235</v>
      </c>
      <c r="I147" s="6">
        <f t="shared" si="41"/>
        <v>5.125</v>
      </c>
      <c r="J147" s="6">
        <f t="shared" si="42"/>
        <v>145.29374999999999</v>
      </c>
      <c r="K147" s="6">
        <f t="shared" si="43"/>
        <v>8.1999999999999993</v>
      </c>
      <c r="L147" s="6">
        <f t="shared" si="44"/>
        <v>232.47</v>
      </c>
      <c r="M147" s="9" t="str">
        <f t="shared" si="45"/>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 t="shared" si="46"/>
        <v>1.0249999999999999</v>
      </c>
      <c r="X147" s="6">
        <f t="shared" si="47"/>
        <v>29.05875</v>
      </c>
      <c r="Y147" s="6">
        <f t="shared" si="48"/>
        <v>16.399999999999999</v>
      </c>
      <c r="Z147" s="6">
        <f t="shared" si="49"/>
        <v>464.94</v>
      </c>
      <c r="AA147" s="13">
        <v>15000000087</v>
      </c>
      <c r="AB147" s="6">
        <f t="shared" si="55"/>
        <v>3.0749999999999997</v>
      </c>
      <c r="AC147" s="6">
        <f t="shared" si="56"/>
        <v>87.176249999999996</v>
      </c>
      <c r="AD147" s="13">
        <v>17000000087</v>
      </c>
      <c r="AE147" s="6">
        <f t="shared" si="50"/>
        <v>10.249999999999998</v>
      </c>
      <c r="AF147" s="6">
        <f t="shared" si="51"/>
        <v>290.58749999999998</v>
      </c>
      <c r="AG147" s="13">
        <v>19000000087</v>
      </c>
      <c r="AH147" s="6">
        <f t="shared" si="52"/>
        <v>6.1499999999999995</v>
      </c>
      <c r="AI147" s="6">
        <f t="shared" si="53"/>
        <v>174.35249999999999</v>
      </c>
      <c r="AJ147" s="13">
        <v>21000000087</v>
      </c>
      <c r="AK147" s="11"/>
      <c r="AL147" s="10" t="str">
        <f t="shared" si="54"/>
        <v>Crackin' Crab &amp; Shrimp Spice Ingredients:
salt, spices, paprika</v>
      </c>
      <c r="AM147" s="9" t="s">
        <v>44</v>
      </c>
      <c r="AN147" s="42"/>
    </row>
    <row r="148" spans="1:40" ht="210" x14ac:dyDescent="0.3">
      <c r="A148" s="8" t="s">
        <v>55</v>
      </c>
      <c r="B148" s="8" t="s">
        <v>56</v>
      </c>
      <c r="C148" s="8" t="s">
        <v>56</v>
      </c>
      <c r="D148" s="9" t="s">
        <v>57</v>
      </c>
      <c r="E148" s="6">
        <f t="shared" si="39"/>
        <v>2</v>
      </c>
      <c r="F148" s="6">
        <f>Table9[[#This Row],[4oz 
Net Wt (grams)]]/2</f>
        <v>56.7</v>
      </c>
      <c r="G148" s="6">
        <f t="shared" si="40"/>
        <v>4</v>
      </c>
      <c r="H148" s="6">
        <v>113.4</v>
      </c>
      <c r="I148" s="6">
        <f t="shared" si="41"/>
        <v>5</v>
      </c>
      <c r="J148" s="6">
        <f t="shared" si="42"/>
        <v>141.75</v>
      </c>
      <c r="K148" s="6">
        <f t="shared" si="43"/>
        <v>8</v>
      </c>
      <c r="L148" s="6">
        <f t="shared" si="44"/>
        <v>226.8</v>
      </c>
      <c r="M148"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 t="shared" si="46"/>
        <v>1</v>
      </c>
      <c r="X148" s="6">
        <f t="shared" si="47"/>
        <v>28.35</v>
      </c>
      <c r="Y148" s="6">
        <f t="shared" si="48"/>
        <v>16</v>
      </c>
      <c r="Z148" s="6">
        <f t="shared" si="49"/>
        <v>453.6</v>
      </c>
      <c r="AA148" s="13">
        <v>15000000088</v>
      </c>
      <c r="AB148" s="6">
        <f t="shared" si="55"/>
        <v>3</v>
      </c>
      <c r="AC148" s="6">
        <f t="shared" si="56"/>
        <v>85.050000000000011</v>
      </c>
      <c r="AD148" s="13">
        <v>17000000088</v>
      </c>
      <c r="AE148" s="6">
        <f t="shared" si="50"/>
        <v>10</v>
      </c>
      <c r="AF148" s="6">
        <f t="shared" si="51"/>
        <v>283.5</v>
      </c>
      <c r="AG148" s="13">
        <v>19000000088</v>
      </c>
      <c r="AH148" s="6">
        <f t="shared" si="52"/>
        <v>6</v>
      </c>
      <c r="AI148" s="6">
        <f t="shared" si="53"/>
        <v>170.10000000000002</v>
      </c>
      <c r="AJ148" s="13">
        <v>21000000088</v>
      </c>
      <c r="AK148" s="11"/>
      <c r="AL148"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2545</v>
      </c>
      <c r="B149" s="8" t="s">
        <v>2546</v>
      </c>
      <c r="C149" s="8" t="s">
        <v>2547</v>
      </c>
      <c r="D149" s="9" t="s">
        <v>2548</v>
      </c>
      <c r="E149" s="6">
        <f t="shared" si="39"/>
        <v>1.6875</v>
      </c>
      <c r="F149" s="6">
        <f>Table9[[#This Row],[4oz 
Net Wt (grams)]]/2</f>
        <v>47.840625000000003</v>
      </c>
      <c r="G149" s="6">
        <f t="shared" si="40"/>
        <v>3.375</v>
      </c>
      <c r="H149" s="6">
        <v>95.681250000000006</v>
      </c>
      <c r="I149" s="6">
        <f t="shared" si="41"/>
        <v>4.21875</v>
      </c>
      <c r="J149" s="6">
        <f t="shared" si="42"/>
        <v>119.6015625</v>
      </c>
      <c r="K149" s="6">
        <f t="shared" si="43"/>
        <v>6.75</v>
      </c>
      <c r="L149" s="6">
        <f t="shared" si="44"/>
        <v>191.36250000000001</v>
      </c>
      <c r="M149"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121</v>
      </c>
      <c r="W149" s="6">
        <f t="shared" si="46"/>
        <v>0.84375</v>
      </c>
      <c r="X149" s="6">
        <f t="shared" si="47"/>
        <v>23.920312500000001</v>
      </c>
      <c r="Y149" s="6">
        <f t="shared" si="48"/>
        <v>13.5</v>
      </c>
      <c r="Z149" s="6">
        <f t="shared" si="49"/>
        <v>382.72500000000002</v>
      </c>
      <c r="AA149" s="13">
        <v>15000000089</v>
      </c>
      <c r="AB149" s="6">
        <f t="shared" si="55"/>
        <v>2.53125</v>
      </c>
      <c r="AC149" s="6">
        <f t="shared" si="56"/>
        <v>71.760937500000011</v>
      </c>
      <c r="AD149" s="13">
        <v>17000000089</v>
      </c>
      <c r="AE149" s="6">
        <f t="shared" si="50"/>
        <v>8.4375</v>
      </c>
      <c r="AF149" s="6">
        <f t="shared" si="51"/>
        <v>239.203125</v>
      </c>
      <c r="AG149" s="13">
        <v>19000000089</v>
      </c>
      <c r="AH149" s="6">
        <f t="shared" si="52"/>
        <v>5.0625</v>
      </c>
      <c r="AI149" s="6">
        <f t="shared" si="53"/>
        <v>143.52187500000002</v>
      </c>
      <c r="AJ149" s="13">
        <v>21000000089</v>
      </c>
      <c r="AK149" s="11"/>
      <c r="AL149"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10" x14ac:dyDescent="0.3">
      <c r="A150" s="8" t="s">
        <v>318</v>
      </c>
      <c r="B150" s="8" t="s">
        <v>319</v>
      </c>
      <c r="C150" s="8" t="s">
        <v>320</v>
      </c>
      <c r="D150" s="9" t="s">
        <v>321</v>
      </c>
      <c r="E150" s="6">
        <f t="shared" si="39"/>
        <v>1.1000000000000001</v>
      </c>
      <c r="F150" s="6">
        <f>Table9[[#This Row],[4oz 
Net Wt (grams)]]/2</f>
        <v>31.185000000000006</v>
      </c>
      <c r="G150" s="6">
        <f t="shared" si="40"/>
        <v>2.2000000000000002</v>
      </c>
      <c r="H150" s="6">
        <v>62.370000000000012</v>
      </c>
      <c r="I150" s="6">
        <f t="shared" si="41"/>
        <v>2.75</v>
      </c>
      <c r="J150" s="6">
        <f t="shared" si="42"/>
        <v>77.96250000000002</v>
      </c>
      <c r="K150" s="6">
        <f t="shared" si="43"/>
        <v>4.4000000000000004</v>
      </c>
      <c r="L150" s="6">
        <f t="shared" si="44"/>
        <v>124.74000000000002</v>
      </c>
      <c r="M150"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 t="shared" si="46"/>
        <v>0.55000000000000004</v>
      </c>
      <c r="X150" s="6">
        <f t="shared" si="47"/>
        <v>15.592500000000003</v>
      </c>
      <c r="Y150" s="6">
        <f t="shared" si="48"/>
        <v>8.8000000000000007</v>
      </c>
      <c r="Z150" s="6">
        <f t="shared" si="49"/>
        <v>249.48000000000005</v>
      </c>
      <c r="AA150" s="13">
        <v>15000000090</v>
      </c>
      <c r="AB150" s="6">
        <f t="shared" si="55"/>
        <v>1.6500000000000001</v>
      </c>
      <c r="AC150" s="6">
        <f t="shared" si="56"/>
        <v>46.777500000000011</v>
      </c>
      <c r="AD150" s="13">
        <v>17000000090</v>
      </c>
      <c r="AE150" s="6">
        <f t="shared" si="50"/>
        <v>5.5000000000000009</v>
      </c>
      <c r="AF150" s="6">
        <f t="shared" si="51"/>
        <v>155.92500000000004</v>
      </c>
      <c r="AG150" s="13">
        <v>19000000090</v>
      </c>
      <c r="AH150" s="6">
        <f t="shared" si="52"/>
        <v>3.3000000000000003</v>
      </c>
      <c r="AI150" s="6">
        <f t="shared" si="53"/>
        <v>93.555000000000021</v>
      </c>
      <c r="AJ150" s="13">
        <v>21000000090</v>
      </c>
      <c r="AK150" s="11"/>
      <c r="AL150" s="10" t="str">
        <f t="shared" si="54"/>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894</v>
      </c>
      <c r="B151" s="8" t="s">
        <v>895</v>
      </c>
      <c r="C151" s="8" t="s">
        <v>895</v>
      </c>
      <c r="D151" s="9" t="s">
        <v>896</v>
      </c>
      <c r="E151" s="6">
        <f t="shared" si="39"/>
        <v>1.7777777777777777</v>
      </c>
      <c r="F151" s="6">
        <f>Table9[[#This Row],[4oz 
Net Wt (grams)]]/2</f>
        <v>50.4</v>
      </c>
      <c r="G151" s="6">
        <f t="shared" si="40"/>
        <v>3.5555555555555554</v>
      </c>
      <c r="H151" s="6">
        <v>100.8</v>
      </c>
      <c r="I151" s="6">
        <f t="shared" si="41"/>
        <v>4.4444444444444446</v>
      </c>
      <c r="J151" s="6">
        <f t="shared" si="42"/>
        <v>126</v>
      </c>
      <c r="K151" s="6">
        <f t="shared" si="43"/>
        <v>7.1111111111111107</v>
      </c>
      <c r="L151" s="6">
        <f t="shared" si="44"/>
        <v>201.6</v>
      </c>
      <c r="M151" s="9" t="str">
        <f t="shared" si="45"/>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 t="shared" si="46"/>
        <v>0.88888888888888884</v>
      </c>
      <c r="X151" s="6">
        <f t="shared" si="47"/>
        <v>25.2</v>
      </c>
      <c r="Y151" s="6">
        <f t="shared" si="48"/>
        <v>14.222222222222221</v>
      </c>
      <c r="Z151" s="6">
        <f t="shared" si="49"/>
        <v>403.2</v>
      </c>
      <c r="AA151" s="13">
        <v>15000000626</v>
      </c>
      <c r="AB151" s="6">
        <f t="shared" si="55"/>
        <v>2.6666666666666665</v>
      </c>
      <c r="AC151" s="6">
        <f t="shared" si="56"/>
        <v>75.599999999999994</v>
      </c>
      <c r="AD151" s="13">
        <v>17000000626</v>
      </c>
      <c r="AE151" s="6">
        <f t="shared" si="50"/>
        <v>8.8888888888888893</v>
      </c>
      <c r="AF151" s="6">
        <f t="shared" si="51"/>
        <v>252</v>
      </c>
      <c r="AG151" s="13">
        <v>19000000626</v>
      </c>
      <c r="AH151" s="6">
        <f t="shared" si="52"/>
        <v>5.333333333333333</v>
      </c>
      <c r="AI151" s="6">
        <f t="shared" si="53"/>
        <v>151.19999999999999</v>
      </c>
      <c r="AJ151" s="13">
        <v>21000000626</v>
      </c>
      <c r="AK151" s="11"/>
      <c r="AL151" s="10" t="str">
        <f t="shared" si="54"/>
        <v>Cream of Tartar Ingredients:
cream of tartar</v>
      </c>
      <c r="AM151" s="9" t="s">
        <v>44</v>
      </c>
      <c r="AN151" s="42"/>
    </row>
    <row r="152" spans="1:40" ht="409.6" x14ac:dyDescent="0.3">
      <c r="A152" s="8" t="s">
        <v>2561</v>
      </c>
      <c r="B152" s="8" t="s">
        <v>2562</v>
      </c>
      <c r="C152" s="8" t="s">
        <v>2563</v>
      </c>
      <c r="D152" s="9" t="s">
        <v>2564</v>
      </c>
      <c r="E152" s="6">
        <f t="shared" si="39"/>
        <v>1.6875</v>
      </c>
      <c r="F152" s="6">
        <f>Table9[[#This Row],[4oz 
Net Wt (grams)]]/2</f>
        <v>47.840625000000003</v>
      </c>
      <c r="G152" s="6">
        <f t="shared" si="40"/>
        <v>3.375</v>
      </c>
      <c r="H152" s="6">
        <v>95.681250000000006</v>
      </c>
      <c r="I152" s="6">
        <f t="shared" si="41"/>
        <v>4.21875</v>
      </c>
      <c r="J152" s="6">
        <f t="shared" si="42"/>
        <v>119.6015625</v>
      </c>
      <c r="K152" s="6">
        <f t="shared" si="43"/>
        <v>6.75</v>
      </c>
      <c r="L152" s="6">
        <f t="shared" si="44"/>
        <v>191.36250000000001</v>
      </c>
      <c r="M152"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121</v>
      </c>
      <c r="W152" s="6">
        <f t="shared" si="46"/>
        <v>0.84375</v>
      </c>
      <c r="X152" s="6">
        <f t="shared" si="47"/>
        <v>23.920312500000001</v>
      </c>
      <c r="Y152" s="6">
        <f t="shared" si="48"/>
        <v>13.5</v>
      </c>
      <c r="Z152" s="6">
        <f t="shared" si="49"/>
        <v>382.72500000000002</v>
      </c>
      <c r="AA152" s="13">
        <v>15000000471</v>
      </c>
      <c r="AB152" s="6">
        <f t="shared" si="55"/>
        <v>2.53125</v>
      </c>
      <c r="AC152" s="6">
        <f t="shared" si="56"/>
        <v>71.760937500000011</v>
      </c>
      <c r="AD152" s="13">
        <v>17000000471</v>
      </c>
      <c r="AE152" s="6">
        <f t="shared" si="50"/>
        <v>8.4375</v>
      </c>
      <c r="AF152" s="6">
        <f t="shared" si="51"/>
        <v>239.203125</v>
      </c>
      <c r="AG152" s="13">
        <v>19000000471</v>
      </c>
      <c r="AH152" s="6">
        <f t="shared" si="52"/>
        <v>5.0625</v>
      </c>
      <c r="AI152" s="6">
        <f t="shared" si="53"/>
        <v>143.52187500000002</v>
      </c>
      <c r="AJ152" s="13">
        <v>21000000471</v>
      </c>
      <c r="AK152" s="11"/>
      <c r="AL152"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1673</v>
      </c>
      <c r="B153" s="8" t="s">
        <v>1674</v>
      </c>
      <c r="C153" s="8" t="s">
        <v>1675</v>
      </c>
      <c r="D153" s="9" t="s">
        <v>1676</v>
      </c>
      <c r="E153" s="6">
        <f t="shared" si="39"/>
        <v>1.2</v>
      </c>
      <c r="F153" s="6">
        <f>Table9[[#This Row],[4oz 
Net Wt (grams)]]/2</f>
        <v>34.020000000000003</v>
      </c>
      <c r="G153" s="6">
        <f t="shared" si="40"/>
        <v>2.4</v>
      </c>
      <c r="H153" s="6">
        <v>68.040000000000006</v>
      </c>
      <c r="I153" s="6">
        <f t="shared" si="41"/>
        <v>3</v>
      </c>
      <c r="J153" s="6">
        <f t="shared" si="42"/>
        <v>85.050000000000011</v>
      </c>
      <c r="K153" s="6">
        <f t="shared" si="43"/>
        <v>4.8</v>
      </c>
      <c r="L153" s="6">
        <f t="shared" si="44"/>
        <v>136.08000000000001</v>
      </c>
      <c r="M153"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 t="shared" si="46"/>
        <v>0.6</v>
      </c>
      <c r="X153" s="6">
        <f t="shared" si="47"/>
        <v>17.010000000000002</v>
      </c>
      <c r="Y153" s="6">
        <f t="shared" si="48"/>
        <v>9.6</v>
      </c>
      <c r="Z153" s="6">
        <f t="shared" si="49"/>
        <v>272.16000000000003</v>
      </c>
      <c r="AA153" s="13">
        <v>15000000091</v>
      </c>
      <c r="AB153" s="6">
        <f t="shared" si="55"/>
        <v>1.7999999999999998</v>
      </c>
      <c r="AC153" s="6">
        <f t="shared" si="56"/>
        <v>51.03</v>
      </c>
      <c r="AD153" s="13">
        <v>17000000091</v>
      </c>
      <c r="AE153" s="6">
        <f t="shared" si="50"/>
        <v>6.0000000000000009</v>
      </c>
      <c r="AF153" s="6">
        <f t="shared" si="51"/>
        <v>170.10000000000002</v>
      </c>
      <c r="AG153" s="13">
        <v>19000000091</v>
      </c>
      <c r="AH153" s="6">
        <f t="shared" si="52"/>
        <v>3.5999999999999996</v>
      </c>
      <c r="AI153" s="6">
        <f t="shared" si="53"/>
        <v>102.06</v>
      </c>
      <c r="AJ153" s="13">
        <v>21000000091</v>
      </c>
      <c r="AK153" s="11"/>
      <c r="AL153"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2016</v>
      </c>
      <c r="B154" s="8" t="s">
        <v>2017</v>
      </c>
      <c r="C154" s="8" t="s">
        <v>2018</v>
      </c>
      <c r="D154" s="9" t="s">
        <v>2019</v>
      </c>
      <c r="E154" s="6">
        <f t="shared" si="39"/>
        <v>1.3500000000000003</v>
      </c>
      <c r="F154" s="6">
        <f>Table9[[#This Row],[4oz 
Net Wt (grams)]]/2</f>
        <v>38.272500000000008</v>
      </c>
      <c r="G154" s="6">
        <f t="shared" si="40"/>
        <v>2.7000000000000006</v>
      </c>
      <c r="H154" s="6">
        <v>76.545000000000016</v>
      </c>
      <c r="I154" s="6">
        <f t="shared" si="41"/>
        <v>3.3750000000000009</v>
      </c>
      <c r="J154" s="6">
        <f t="shared" si="42"/>
        <v>95.68125000000002</v>
      </c>
      <c r="K154" s="6">
        <f t="shared" si="43"/>
        <v>5.4000000000000012</v>
      </c>
      <c r="L154" s="6">
        <f t="shared" si="44"/>
        <v>153.09000000000003</v>
      </c>
      <c r="M154"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 t="shared" si="46"/>
        <v>0.67500000000000016</v>
      </c>
      <c r="X154" s="6">
        <f t="shared" si="47"/>
        <v>19.136250000000004</v>
      </c>
      <c r="Y154" s="6">
        <f t="shared" si="48"/>
        <v>10.800000000000002</v>
      </c>
      <c r="Z154" s="6">
        <f t="shared" si="49"/>
        <v>306.18000000000006</v>
      </c>
      <c r="AA154" s="13">
        <v>15000000457</v>
      </c>
      <c r="AB154" s="6">
        <f t="shared" si="55"/>
        <v>2.0250000000000004</v>
      </c>
      <c r="AC154" s="6">
        <f t="shared" si="56"/>
        <v>57.408750000000012</v>
      </c>
      <c r="AD154" s="13">
        <v>17000000457</v>
      </c>
      <c r="AE154" s="6">
        <f t="shared" si="50"/>
        <v>6.7500000000000009</v>
      </c>
      <c r="AF154" s="6">
        <f t="shared" si="51"/>
        <v>191.36250000000004</v>
      </c>
      <c r="AG154" s="13">
        <v>19000000457</v>
      </c>
      <c r="AH154" s="6">
        <f t="shared" si="52"/>
        <v>4.0500000000000007</v>
      </c>
      <c r="AI154" s="6">
        <f t="shared" si="53"/>
        <v>114.81750000000002</v>
      </c>
      <c r="AJ154" s="13">
        <v>21000000457</v>
      </c>
      <c r="AK154" s="11"/>
      <c r="AL154"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1920</v>
      </c>
      <c r="B155" s="8" t="s">
        <v>1921</v>
      </c>
      <c r="C155" s="8" t="s">
        <v>1921</v>
      </c>
      <c r="D155" s="9" t="s">
        <v>305</v>
      </c>
      <c r="E155" s="6" t="e">
        <f t="shared" si="39"/>
        <v>#VALUE!</v>
      </c>
      <c r="F155" s="6" t="e">
        <f>Table9[[#This Row],[4oz 
Net Wt (grams)]]/2</f>
        <v>#VALUE!</v>
      </c>
      <c r="G155" s="6" t="str">
        <f t="shared" si="40"/>
        <v>NULL</v>
      </c>
      <c r="H155" s="6" t="s">
        <v>305</v>
      </c>
      <c r="I155" s="6" t="str">
        <f t="shared" si="41"/>
        <v>NULL</v>
      </c>
      <c r="J155" s="6" t="str">
        <f t="shared" si="42"/>
        <v>NULL</v>
      </c>
      <c r="K155" s="6" t="str">
        <f t="shared" si="43"/>
        <v>NULL</v>
      </c>
      <c r="L155" s="6" t="str">
        <f t="shared" si="44"/>
        <v>NULL</v>
      </c>
      <c r="M155" s="9" t="e">
        <f t="shared" si="45"/>
        <v>#VALUE!</v>
      </c>
      <c r="N155" s="10">
        <v>10000000213</v>
      </c>
      <c r="O155" s="10">
        <v>30000000213</v>
      </c>
      <c r="P155" s="10">
        <v>50000000213</v>
      </c>
      <c r="Q155" s="10">
        <v>70000000213</v>
      </c>
      <c r="R155" s="10">
        <v>90000000213</v>
      </c>
      <c r="S155" s="10">
        <v>11000000213</v>
      </c>
      <c r="T155" s="10">
        <v>13000000213</v>
      </c>
      <c r="U155" s="8"/>
      <c r="V155" s="9"/>
      <c r="W155" s="6" t="str">
        <f t="shared" si="46"/>
        <v>NULL</v>
      </c>
      <c r="X155" s="6" t="str">
        <f t="shared" si="47"/>
        <v>NULL</v>
      </c>
      <c r="Y155" s="6" t="str">
        <f t="shared" si="48"/>
        <v>NULL</v>
      </c>
      <c r="Z155" s="6" t="str">
        <f t="shared" si="49"/>
        <v>NULL</v>
      </c>
      <c r="AA155" s="13">
        <v>15000000213</v>
      </c>
      <c r="AB155" s="6" t="e">
        <f t="shared" si="55"/>
        <v>#VALUE!</v>
      </c>
      <c r="AC155" s="6" t="e">
        <f t="shared" si="56"/>
        <v>#VALUE!</v>
      </c>
      <c r="AD155" s="13">
        <v>17000000213</v>
      </c>
      <c r="AE155" s="6" t="str">
        <f t="shared" si="50"/>
        <v>NULL</v>
      </c>
      <c r="AF155" s="6" t="str">
        <f t="shared" si="51"/>
        <v>NULL</v>
      </c>
      <c r="AG155" s="13">
        <v>19000000213</v>
      </c>
      <c r="AH155" s="6" t="e">
        <f t="shared" si="52"/>
        <v>#VALUE!</v>
      </c>
      <c r="AI155" s="6" t="e">
        <f t="shared" si="53"/>
        <v>#VALUE!</v>
      </c>
      <c r="AJ155" s="13">
        <v>21000000213</v>
      </c>
      <c r="AK155" s="11"/>
      <c r="AL155" s="10" t="str">
        <f t="shared" si="54"/>
        <v>NULL</v>
      </c>
      <c r="AM155" s="9" t="s">
        <v>44</v>
      </c>
      <c r="AN155" s="42"/>
    </row>
    <row r="156" spans="1:40" ht="180" x14ac:dyDescent="0.3">
      <c r="A156" s="33" t="s">
        <v>406</v>
      </c>
      <c r="B156" s="8" t="s">
        <v>407</v>
      </c>
      <c r="C156" s="8" t="s">
        <v>408</v>
      </c>
      <c r="D156" s="9" t="s">
        <v>409</v>
      </c>
      <c r="E156" s="6">
        <f t="shared" si="39"/>
        <v>2.0499999999999998</v>
      </c>
      <c r="F156" s="6">
        <f>Table9[[#This Row],[4oz 
Net Wt (grams)]]/2</f>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 t="shared" si="46"/>
        <v>1.0249999999999999</v>
      </c>
      <c r="X156" s="6">
        <f t="shared" si="47"/>
        <v>29.05875</v>
      </c>
      <c r="Y156" s="6">
        <f t="shared" si="48"/>
        <v>16.399999999999999</v>
      </c>
      <c r="Z156" s="6">
        <f t="shared" si="49"/>
        <v>464.94</v>
      </c>
      <c r="AA156" s="13">
        <v>15000000431</v>
      </c>
      <c r="AB156" s="6">
        <f t="shared" si="55"/>
        <v>3.0749999999999997</v>
      </c>
      <c r="AC156" s="6">
        <f t="shared" si="56"/>
        <v>87.176249999999996</v>
      </c>
      <c r="AD156" s="13">
        <v>17000000431</v>
      </c>
      <c r="AE156" s="6">
        <f t="shared" si="50"/>
        <v>10.249999999999998</v>
      </c>
      <c r="AF156" s="6">
        <f t="shared" si="51"/>
        <v>290.58749999999998</v>
      </c>
      <c r="AG156" s="13">
        <v>19000000431</v>
      </c>
      <c r="AH156" s="6">
        <f t="shared" si="52"/>
        <v>6.1499999999999995</v>
      </c>
      <c r="AI156" s="6">
        <f t="shared" si="53"/>
        <v>174.35249999999999</v>
      </c>
      <c r="AJ156" s="13">
        <v>21000000431</v>
      </c>
      <c r="AK156" s="11" t="s">
        <v>410</v>
      </c>
      <c r="AL156" s="10" t="str">
        <f t="shared" si="54"/>
        <v>Crestline Crustacean Sensation Seafood Seasoning Ingredients:
paprika, lemon, salt, spices</v>
      </c>
      <c r="AM156" s="9" t="s">
        <v>44</v>
      </c>
      <c r="AN156" s="42"/>
    </row>
    <row r="157" spans="1:40" ht="180" x14ac:dyDescent="0.3">
      <c r="A157" s="8" t="s">
        <v>1553</v>
      </c>
      <c r="B157" s="8" t="s">
        <v>1554</v>
      </c>
      <c r="C157" s="8" t="s">
        <v>1554</v>
      </c>
      <c r="D157" s="9" t="s">
        <v>1555</v>
      </c>
      <c r="E157" s="6">
        <f t="shared" si="39"/>
        <v>0.85</v>
      </c>
      <c r="F157" s="6">
        <f>Table9[[#This Row],[4oz 
Net Wt (grams)]]/2</f>
        <v>24.0975</v>
      </c>
      <c r="G157" s="6">
        <f t="shared" si="40"/>
        <v>1.7</v>
      </c>
      <c r="H157" s="6">
        <v>48.195</v>
      </c>
      <c r="I157" s="6">
        <f t="shared" si="41"/>
        <v>2.125</v>
      </c>
      <c r="J157" s="6">
        <f t="shared" si="42"/>
        <v>60.243749999999999</v>
      </c>
      <c r="K157" s="6">
        <f t="shared" si="43"/>
        <v>3.4</v>
      </c>
      <c r="L157" s="6">
        <f t="shared" si="44"/>
        <v>96.39</v>
      </c>
      <c r="M157" s="9" t="str">
        <f t="shared" si="45"/>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104</v>
      </c>
      <c r="W157" s="6">
        <f t="shared" si="46"/>
        <v>0.42499999999999999</v>
      </c>
      <c r="X157" s="6">
        <f t="shared" si="47"/>
        <v>12.04875</v>
      </c>
      <c r="Y157" s="6">
        <f t="shared" si="48"/>
        <v>6.8</v>
      </c>
      <c r="Z157" s="6">
        <f t="shared" si="49"/>
        <v>192.78</v>
      </c>
      <c r="AA157" s="13">
        <v>15000000092</v>
      </c>
      <c r="AB157" s="6">
        <f t="shared" si="55"/>
        <v>1.2749999999999999</v>
      </c>
      <c r="AC157" s="6">
        <f t="shared" si="56"/>
        <v>36.146250000000002</v>
      </c>
      <c r="AD157" s="13">
        <v>17000000092</v>
      </c>
      <c r="AE157" s="6">
        <f t="shared" si="50"/>
        <v>4.25</v>
      </c>
      <c r="AF157" s="6">
        <f t="shared" si="51"/>
        <v>120.4875</v>
      </c>
      <c r="AG157" s="13">
        <v>19000000092</v>
      </c>
      <c r="AH157" s="6">
        <f t="shared" si="52"/>
        <v>2.5499999999999998</v>
      </c>
      <c r="AI157" s="6">
        <f t="shared" si="53"/>
        <v>72.292500000000004</v>
      </c>
      <c r="AJ157" s="13">
        <v>21000000092</v>
      </c>
      <c r="AK157" s="11"/>
      <c r="AL157" s="10" t="str">
        <f t="shared" si="54"/>
        <v>Crushed Red Pepper Ingredients:
red peppers (crushed)</v>
      </c>
      <c r="AM157" s="9" t="s">
        <v>44</v>
      </c>
      <c r="AN157" s="42"/>
    </row>
    <row r="158" spans="1:40" ht="180" x14ac:dyDescent="0.3">
      <c r="A158" s="31" t="s">
        <v>1797</v>
      </c>
      <c r="B158" s="8" t="s">
        <v>1798</v>
      </c>
      <c r="C158" s="8" t="s">
        <v>1798</v>
      </c>
      <c r="D158" s="9" t="s">
        <v>1799</v>
      </c>
      <c r="E158" s="6">
        <f t="shared" si="39"/>
        <v>2.0499999999999998</v>
      </c>
      <c r="F158" s="6">
        <f>Table9[[#This Row],[4oz 
Net Wt (grams)]]/2</f>
        <v>58.1175</v>
      </c>
      <c r="G158" s="6">
        <f t="shared" si="40"/>
        <v>4.0999999999999996</v>
      </c>
      <c r="H158" s="6">
        <v>116.235</v>
      </c>
      <c r="I158" s="6">
        <f t="shared" si="41"/>
        <v>5.125</v>
      </c>
      <c r="J158" s="6">
        <f t="shared" si="42"/>
        <v>145.29374999999999</v>
      </c>
      <c r="K158" s="6">
        <f t="shared" si="43"/>
        <v>8.1999999999999993</v>
      </c>
      <c r="L158" s="6">
        <f t="shared" si="44"/>
        <v>232.47</v>
      </c>
      <c r="M158" s="9" t="str">
        <f t="shared" si="45"/>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 t="shared" si="46"/>
        <v>1.0249999999999999</v>
      </c>
      <c r="X158" s="6">
        <f t="shared" si="47"/>
        <v>29.05875</v>
      </c>
      <c r="Y158" s="6">
        <f t="shared" si="48"/>
        <v>16.399999999999999</v>
      </c>
      <c r="Z158" s="6">
        <f t="shared" si="49"/>
        <v>464.94</v>
      </c>
      <c r="AA158" s="13">
        <v>15000000093</v>
      </c>
      <c r="AB158" s="6">
        <f t="shared" si="55"/>
        <v>3.0749999999999997</v>
      </c>
      <c r="AC158" s="6">
        <f t="shared" si="56"/>
        <v>87.176249999999996</v>
      </c>
      <c r="AD158" s="13">
        <v>17000000093</v>
      </c>
      <c r="AE158" s="6">
        <f t="shared" si="50"/>
        <v>10.249999999999998</v>
      </c>
      <c r="AF158" s="6">
        <f t="shared" si="51"/>
        <v>290.58749999999998</v>
      </c>
      <c r="AG158" s="13">
        <v>19000000093</v>
      </c>
      <c r="AH158" s="6">
        <f t="shared" si="52"/>
        <v>6.1499999999999995</v>
      </c>
      <c r="AI158" s="6">
        <f t="shared" si="53"/>
        <v>174.35249999999999</v>
      </c>
      <c r="AJ158" s="13">
        <v>21000000093</v>
      </c>
      <c r="AK158" s="11"/>
      <c r="AL158" s="10" t="str">
        <f t="shared" si="54"/>
        <v>Crustacean Sensation Seasoning Ingredients:
paprika, lemon, salt, spices</v>
      </c>
      <c r="AM158" s="9" t="s">
        <v>44</v>
      </c>
      <c r="AN158" s="42"/>
    </row>
    <row r="159" spans="1:40" ht="180" x14ac:dyDescent="0.3">
      <c r="A159" s="8" t="s">
        <v>2035</v>
      </c>
      <c r="B159" s="8" t="s">
        <v>2036</v>
      </c>
      <c r="C159" s="8" t="s">
        <v>2036</v>
      </c>
      <c r="D159" s="9" t="s">
        <v>2037</v>
      </c>
      <c r="E159" s="6">
        <f t="shared" si="39"/>
        <v>1.6</v>
      </c>
      <c r="F159" s="6">
        <f>Table9[[#This Row],[4oz 
Net Wt (grams)]]/2</f>
        <v>45.360000000000007</v>
      </c>
      <c r="G159" s="6">
        <f t="shared" si="40"/>
        <v>3.2</v>
      </c>
      <c r="H159" s="6">
        <v>90.720000000000013</v>
      </c>
      <c r="I159" s="6">
        <f t="shared" si="41"/>
        <v>4</v>
      </c>
      <c r="J159" s="6">
        <f t="shared" si="42"/>
        <v>113.40000000000002</v>
      </c>
      <c r="K159" s="6">
        <f t="shared" si="43"/>
        <v>6.4</v>
      </c>
      <c r="L159" s="6">
        <f t="shared" si="44"/>
        <v>181.44000000000003</v>
      </c>
      <c r="M159" s="9" t="str">
        <f t="shared" si="45"/>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 t="shared" si="46"/>
        <v>0.8</v>
      </c>
      <c r="X159" s="6">
        <f t="shared" si="47"/>
        <v>22.680000000000003</v>
      </c>
      <c r="Y159" s="6">
        <f t="shared" si="48"/>
        <v>12.8</v>
      </c>
      <c r="Z159" s="6">
        <f t="shared" si="49"/>
        <v>362.88000000000005</v>
      </c>
      <c r="AA159" s="13">
        <v>15000000485</v>
      </c>
      <c r="AB159" s="6">
        <f t="shared" si="55"/>
        <v>2.4000000000000004</v>
      </c>
      <c r="AC159" s="6">
        <f t="shared" si="56"/>
        <v>68.040000000000006</v>
      </c>
      <c r="AD159" s="13">
        <v>17000000485</v>
      </c>
      <c r="AE159" s="6">
        <f t="shared" si="50"/>
        <v>8.0000000000000018</v>
      </c>
      <c r="AF159" s="6">
        <f t="shared" si="51"/>
        <v>226.80000000000004</v>
      </c>
      <c r="AG159" s="13">
        <v>19000000485</v>
      </c>
      <c r="AH159" s="6">
        <f t="shared" si="52"/>
        <v>4.8000000000000007</v>
      </c>
      <c r="AI159" s="6">
        <f t="shared" si="53"/>
        <v>136.08000000000001</v>
      </c>
      <c r="AJ159" s="13">
        <v>21000000485</v>
      </c>
      <c r="AK159" s="11" t="s">
        <v>2038</v>
      </c>
      <c r="AL159" s="10" t="str">
        <f t="shared" si="54"/>
        <v>Cuban Seasoning Ingredients:
garlic, cumin, black pepper, orange and lime</v>
      </c>
      <c r="AM159" s="9" t="s">
        <v>44</v>
      </c>
      <c r="AN159" s="42"/>
    </row>
    <row r="160" spans="1:40" ht="255" x14ac:dyDescent="0.3">
      <c r="A160" s="8" t="s">
        <v>1498</v>
      </c>
      <c r="B160" s="8" t="s">
        <v>1499</v>
      </c>
      <c r="C160" s="8" t="s">
        <v>1500</v>
      </c>
      <c r="D160" s="9" t="s">
        <v>1501</v>
      </c>
      <c r="E160" s="6">
        <f t="shared" si="39"/>
        <v>1.4798941798941798</v>
      </c>
      <c r="F160" s="6">
        <f>Table9[[#This Row],[4oz 
Net Wt (grams)]]/2</f>
        <v>41.954999999999998</v>
      </c>
      <c r="G160" s="6">
        <f t="shared" si="40"/>
        <v>2.9597883597883596</v>
      </c>
      <c r="H160" s="6">
        <v>83.91</v>
      </c>
      <c r="I160" s="6">
        <f t="shared" si="41"/>
        <v>3.6997354497354493</v>
      </c>
      <c r="J160" s="6">
        <f t="shared" si="42"/>
        <v>104.88749999999999</v>
      </c>
      <c r="K160" s="6">
        <f t="shared" si="43"/>
        <v>5.9195767195767193</v>
      </c>
      <c r="L160" s="6">
        <f t="shared" si="44"/>
        <v>167.82</v>
      </c>
      <c r="M160"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1.48 oz (41.955 grams)</v>
      </c>
      <c r="N160" s="10">
        <v>10000000094</v>
      </c>
      <c r="O160" s="10">
        <v>30000000094</v>
      </c>
      <c r="P160" s="10">
        <v>50000000094</v>
      </c>
      <c r="Q160" s="10">
        <v>70000000094</v>
      </c>
      <c r="R160" s="10">
        <v>90000000094</v>
      </c>
      <c r="S160" s="10">
        <v>11000000094</v>
      </c>
      <c r="T160" s="10">
        <v>13000000094</v>
      </c>
      <c r="U160" s="8"/>
      <c r="V160" s="9" t="s">
        <v>1487</v>
      </c>
      <c r="W160" s="6">
        <f t="shared" si="46"/>
        <v>0.73994708994708991</v>
      </c>
      <c r="X160" s="6">
        <f t="shared" si="47"/>
        <v>20.977499999999999</v>
      </c>
      <c r="Y160" s="6">
        <f t="shared" si="48"/>
        <v>11.839153439153439</v>
      </c>
      <c r="Z160" s="6">
        <f t="shared" si="49"/>
        <v>335.64</v>
      </c>
      <c r="AA160" s="13">
        <v>15000000094</v>
      </c>
      <c r="AB160" s="6">
        <f t="shared" si="55"/>
        <v>2.2198412698412699</v>
      </c>
      <c r="AC160" s="6">
        <f t="shared" si="56"/>
        <v>62.932499999999997</v>
      </c>
      <c r="AD160" s="13">
        <v>17000000094</v>
      </c>
      <c r="AE160" s="6">
        <f t="shared" si="50"/>
        <v>7.3994708994708986</v>
      </c>
      <c r="AF160" s="6">
        <f t="shared" si="51"/>
        <v>209.77499999999998</v>
      </c>
      <c r="AG160" s="13">
        <v>19000000094</v>
      </c>
      <c r="AH160" s="6">
        <f t="shared" si="52"/>
        <v>4.4396825396825399</v>
      </c>
      <c r="AI160" s="6">
        <f t="shared" si="53"/>
        <v>125.86499999999999</v>
      </c>
      <c r="AJ160" s="13">
        <v>21000000094</v>
      </c>
      <c r="AK160" s="11"/>
      <c r="AL160"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2432</v>
      </c>
      <c r="B161" s="8" t="s">
        <v>2433</v>
      </c>
      <c r="C161" s="8" t="s">
        <v>2433</v>
      </c>
      <c r="D161" s="9" t="s">
        <v>2434</v>
      </c>
      <c r="E161" s="6">
        <f t="shared" si="39"/>
        <v>1.1000000000000001</v>
      </c>
      <c r="F161" s="6">
        <f>Table9[[#This Row],[4oz 
Net Wt (grams)]]/2</f>
        <v>31.185000000000006</v>
      </c>
      <c r="G161" s="6">
        <f t="shared" si="40"/>
        <v>2.2000000000000002</v>
      </c>
      <c r="H161" s="6">
        <v>62.370000000000012</v>
      </c>
      <c r="I161" s="6">
        <f t="shared" si="41"/>
        <v>2.75</v>
      </c>
      <c r="J161" s="6">
        <f t="shared" si="42"/>
        <v>77.96250000000002</v>
      </c>
      <c r="K161" s="6">
        <f t="shared" si="43"/>
        <v>4.4000000000000004</v>
      </c>
      <c r="L161" s="6">
        <f t="shared" si="44"/>
        <v>124.74000000000002</v>
      </c>
      <c r="M161" s="9" t="str">
        <f t="shared" si="45"/>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 t="shared" si="46"/>
        <v>0.55000000000000004</v>
      </c>
      <c r="X161" s="6">
        <f t="shared" si="47"/>
        <v>15.592500000000003</v>
      </c>
      <c r="Y161" s="6">
        <f t="shared" si="48"/>
        <v>8.8000000000000007</v>
      </c>
      <c r="Z161" s="6">
        <f t="shared" si="49"/>
        <v>249.48000000000005</v>
      </c>
      <c r="AA161" s="13">
        <v>15000000478</v>
      </c>
      <c r="AB161" s="6">
        <f t="shared" si="55"/>
        <v>1.6500000000000001</v>
      </c>
      <c r="AC161" s="6">
        <f t="shared" si="56"/>
        <v>46.777500000000011</v>
      </c>
      <c r="AD161" s="13">
        <v>17000000478</v>
      </c>
      <c r="AE161" s="6">
        <f t="shared" si="50"/>
        <v>5.5000000000000009</v>
      </c>
      <c r="AF161" s="6">
        <f t="shared" si="51"/>
        <v>155.92500000000004</v>
      </c>
      <c r="AG161" s="13">
        <v>19000000478</v>
      </c>
      <c r="AH161" s="6">
        <f t="shared" si="52"/>
        <v>3.3000000000000003</v>
      </c>
      <c r="AI161" s="6">
        <f t="shared" si="53"/>
        <v>93.555000000000021</v>
      </c>
      <c r="AJ161" s="13">
        <v>21000000478</v>
      </c>
      <c r="AK161" s="11"/>
      <c r="AL161" s="10" t="str">
        <f t="shared" si="54"/>
        <v>Cumin Ingredients:
cumin</v>
      </c>
      <c r="AM161" s="9" t="s">
        <v>44</v>
      </c>
      <c r="AN161" s="42"/>
    </row>
    <row r="162" spans="1:40" ht="180" x14ac:dyDescent="0.3">
      <c r="A162" s="8" t="s">
        <v>2420</v>
      </c>
      <c r="B162" s="8" t="s">
        <v>2421</v>
      </c>
      <c r="C162" s="8" t="s">
        <v>2421</v>
      </c>
      <c r="D162" s="9" t="s">
        <v>2422</v>
      </c>
      <c r="E162" s="6">
        <f t="shared" si="39"/>
        <v>1.2</v>
      </c>
      <c r="F162" s="6">
        <f>Table9[[#This Row],[4oz 
Net Wt (grams)]]/2</f>
        <v>34.020000000000003</v>
      </c>
      <c r="G162" s="6">
        <f t="shared" si="40"/>
        <v>2.4</v>
      </c>
      <c r="H162" s="6">
        <v>68.040000000000006</v>
      </c>
      <c r="I162" s="6">
        <f t="shared" si="41"/>
        <v>3</v>
      </c>
      <c r="J162" s="6">
        <f t="shared" si="42"/>
        <v>85.050000000000011</v>
      </c>
      <c r="K162" s="6">
        <f t="shared" si="43"/>
        <v>4.8</v>
      </c>
      <c r="L162" s="6">
        <f t="shared" si="44"/>
        <v>136.08000000000001</v>
      </c>
      <c r="M162" s="9" t="str">
        <f t="shared" si="45"/>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 t="shared" si="46"/>
        <v>0.6</v>
      </c>
      <c r="X162" s="6">
        <f t="shared" si="47"/>
        <v>17.010000000000002</v>
      </c>
      <c r="Y162" s="6">
        <f t="shared" si="48"/>
        <v>9.6</v>
      </c>
      <c r="Z162" s="6">
        <f t="shared" si="49"/>
        <v>272.16000000000003</v>
      </c>
      <c r="AA162" s="13">
        <v>15000000436</v>
      </c>
      <c r="AB162" s="6">
        <f t="shared" si="55"/>
        <v>1.7999999999999998</v>
      </c>
      <c r="AC162" s="6">
        <f t="shared" si="56"/>
        <v>51.03</v>
      </c>
      <c r="AD162" s="13">
        <v>17000000436</v>
      </c>
      <c r="AE162" s="6">
        <f t="shared" si="50"/>
        <v>6.0000000000000009</v>
      </c>
      <c r="AF162" s="6">
        <f t="shared" si="51"/>
        <v>170.10000000000002</v>
      </c>
      <c r="AG162" s="13">
        <v>19000000436</v>
      </c>
      <c r="AH162" s="6">
        <f t="shared" si="52"/>
        <v>3.5999999999999996</v>
      </c>
      <c r="AI162" s="6">
        <f t="shared" si="53"/>
        <v>102.06</v>
      </c>
      <c r="AJ162" s="13">
        <v>21000000436</v>
      </c>
      <c r="AK162" s="11"/>
      <c r="AL162" s="10" t="str">
        <f t="shared" si="54"/>
        <v>Curry Ingredients:
curry</v>
      </c>
      <c r="AM162" s="9" t="s">
        <v>44</v>
      </c>
      <c r="AN162" s="42"/>
    </row>
    <row r="163" spans="1:40" ht="180" x14ac:dyDescent="0.3">
      <c r="A163" s="8" t="s">
        <v>913</v>
      </c>
      <c r="B163" s="8" t="s">
        <v>914</v>
      </c>
      <c r="C163" s="8" t="s">
        <v>915</v>
      </c>
      <c r="D163" s="9" t="s">
        <v>916</v>
      </c>
      <c r="E163" s="6">
        <f t="shared" si="39"/>
        <v>0.69841269841269837</v>
      </c>
      <c r="F163" s="6">
        <f>Table9[[#This Row],[4oz 
Net Wt (grams)]]/2</f>
        <v>19.8</v>
      </c>
      <c r="G163" s="6">
        <f t="shared" si="40"/>
        <v>1.3968253968253967</v>
      </c>
      <c r="H163" s="6">
        <v>39.6</v>
      </c>
      <c r="I163" s="6">
        <f t="shared" si="41"/>
        <v>1.746031746031746</v>
      </c>
      <c r="J163" s="6">
        <f t="shared" si="42"/>
        <v>49.5</v>
      </c>
      <c r="K163" s="6">
        <f t="shared" si="43"/>
        <v>2.7936507936507935</v>
      </c>
      <c r="L163" s="6">
        <f t="shared" si="44"/>
        <v>79.2</v>
      </c>
      <c r="M163" s="9" t="str">
        <f t="shared" si="45"/>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 t="shared" si="46"/>
        <v>0.34920634920634919</v>
      </c>
      <c r="X163" s="6">
        <f t="shared" si="47"/>
        <v>9.9</v>
      </c>
      <c r="Y163" s="6">
        <f t="shared" si="48"/>
        <v>5.587301587301587</v>
      </c>
      <c r="Z163" s="6">
        <f t="shared" si="49"/>
        <v>158.4</v>
      </c>
      <c r="AA163" s="13">
        <v>15000000632</v>
      </c>
      <c r="AB163" s="6">
        <f t="shared" si="55"/>
        <v>1.0476190476190474</v>
      </c>
      <c r="AC163" s="6">
        <f t="shared" si="56"/>
        <v>29.700000000000003</v>
      </c>
      <c r="AD163" s="13">
        <v>17000000632</v>
      </c>
      <c r="AE163" s="6">
        <f t="shared" si="50"/>
        <v>3.4920634920634921</v>
      </c>
      <c r="AF163" s="6">
        <f t="shared" si="51"/>
        <v>99</v>
      </c>
      <c r="AG163" s="13">
        <v>19000000632</v>
      </c>
      <c r="AH163" s="6">
        <f t="shared" si="52"/>
        <v>2.0952380952380949</v>
      </c>
      <c r="AI163" s="6">
        <f t="shared" si="53"/>
        <v>59.400000000000006</v>
      </c>
      <c r="AJ163" s="13">
        <v>21000000632</v>
      </c>
      <c r="AK163" s="11"/>
      <c r="AL163" s="10" t="str">
        <f t="shared" si="54"/>
        <v>Cut &amp; Sifted Rosemary Ingredients:
rosemary</v>
      </c>
      <c r="AM163" s="9" t="s">
        <v>44</v>
      </c>
      <c r="AN163" s="42"/>
    </row>
    <row r="164" spans="1:40" ht="180" x14ac:dyDescent="0.3">
      <c r="A164" s="8" t="s">
        <v>1343</v>
      </c>
      <c r="B164" s="8" t="s">
        <v>1344</v>
      </c>
      <c r="C164" s="8" t="s">
        <v>1344</v>
      </c>
      <c r="D164" s="9" t="s">
        <v>1345</v>
      </c>
      <c r="E164" s="6">
        <f t="shared" si="39"/>
        <v>0.8</v>
      </c>
      <c r="F164" s="6">
        <f>Table9[[#This Row],[4oz 
Net Wt (grams)]]/2</f>
        <v>22.680000000000003</v>
      </c>
      <c r="G164" s="6">
        <f t="shared" si="40"/>
        <v>1.6</v>
      </c>
      <c r="H164" s="6">
        <v>45.360000000000007</v>
      </c>
      <c r="I164" s="6">
        <f t="shared" si="41"/>
        <v>2</v>
      </c>
      <c r="J164" s="6">
        <f t="shared" si="42"/>
        <v>56.70000000000001</v>
      </c>
      <c r="K164" s="6">
        <f t="shared" si="43"/>
        <v>3.2</v>
      </c>
      <c r="L164" s="6">
        <f t="shared" si="44"/>
        <v>90.720000000000013</v>
      </c>
      <c r="M164" s="9" t="str">
        <f t="shared" si="45"/>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 t="shared" si="46"/>
        <v>0.4</v>
      </c>
      <c r="X164" s="6">
        <f t="shared" si="47"/>
        <v>11.340000000000002</v>
      </c>
      <c r="Y164" s="6">
        <f t="shared" si="48"/>
        <v>6.4</v>
      </c>
      <c r="Z164" s="6">
        <f t="shared" si="49"/>
        <v>181.44000000000003</v>
      </c>
      <c r="AA164" s="13">
        <v>15000000095</v>
      </c>
      <c r="AB164" s="6">
        <f t="shared" si="55"/>
        <v>1.2000000000000002</v>
      </c>
      <c r="AC164" s="6">
        <f t="shared" si="56"/>
        <v>34.020000000000003</v>
      </c>
      <c r="AD164" s="13">
        <v>17000000095</v>
      </c>
      <c r="AE164" s="6">
        <f t="shared" si="50"/>
        <v>4.0000000000000009</v>
      </c>
      <c r="AF164" s="6">
        <f t="shared" si="51"/>
        <v>113.40000000000002</v>
      </c>
      <c r="AG164" s="13">
        <v>19000000095</v>
      </c>
      <c r="AH164" s="6">
        <f t="shared" si="52"/>
        <v>2.4000000000000004</v>
      </c>
      <c r="AI164" s="6">
        <f t="shared" si="53"/>
        <v>68.040000000000006</v>
      </c>
      <c r="AJ164" s="13">
        <v>21000000095</v>
      </c>
      <c r="AK164" s="11"/>
      <c r="AL164" s="10" t="str">
        <f t="shared" si="54"/>
        <v>Darjeeling Tea Ingredients:
darjeeling black tea</v>
      </c>
      <c r="AM164" s="9" t="s">
        <v>44</v>
      </c>
      <c r="AN164" s="42"/>
    </row>
    <row r="165" spans="1:40" ht="180" x14ac:dyDescent="0.3">
      <c r="A165" s="8" t="s">
        <v>2348</v>
      </c>
      <c r="B165" s="8" t="s">
        <v>2349</v>
      </c>
      <c r="C165" s="8" t="s">
        <v>2350</v>
      </c>
      <c r="D165" s="9" t="s">
        <v>2351</v>
      </c>
      <c r="E165" s="6">
        <f t="shared" si="39"/>
        <v>3.2</v>
      </c>
      <c r="F165" s="6">
        <f>Table9[[#This Row],[4oz 
Net Wt (grams)]]/2</f>
        <v>90.720000000000013</v>
      </c>
      <c r="G165" s="6">
        <f t="shared" si="40"/>
        <v>6.4</v>
      </c>
      <c r="H165" s="6">
        <v>181.44000000000003</v>
      </c>
      <c r="I165" s="6">
        <f t="shared" si="41"/>
        <v>8</v>
      </c>
      <c r="J165" s="6">
        <f t="shared" si="42"/>
        <v>226.80000000000004</v>
      </c>
      <c r="K165" s="6">
        <f t="shared" si="43"/>
        <v>12.8</v>
      </c>
      <c r="L165" s="6">
        <f t="shared" si="44"/>
        <v>362.88000000000005</v>
      </c>
      <c r="M165" s="9" t="str">
        <f t="shared" si="45"/>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 t="shared" si="46"/>
        <v>1.6</v>
      </c>
      <c r="X165" s="6">
        <f t="shared" si="47"/>
        <v>45.360000000000007</v>
      </c>
      <c r="Y165" s="6">
        <f t="shared" si="48"/>
        <v>25.6</v>
      </c>
      <c r="Z165" s="6">
        <f t="shared" si="49"/>
        <v>725.7600000000001</v>
      </c>
      <c r="AA165" s="13">
        <v>15000000096</v>
      </c>
      <c r="AB165" s="6">
        <f t="shared" si="55"/>
        <v>4.8000000000000007</v>
      </c>
      <c r="AC165" s="6">
        <f t="shared" si="56"/>
        <v>136.08000000000001</v>
      </c>
      <c r="AD165" s="13">
        <v>17000000096</v>
      </c>
      <c r="AE165" s="6">
        <f t="shared" si="50"/>
        <v>16.000000000000004</v>
      </c>
      <c r="AF165" s="6">
        <f t="shared" si="51"/>
        <v>453.60000000000008</v>
      </c>
      <c r="AG165" s="13">
        <v>19000000096</v>
      </c>
      <c r="AH165" s="6">
        <f t="shared" si="52"/>
        <v>9.6000000000000014</v>
      </c>
      <c r="AI165" s="6">
        <f t="shared" si="53"/>
        <v>272.16000000000003</v>
      </c>
      <c r="AJ165" s="13">
        <v>21000000096</v>
      </c>
      <c r="AK165" s="11"/>
      <c r="AL165" s="10" t="str">
        <f t="shared" si="54"/>
        <v>Dark Chocolate Sea Salt Ingredients: 
salt, cocoa powder, sugar, vanilla extract</v>
      </c>
      <c r="AM165" s="9" t="s">
        <v>44</v>
      </c>
      <c r="AN165" s="42"/>
    </row>
    <row r="166" spans="1:40" ht="240" x14ac:dyDescent="0.3">
      <c r="A166" s="8" t="s">
        <v>263</v>
      </c>
      <c r="B166" s="8" t="s">
        <v>264</v>
      </c>
      <c r="C166" s="8" t="s">
        <v>265</v>
      </c>
      <c r="D166" s="9" t="s">
        <v>266</v>
      </c>
      <c r="E166" s="6">
        <f t="shared" si="39"/>
        <v>2</v>
      </c>
      <c r="F166" s="6">
        <f>Table9[[#This Row],[4oz 
Net Wt (grams)]]/2</f>
        <v>56.7</v>
      </c>
      <c r="G166" s="6">
        <f t="shared" si="40"/>
        <v>4</v>
      </c>
      <c r="H166" s="6">
        <v>113.4</v>
      </c>
      <c r="I166" s="6">
        <f t="shared" si="41"/>
        <v>5</v>
      </c>
      <c r="J166" s="6">
        <f t="shared" si="42"/>
        <v>141.75</v>
      </c>
      <c r="K166" s="6">
        <f t="shared" si="43"/>
        <v>8</v>
      </c>
      <c r="L166" s="6">
        <f t="shared" si="44"/>
        <v>226.8</v>
      </c>
      <c r="M166"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192</v>
      </c>
      <c r="W166" s="6">
        <f t="shared" si="46"/>
        <v>1</v>
      </c>
      <c r="X166" s="6">
        <f t="shared" si="47"/>
        <v>28.35</v>
      </c>
      <c r="Y166" s="6">
        <f t="shared" si="48"/>
        <v>16</v>
      </c>
      <c r="Z166" s="6">
        <f t="shared" si="49"/>
        <v>453.6</v>
      </c>
      <c r="AA166" s="13">
        <v>15000000548</v>
      </c>
      <c r="AB166" s="6">
        <f t="shared" si="55"/>
        <v>3</v>
      </c>
      <c r="AC166" s="6">
        <f t="shared" si="56"/>
        <v>85.050000000000011</v>
      </c>
      <c r="AD166" s="13">
        <v>17000000548</v>
      </c>
      <c r="AE166" s="6">
        <f t="shared" si="50"/>
        <v>10</v>
      </c>
      <c r="AF166" s="6">
        <f t="shared" si="51"/>
        <v>283.5</v>
      </c>
      <c r="AG166" s="13">
        <v>19000000548</v>
      </c>
      <c r="AH166" s="6">
        <f t="shared" si="52"/>
        <v>6</v>
      </c>
      <c r="AI166" s="6">
        <f t="shared" si="53"/>
        <v>170.10000000000002</v>
      </c>
      <c r="AJ166" s="13">
        <v>21000000548</v>
      </c>
      <c r="AK166" s="11" t="s">
        <v>267</v>
      </c>
      <c r="AL166"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1751</v>
      </c>
      <c r="B167" s="8" t="s">
        <v>1752</v>
      </c>
      <c r="C167" s="8" t="s">
        <v>1753</v>
      </c>
      <c r="D167" s="9" t="s">
        <v>1754</v>
      </c>
      <c r="E167" s="6">
        <f t="shared" si="39"/>
        <v>1.3500000000000003</v>
      </c>
      <c r="F167" s="6">
        <f>Table9[[#This Row],[4oz 
Net Wt (grams)]]/2</f>
        <v>38.272500000000008</v>
      </c>
      <c r="G167" s="6">
        <f t="shared" si="40"/>
        <v>2.7000000000000006</v>
      </c>
      <c r="H167" s="6">
        <v>76.545000000000016</v>
      </c>
      <c r="I167" s="6">
        <f t="shared" si="41"/>
        <v>3.3750000000000009</v>
      </c>
      <c r="J167" s="6">
        <f t="shared" si="42"/>
        <v>95.68125000000002</v>
      </c>
      <c r="K167" s="6">
        <f t="shared" si="43"/>
        <v>5.4000000000000012</v>
      </c>
      <c r="L167" s="6">
        <f t="shared" si="44"/>
        <v>153.09000000000003</v>
      </c>
      <c r="M167" s="9" t="str">
        <f t="shared" si="45"/>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1755</v>
      </c>
      <c r="W167" s="6">
        <f t="shared" si="46"/>
        <v>0.67500000000000016</v>
      </c>
      <c r="X167" s="6">
        <f t="shared" si="47"/>
        <v>19.136250000000004</v>
      </c>
      <c r="Y167" s="6">
        <f t="shared" si="48"/>
        <v>10.800000000000002</v>
      </c>
      <c r="Z167" s="6">
        <f t="shared" si="49"/>
        <v>306.18000000000006</v>
      </c>
      <c r="AA167" s="13">
        <v>15000000097</v>
      </c>
      <c r="AB167" s="6">
        <f t="shared" si="55"/>
        <v>2.0250000000000004</v>
      </c>
      <c r="AC167" s="6">
        <f t="shared" si="56"/>
        <v>57.408750000000012</v>
      </c>
      <c r="AD167" s="13">
        <v>17000000097</v>
      </c>
      <c r="AE167" s="6">
        <f t="shared" si="50"/>
        <v>6.7500000000000009</v>
      </c>
      <c r="AF167" s="6">
        <f t="shared" si="51"/>
        <v>191.36250000000004</v>
      </c>
      <c r="AG167" s="13">
        <v>19000000097</v>
      </c>
      <c r="AH167" s="6">
        <f t="shared" si="52"/>
        <v>4.0500000000000007</v>
      </c>
      <c r="AI167" s="6">
        <f t="shared" si="53"/>
        <v>114.81750000000002</v>
      </c>
      <c r="AJ167" s="13">
        <v>21000000097</v>
      </c>
      <c r="AK167" s="11"/>
      <c r="AL167" s="10" t="str">
        <f t="shared" si="54"/>
        <v>Deep Dish Pizza Seasoning Ingredients:
salt, garlic, oregano, parsley, onion, black pepper, basil, paprika</v>
      </c>
      <c r="AM167" s="9" t="s">
        <v>44</v>
      </c>
      <c r="AN167" s="42"/>
    </row>
    <row r="168" spans="1:40" ht="180" x14ac:dyDescent="0.3">
      <c r="A168" s="8" t="s">
        <v>969</v>
      </c>
      <c r="B168" s="8" t="s">
        <v>970</v>
      </c>
      <c r="C168" s="8" t="s">
        <v>970</v>
      </c>
      <c r="D168" s="9" t="s">
        <v>971</v>
      </c>
      <c r="E168" s="6">
        <f t="shared" si="39"/>
        <v>1.9</v>
      </c>
      <c r="F168" s="6">
        <f>Table9[[#This Row],[4oz 
Net Wt (grams)]]/2</f>
        <v>53.865000000000002</v>
      </c>
      <c r="G168" s="6">
        <f t="shared" si="40"/>
        <v>3.8</v>
      </c>
      <c r="H168" s="6">
        <v>107.73</v>
      </c>
      <c r="I168" s="6">
        <f t="shared" si="41"/>
        <v>4.75</v>
      </c>
      <c r="J168" s="6">
        <f t="shared" si="42"/>
        <v>134.66249999999999</v>
      </c>
      <c r="K168" s="6">
        <f t="shared" si="43"/>
        <v>7.6</v>
      </c>
      <c r="L168" s="6">
        <f t="shared" si="44"/>
        <v>215.46</v>
      </c>
      <c r="M168" s="9" t="str">
        <f t="shared" si="45"/>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 t="shared" si="46"/>
        <v>0.95</v>
      </c>
      <c r="X168" s="6">
        <f t="shared" si="47"/>
        <v>26.932500000000001</v>
      </c>
      <c r="Y168" s="6">
        <f t="shared" si="48"/>
        <v>15.2</v>
      </c>
      <c r="Z168" s="6">
        <f t="shared" si="49"/>
        <v>430.92</v>
      </c>
      <c r="AA168" s="13">
        <v>15000000098</v>
      </c>
      <c r="AB168" s="6">
        <f t="shared" si="55"/>
        <v>2.8499999999999996</v>
      </c>
      <c r="AC168" s="6">
        <f t="shared" si="56"/>
        <v>80.797499999999999</v>
      </c>
      <c r="AD168" s="13">
        <v>17000000098</v>
      </c>
      <c r="AE168" s="6">
        <f t="shared" si="50"/>
        <v>9.5</v>
      </c>
      <c r="AF168" s="6">
        <f t="shared" si="51"/>
        <v>269.32499999999999</v>
      </c>
      <c r="AG168" s="13">
        <v>19000000098</v>
      </c>
      <c r="AH168" s="6">
        <f t="shared" si="52"/>
        <v>5.6999999999999993</v>
      </c>
      <c r="AI168" s="6">
        <f t="shared" si="53"/>
        <v>161.595</v>
      </c>
      <c r="AJ168" s="13">
        <v>21000000098</v>
      </c>
      <c r="AK168" s="11"/>
      <c r="AL168" s="10" t="str">
        <f t="shared" si="54"/>
        <v>Deli BBQ Seasoning Ingredients:
salt, paprika, spices, sugar, msg, onion, garlic, spice extract, and &lt;2% tricalcium phosphate</v>
      </c>
      <c r="AM168" s="9" t="s">
        <v>44</v>
      </c>
      <c r="AN168" s="42"/>
    </row>
    <row r="169" spans="1:40" ht="195" x14ac:dyDescent="0.3">
      <c r="A169" s="8" t="s">
        <v>1710</v>
      </c>
      <c r="B169" s="8" t="s">
        <v>1711</v>
      </c>
      <c r="C169" s="8" t="s">
        <v>1712</v>
      </c>
      <c r="D169" s="9" t="s">
        <v>1713</v>
      </c>
      <c r="E169" s="6">
        <f t="shared" si="39"/>
        <v>2</v>
      </c>
      <c r="F169" s="6">
        <f>Table9[[#This Row],[4oz 
Net Wt (grams)]]/2</f>
        <v>56.7</v>
      </c>
      <c r="G169" s="6">
        <f t="shared" si="40"/>
        <v>4</v>
      </c>
      <c r="H169" s="6">
        <v>113.4</v>
      </c>
      <c r="I169" s="6">
        <f t="shared" si="41"/>
        <v>5</v>
      </c>
      <c r="J169" s="6">
        <f t="shared" si="42"/>
        <v>141.75</v>
      </c>
      <c r="K169" s="6">
        <f t="shared" si="43"/>
        <v>8</v>
      </c>
      <c r="L169" s="6">
        <f t="shared" si="44"/>
        <v>226.8</v>
      </c>
      <c r="M169" s="9" t="str">
        <f t="shared" si="45"/>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 t="shared" si="46"/>
        <v>1</v>
      </c>
      <c r="X169" s="6">
        <f t="shared" si="47"/>
        <v>28.35</v>
      </c>
      <c r="Y169" s="6">
        <f t="shared" si="48"/>
        <v>16</v>
      </c>
      <c r="Z169" s="6">
        <f t="shared" si="49"/>
        <v>453.6</v>
      </c>
      <c r="AA169" s="13">
        <v>15000000099</v>
      </c>
      <c r="AB169" s="6">
        <f t="shared" si="55"/>
        <v>3</v>
      </c>
      <c r="AC169" s="6">
        <f t="shared" si="56"/>
        <v>85.050000000000011</v>
      </c>
      <c r="AD169" s="13">
        <v>17000000099</v>
      </c>
      <c r="AE169" s="6">
        <f t="shared" si="50"/>
        <v>10</v>
      </c>
      <c r="AF169" s="6">
        <f t="shared" si="51"/>
        <v>283.5</v>
      </c>
      <c r="AG169" s="13">
        <v>19000000099</v>
      </c>
      <c r="AH169" s="6">
        <f t="shared" si="52"/>
        <v>6</v>
      </c>
      <c r="AI169" s="6">
        <f t="shared" si="53"/>
        <v>170.10000000000002</v>
      </c>
      <c r="AJ169" s="13">
        <v>21000000099</v>
      </c>
      <c r="AK169" s="11"/>
      <c r="AL169" s="10" t="str">
        <f t="shared" si="54"/>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2013</v>
      </c>
      <c r="B170" s="8" t="s">
        <v>2014</v>
      </c>
      <c r="C170" s="8" t="s">
        <v>2014</v>
      </c>
      <c r="D170" s="9" t="s">
        <v>2015</v>
      </c>
      <c r="E170" s="6">
        <f t="shared" si="39"/>
        <v>0.9</v>
      </c>
      <c r="F170" s="6">
        <f>Table9[[#This Row],[4oz 
Net Wt (grams)]]/2</f>
        <v>25.515000000000001</v>
      </c>
      <c r="G170" s="6">
        <f t="shared" si="40"/>
        <v>1.8</v>
      </c>
      <c r="H170" s="6">
        <v>51.03</v>
      </c>
      <c r="I170" s="6">
        <f t="shared" si="41"/>
        <v>2.25</v>
      </c>
      <c r="J170" s="6">
        <f t="shared" si="42"/>
        <v>63.787500000000001</v>
      </c>
      <c r="K170" s="6">
        <f t="shared" si="43"/>
        <v>3.6</v>
      </c>
      <c r="L170" s="6">
        <f t="shared" si="44"/>
        <v>102.06</v>
      </c>
      <c r="M170" s="9" t="str">
        <f t="shared" si="45"/>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 t="shared" si="46"/>
        <v>0.45</v>
      </c>
      <c r="X170" s="6">
        <f t="shared" si="47"/>
        <v>12.7575</v>
      </c>
      <c r="Y170" s="6">
        <f t="shared" si="48"/>
        <v>7.2</v>
      </c>
      <c r="Z170" s="6">
        <f t="shared" si="49"/>
        <v>204.12</v>
      </c>
      <c r="AA170" s="13">
        <v>15000000405</v>
      </c>
      <c r="AB170" s="6">
        <f t="shared" si="55"/>
        <v>1.35</v>
      </c>
      <c r="AC170" s="6">
        <f t="shared" si="56"/>
        <v>38.272500000000001</v>
      </c>
      <c r="AD170" s="13">
        <v>17000000405</v>
      </c>
      <c r="AE170" s="6">
        <f t="shared" si="50"/>
        <v>4.5</v>
      </c>
      <c r="AF170" s="6">
        <f t="shared" si="51"/>
        <v>127.575</v>
      </c>
      <c r="AG170" s="13">
        <v>19000000405</v>
      </c>
      <c r="AH170" s="6">
        <f t="shared" si="52"/>
        <v>2.7</v>
      </c>
      <c r="AI170" s="6">
        <f t="shared" si="53"/>
        <v>76.545000000000002</v>
      </c>
      <c r="AJ170" s="13">
        <v>21000000405</v>
      </c>
      <c r="AK170" s="11"/>
      <c r="AL170" s="10" t="str">
        <f t="shared" si="54"/>
        <v>Dilly Dilly Ingredients:
vinegar powder, sea salt, garlic, herbs, spices</v>
      </c>
      <c r="AM170" s="9" t="s">
        <v>44</v>
      </c>
      <c r="AN170" s="42"/>
    </row>
    <row r="171" spans="1:40" ht="180" x14ac:dyDescent="0.3">
      <c r="A171" s="33" t="s">
        <v>772</v>
      </c>
      <c r="B171" s="8" t="s">
        <v>773</v>
      </c>
      <c r="C171" s="8" t="s">
        <v>774</v>
      </c>
      <c r="D171" s="9" t="s">
        <v>775</v>
      </c>
      <c r="E171" s="6">
        <f t="shared" si="39"/>
        <v>1.75</v>
      </c>
      <c r="F171" s="6">
        <f>Table9[[#This Row],[4oz 
Net Wt (grams)]]/2</f>
        <v>49.612500000000004</v>
      </c>
      <c r="G171" s="6">
        <f t="shared" si="40"/>
        <v>3.5</v>
      </c>
      <c r="H171" s="6">
        <v>99.225000000000009</v>
      </c>
      <c r="I171" s="6">
        <f t="shared" si="41"/>
        <v>4.375</v>
      </c>
      <c r="J171" s="6">
        <f t="shared" si="42"/>
        <v>124.03125000000001</v>
      </c>
      <c r="K171" s="6">
        <f t="shared" si="43"/>
        <v>7</v>
      </c>
      <c r="L171" s="6">
        <f t="shared" si="44"/>
        <v>198.45000000000002</v>
      </c>
      <c r="M171" s="9" t="str">
        <f t="shared" si="45"/>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 t="shared" si="46"/>
        <v>0.875</v>
      </c>
      <c r="X171" s="6">
        <f t="shared" si="47"/>
        <v>24.806250000000002</v>
      </c>
      <c r="Y171" s="6">
        <f t="shared" si="48"/>
        <v>14</v>
      </c>
      <c r="Z171" s="6">
        <f t="shared" si="49"/>
        <v>396.90000000000003</v>
      </c>
      <c r="AA171" s="13">
        <v>15000000593</v>
      </c>
      <c r="AB171" s="6">
        <f t="shared" si="55"/>
        <v>2.625</v>
      </c>
      <c r="AC171" s="6">
        <f t="shared" si="56"/>
        <v>74.418750000000003</v>
      </c>
      <c r="AD171" s="13">
        <v>17000000593</v>
      </c>
      <c r="AE171" s="6">
        <f t="shared" si="50"/>
        <v>8.75</v>
      </c>
      <c r="AF171" s="6">
        <f t="shared" si="51"/>
        <v>248.06250000000003</v>
      </c>
      <c r="AG171" s="13">
        <v>19000000593</v>
      </c>
      <c r="AH171" s="6">
        <f t="shared" si="52"/>
        <v>5.25</v>
      </c>
      <c r="AI171" s="6">
        <f t="shared" si="53"/>
        <v>148.83750000000001</v>
      </c>
      <c r="AJ171" s="13">
        <v>21000000593</v>
      </c>
      <c r="AK171" s="11" t="s">
        <v>776</v>
      </c>
      <c r="AL171" s="10" t="str">
        <f t="shared" si="54"/>
        <v>Double Double Popcorn Trouble Ingredients:
mushroom popcorn kernels (NON GMO)</v>
      </c>
      <c r="AM171" s="9" t="s">
        <v>44</v>
      </c>
      <c r="AN171" s="42"/>
    </row>
    <row r="172" spans="1:40" ht="210" x14ac:dyDescent="0.3">
      <c r="A172" s="8" t="s">
        <v>1859</v>
      </c>
      <c r="B172" s="8" t="s">
        <v>1860</v>
      </c>
      <c r="C172" s="8" t="s">
        <v>1860</v>
      </c>
      <c r="D172" s="9" t="s">
        <v>1861</v>
      </c>
      <c r="E172" s="6">
        <f t="shared" si="39"/>
        <v>1.95</v>
      </c>
      <c r="F172" s="6">
        <f>Table9[[#This Row],[4oz 
Net Wt (grams)]]/2</f>
        <v>55.282499999999999</v>
      </c>
      <c r="G172" s="6">
        <f t="shared" si="40"/>
        <v>3.9</v>
      </c>
      <c r="H172" s="6">
        <v>110.565</v>
      </c>
      <c r="I172" s="6">
        <f t="shared" si="41"/>
        <v>4.875</v>
      </c>
      <c r="J172" s="6">
        <f t="shared" si="42"/>
        <v>138.20625000000001</v>
      </c>
      <c r="K172" s="6">
        <f t="shared" si="43"/>
        <v>7.8</v>
      </c>
      <c r="L172" s="6">
        <f t="shared" si="44"/>
        <v>221.13</v>
      </c>
      <c r="M172" s="9" t="str">
        <f t="shared" si="45"/>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 t="shared" si="46"/>
        <v>0.97499999999999998</v>
      </c>
      <c r="X172" s="6">
        <f t="shared" si="47"/>
        <v>27.641249999999999</v>
      </c>
      <c r="Y172" s="6">
        <f t="shared" si="48"/>
        <v>15.6</v>
      </c>
      <c r="Z172" s="6">
        <f t="shared" si="49"/>
        <v>442.26</v>
      </c>
      <c r="AA172" s="13">
        <v>15000000100</v>
      </c>
      <c r="AB172" s="6">
        <f t="shared" si="55"/>
        <v>2.9249999999999998</v>
      </c>
      <c r="AC172" s="6">
        <f t="shared" si="56"/>
        <v>82.923749999999998</v>
      </c>
      <c r="AD172" s="13">
        <v>17000000100</v>
      </c>
      <c r="AE172" s="6">
        <f t="shared" si="50"/>
        <v>9.75</v>
      </c>
      <c r="AF172" s="6">
        <f t="shared" si="51"/>
        <v>276.41250000000002</v>
      </c>
      <c r="AG172" s="13">
        <v>19000000100</v>
      </c>
      <c r="AH172" s="6">
        <f t="shared" si="52"/>
        <v>5.85</v>
      </c>
      <c r="AI172" s="6">
        <f t="shared" si="53"/>
        <v>165.8475</v>
      </c>
      <c r="AJ172" s="13">
        <v>21000000100</v>
      </c>
      <c r="AK172" s="11"/>
      <c r="AL172" s="10" t="str">
        <f t="shared" si="54"/>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1083</v>
      </c>
      <c r="B173" s="8" t="s">
        <v>1084</v>
      </c>
      <c r="C173" s="8" t="s">
        <v>1085</v>
      </c>
      <c r="D173" s="9" t="s">
        <v>1086</v>
      </c>
      <c r="E173" s="6">
        <f t="shared" si="39"/>
        <v>1.164021164021164</v>
      </c>
      <c r="F173" s="6">
        <f>Table9[[#This Row],[4oz 
Net Wt (grams)]]/2</f>
        <v>33</v>
      </c>
      <c r="G173" s="6">
        <f t="shared" si="40"/>
        <v>2.3280423280423279</v>
      </c>
      <c r="H173" s="6">
        <v>66</v>
      </c>
      <c r="I173" s="6">
        <f t="shared" si="41"/>
        <v>2.9100529100529098</v>
      </c>
      <c r="J173" s="6">
        <f t="shared" si="42"/>
        <v>82.5</v>
      </c>
      <c r="K173" s="6">
        <f t="shared" si="43"/>
        <v>4.6560846560846558</v>
      </c>
      <c r="L173" s="6">
        <f t="shared" si="44"/>
        <v>132</v>
      </c>
      <c r="M173" s="9" t="str">
        <f t="shared" si="45"/>
        <v>Down Home Beef &amp; Chop Ingredients:
paprika, garlic, sea salt, sugar, coriander, cumin, mustard, black pepper, celery, thyme, sage, clove, and oregano
 - NET WT. 1.16 oz (33 grams)</v>
      </c>
      <c r="N173" s="10">
        <v>10000000101</v>
      </c>
      <c r="O173" s="10">
        <v>30000000101</v>
      </c>
      <c r="P173" s="10">
        <v>50000000101</v>
      </c>
      <c r="Q173" s="10">
        <v>70000000101</v>
      </c>
      <c r="R173" s="10">
        <v>90000000101</v>
      </c>
      <c r="S173" s="10">
        <v>11000000101</v>
      </c>
      <c r="T173" s="10">
        <v>13000000101</v>
      </c>
      <c r="U173" s="8" t="s">
        <v>49</v>
      </c>
      <c r="V173" s="9" t="s">
        <v>92</v>
      </c>
      <c r="W173" s="6">
        <f t="shared" si="46"/>
        <v>0.58201058201058198</v>
      </c>
      <c r="X173" s="6">
        <f t="shared" si="47"/>
        <v>16.5</v>
      </c>
      <c r="Y173" s="6">
        <f t="shared" si="48"/>
        <v>9.3121693121693117</v>
      </c>
      <c r="Z173" s="6">
        <f t="shared" si="49"/>
        <v>264</v>
      </c>
      <c r="AA173" s="13">
        <v>15000000101</v>
      </c>
      <c r="AB173" s="6">
        <f t="shared" si="55"/>
        <v>1.746031746031746</v>
      </c>
      <c r="AC173" s="6">
        <v>45</v>
      </c>
      <c r="AD173" s="13">
        <v>17000000101</v>
      </c>
      <c r="AE173" s="6">
        <f t="shared" si="50"/>
        <v>5.8201058201058196</v>
      </c>
      <c r="AF173" s="6">
        <f t="shared" si="51"/>
        <v>165</v>
      </c>
      <c r="AG173" s="13">
        <v>19000000101</v>
      </c>
      <c r="AH173" s="6">
        <f t="shared" si="52"/>
        <v>3.4920634920634921</v>
      </c>
      <c r="AI173" s="6">
        <f t="shared" si="53"/>
        <v>90</v>
      </c>
      <c r="AJ173" s="13">
        <v>21000000101</v>
      </c>
      <c r="AK173" s="11" t="s">
        <v>1087</v>
      </c>
      <c r="AL173" s="10" t="str">
        <f t="shared" si="54"/>
        <v>Down Home Beef &amp; Chop Ingredients:
paprika, garlic, sea salt, sugar, coriander, cumin, mustard, black pepper, celery, thyme, sage, clove, and oregano</v>
      </c>
      <c r="AM173" s="9" t="s">
        <v>44</v>
      </c>
      <c r="AN173" s="42"/>
    </row>
    <row r="174" spans="1:40" ht="240" x14ac:dyDescent="0.3">
      <c r="A174" s="8" t="s">
        <v>61</v>
      </c>
      <c r="B174" s="8" t="s">
        <v>62</v>
      </c>
      <c r="C174" s="8" t="s">
        <v>62</v>
      </c>
      <c r="D174" s="9" t="s">
        <v>63</v>
      </c>
      <c r="E174" s="6">
        <f t="shared" si="39"/>
        <v>1.75</v>
      </c>
      <c r="F174" s="6">
        <f>Table9[[#This Row],[4oz 
Net Wt (grams)]]/2</f>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 t="shared" si="46"/>
        <v>0.875</v>
      </c>
      <c r="X174" s="6">
        <f t="shared" si="47"/>
        <v>24.806250000000002</v>
      </c>
      <c r="Y174" s="6">
        <f t="shared" si="48"/>
        <v>14</v>
      </c>
      <c r="Z174" s="6">
        <f t="shared" si="49"/>
        <v>396.90000000000003</v>
      </c>
      <c r="AA174" s="13">
        <v>15000000102</v>
      </c>
      <c r="AB174" s="6">
        <f t="shared" si="55"/>
        <v>2.625</v>
      </c>
      <c r="AC174" s="6">
        <f t="shared" ref="AC174:AC237" si="57">IF(OR(F174 = "NULL", H174 = "NULL"), "NULL", (F174+H174)/2)</f>
        <v>74.418750000000003</v>
      </c>
      <c r="AD174" s="13">
        <v>17000000102</v>
      </c>
      <c r="AE174" s="6">
        <f t="shared" si="50"/>
        <v>8.75</v>
      </c>
      <c r="AF174" s="6">
        <f t="shared" si="51"/>
        <v>248.06250000000003</v>
      </c>
      <c r="AG174" s="13">
        <v>19000000102</v>
      </c>
      <c r="AH174" s="6">
        <f t="shared" si="52"/>
        <v>5.25</v>
      </c>
      <c r="AI174" s="6">
        <f t="shared" si="53"/>
        <v>148.83750000000001</v>
      </c>
      <c r="AJ174" s="13">
        <v>21000000102</v>
      </c>
      <c r="AK174" s="11"/>
      <c r="AL174"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2479</v>
      </c>
      <c r="B175" s="8" t="s">
        <v>2480</v>
      </c>
      <c r="C175" s="8" t="s">
        <v>2480</v>
      </c>
      <c r="D175" s="9" t="s">
        <v>2481</v>
      </c>
      <c r="E175" s="6">
        <f t="shared" si="39"/>
        <v>1.7636684303350969</v>
      </c>
      <c r="F175" s="6">
        <f>Table9[[#This Row],[4oz 
Net Wt (grams)]]/2</f>
        <v>50</v>
      </c>
      <c r="G175" s="6">
        <f t="shared" si="40"/>
        <v>3.5273368606701938</v>
      </c>
      <c r="H175" s="6">
        <v>100</v>
      </c>
      <c r="I175" s="6">
        <f t="shared" si="41"/>
        <v>4.409171075837742</v>
      </c>
      <c r="J175" s="6">
        <f t="shared" si="42"/>
        <v>125</v>
      </c>
      <c r="K175" s="6">
        <f t="shared" si="43"/>
        <v>7.0546737213403876</v>
      </c>
      <c r="L175" s="6">
        <f t="shared" si="44"/>
        <v>200</v>
      </c>
      <c r="M175" s="9" t="str">
        <f t="shared" si="45"/>
        <v>Dragon Fruit Sugar Ingredients:
turbinado, dragon fruit, dragon fruit extract (ethyl alcohol, glycerin, natural flavors)
 - NET WT. 1.76 oz (50 grams)</v>
      </c>
      <c r="N175" s="10">
        <v>10000000565</v>
      </c>
      <c r="O175" s="10">
        <v>30000000565</v>
      </c>
      <c r="P175" s="10">
        <v>50000000565</v>
      </c>
      <c r="Q175" s="10">
        <v>70000000565</v>
      </c>
      <c r="R175" s="10">
        <v>90000000565</v>
      </c>
      <c r="S175" s="10">
        <v>11000000565</v>
      </c>
      <c r="T175" s="10">
        <v>13000000565</v>
      </c>
      <c r="U175" s="22"/>
      <c r="W175" s="6">
        <f t="shared" si="46"/>
        <v>0.88183421516754845</v>
      </c>
      <c r="X175" s="6">
        <f t="shared" si="47"/>
        <v>25</v>
      </c>
      <c r="Y175" s="6">
        <f t="shared" si="48"/>
        <v>14.109347442680775</v>
      </c>
      <c r="Z175" s="6">
        <f t="shared" si="49"/>
        <v>400</v>
      </c>
      <c r="AA175" s="13">
        <v>15000000565</v>
      </c>
      <c r="AB175" s="6">
        <f t="shared" si="55"/>
        <v>2.6455026455026456</v>
      </c>
      <c r="AC175" s="6">
        <f t="shared" si="57"/>
        <v>75</v>
      </c>
      <c r="AD175" s="13">
        <v>17000000565</v>
      </c>
      <c r="AE175" s="6">
        <f t="shared" si="50"/>
        <v>8.8183421516754841</v>
      </c>
      <c r="AF175" s="6">
        <f t="shared" si="51"/>
        <v>250</v>
      </c>
      <c r="AG175" s="13">
        <v>19000000565</v>
      </c>
      <c r="AH175" s="6">
        <f t="shared" si="52"/>
        <v>5.2910052910052912</v>
      </c>
      <c r="AI175" s="6">
        <f t="shared" si="53"/>
        <v>150</v>
      </c>
      <c r="AJ175" s="13">
        <v>21000000565</v>
      </c>
      <c r="AK175" s="11"/>
      <c r="AL175" s="10" t="str">
        <f t="shared" si="54"/>
        <v>Dragon Fruit Sugar Ingredients:
turbinado, dragon fruit, dragon fruit extract (ethyl alcohol, glycerin, natural flavors)</v>
      </c>
      <c r="AM175" s="9" t="s">
        <v>44</v>
      </c>
      <c r="AN175" s="42"/>
    </row>
    <row r="176" spans="1:40" ht="180" x14ac:dyDescent="0.3">
      <c r="A176" s="8" t="s">
        <v>1956</v>
      </c>
      <c r="B176" s="8" t="s">
        <v>1957</v>
      </c>
      <c r="C176" s="8" t="s">
        <v>1957</v>
      </c>
      <c r="D176" s="9" t="s">
        <v>1958</v>
      </c>
      <c r="E176" s="6">
        <f t="shared" si="39"/>
        <v>1.75</v>
      </c>
      <c r="F176" s="6">
        <f>Table9[[#This Row],[4oz 
Net Wt (grams)]]/2</f>
        <v>49.612500000000004</v>
      </c>
      <c r="G176" s="6">
        <f t="shared" si="40"/>
        <v>3.5</v>
      </c>
      <c r="H176" s="6">
        <v>99.225000000000009</v>
      </c>
      <c r="I176" s="6">
        <f t="shared" si="41"/>
        <v>4.375</v>
      </c>
      <c r="J176" s="6">
        <f t="shared" si="42"/>
        <v>124.03125000000001</v>
      </c>
      <c r="K176" s="6">
        <f t="shared" si="43"/>
        <v>7</v>
      </c>
      <c r="L176" s="6">
        <f t="shared" si="44"/>
        <v>198.45000000000002</v>
      </c>
      <c r="M176" s="9" t="str">
        <f t="shared" si="45"/>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 t="shared" si="46"/>
        <v>0.875</v>
      </c>
      <c r="X176" s="6">
        <f t="shared" si="47"/>
        <v>24.806250000000002</v>
      </c>
      <c r="Y176" s="6">
        <f t="shared" si="48"/>
        <v>14</v>
      </c>
      <c r="Z176" s="6">
        <f t="shared" si="49"/>
        <v>396.90000000000003</v>
      </c>
      <c r="AA176" s="13">
        <v>15000000103</v>
      </c>
      <c r="AB176" s="6">
        <f t="shared" si="55"/>
        <v>2.625</v>
      </c>
      <c r="AC176" s="6">
        <f t="shared" si="57"/>
        <v>74.418750000000003</v>
      </c>
      <c r="AD176" s="13">
        <v>17000000103</v>
      </c>
      <c r="AE176" s="6">
        <f t="shared" si="50"/>
        <v>8.75</v>
      </c>
      <c r="AF176" s="6">
        <f t="shared" si="51"/>
        <v>248.06250000000003</v>
      </c>
      <c r="AG176" s="13">
        <v>19000000103</v>
      </c>
      <c r="AH176" s="6">
        <f t="shared" si="52"/>
        <v>5.25</v>
      </c>
      <c r="AI176" s="6">
        <f t="shared" si="53"/>
        <v>148.83750000000001</v>
      </c>
      <c r="AJ176" s="13">
        <v>21000000103</v>
      </c>
      <c r="AK176" s="11"/>
      <c r="AL176" s="10" t="str">
        <f t="shared" si="54"/>
        <v>Dukkah Spice Ingredients:
cinnamon, coriander, cumin, pepper, salt, sesame</v>
      </c>
      <c r="AM176" s="9" t="s">
        <v>44</v>
      </c>
      <c r="AN176" s="42"/>
    </row>
    <row r="177" spans="1:40" ht="180" x14ac:dyDescent="0.3">
      <c r="A177" s="8" t="s">
        <v>1325</v>
      </c>
      <c r="B177" s="8" t="s">
        <v>1326</v>
      </c>
      <c r="C177" s="8" t="s">
        <v>1327</v>
      </c>
      <c r="D177" s="9" t="s">
        <v>1328</v>
      </c>
      <c r="E177" s="6">
        <f t="shared" si="39"/>
        <v>0.8</v>
      </c>
      <c r="F177" s="6">
        <f>Table9[[#This Row],[4oz 
Net Wt (grams)]]/2</f>
        <v>22.680000000000003</v>
      </c>
      <c r="G177" s="6">
        <f t="shared" si="40"/>
        <v>1.6</v>
      </c>
      <c r="H177" s="6">
        <v>45.360000000000007</v>
      </c>
      <c r="I177" s="6">
        <f t="shared" si="41"/>
        <v>2</v>
      </c>
      <c r="J177" s="6">
        <f t="shared" si="42"/>
        <v>56.70000000000001</v>
      </c>
      <c r="K177" s="6">
        <f t="shared" si="43"/>
        <v>3.2</v>
      </c>
      <c r="L177" s="6">
        <f t="shared" si="44"/>
        <v>90.720000000000013</v>
      </c>
      <c r="M177" s="9" t="str">
        <f t="shared" si="45"/>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 t="shared" si="46"/>
        <v>0.4</v>
      </c>
      <c r="X177" s="6">
        <f t="shared" si="47"/>
        <v>11.340000000000002</v>
      </c>
      <c r="Y177" s="6">
        <f t="shared" si="48"/>
        <v>6.4</v>
      </c>
      <c r="Z177" s="6">
        <f t="shared" si="49"/>
        <v>181.44000000000003</v>
      </c>
      <c r="AA177" s="13">
        <v>15000000104</v>
      </c>
      <c r="AB177" s="6">
        <f t="shared" si="55"/>
        <v>1.2000000000000002</v>
      </c>
      <c r="AC177" s="6">
        <f t="shared" si="57"/>
        <v>34.020000000000003</v>
      </c>
      <c r="AD177" s="13">
        <v>17000000104</v>
      </c>
      <c r="AE177" s="6">
        <f t="shared" si="50"/>
        <v>4.0000000000000009</v>
      </c>
      <c r="AF177" s="6">
        <f t="shared" si="51"/>
        <v>113.40000000000002</v>
      </c>
      <c r="AG177" s="13">
        <v>19000000104</v>
      </c>
      <c r="AH177" s="6">
        <f t="shared" si="52"/>
        <v>2.4000000000000004</v>
      </c>
      <c r="AI177" s="6">
        <f t="shared" si="53"/>
        <v>68.040000000000006</v>
      </c>
      <c r="AJ177" s="13">
        <v>21000000104</v>
      </c>
      <c r="AK177" s="11"/>
      <c r="AL177" s="10" t="str">
        <f t="shared" si="54"/>
        <v>Earl Grey Black Tea Ingredients:
black tea</v>
      </c>
      <c r="AM177" s="9" t="s">
        <v>44</v>
      </c>
      <c r="AN177" s="42"/>
    </row>
    <row r="178" spans="1:40" ht="180" x14ac:dyDescent="0.3">
      <c r="A178" s="8" t="s">
        <v>223</v>
      </c>
      <c r="B178" s="8" t="s">
        <v>224</v>
      </c>
      <c r="C178" s="8" t="s">
        <v>225</v>
      </c>
      <c r="D178" s="9" t="s">
        <v>226</v>
      </c>
      <c r="E178" s="6">
        <f t="shared" si="39"/>
        <v>1.1000000000000001</v>
      </c>
      <c r="F178" s="6">
        <f>Table9[[#This Row],[4oz 
Net Wt (grams)]]/2</f>
        <v>31.185000000000006</v>
      </c>
      <c r="G178" s="6">
        <f t="shared" si="40"/>
        <v>2.2000000000000002</v>
      </c>
      <c r="H178" s="6">
        <v>62.370000000000012</v>
      </c>
      <c r="I178" s="6">
        <f t="shared" si="41"/>
        <v>2.75</v>
      </c>
      <c r="J178" s="6">
        <f t="shared" si="42"/>
        <v>77.96250000000002</v>
      </c>
      <c r="K178" s="6">
        <f t="shared" si="43"/>
        <v>4.4000000000000004</v>
      </c>
      <c r="L178" s="6">
        <f t="shared" si="44"/>
        <v>124.74000000000002</v>
      </c>
      <c r="M178" s="9" t="str">
        <f t="shared" si="45"/>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 t="shared" si="46"/>
        <v>0.55000000000000004</v>
      </c>
      <c r="X178" s="6">
        <f t="shared" si="47"/>
        <v>15.592500000000003</v>
      </c>
      <c r="Y178" s="6">
        <f t="shared" si="48"/>
        <v>8.8000000000000007</v>
      </c>
      <c r="Z178" s="6">
        <f t="shared" si="49"/>
        <v>249.48000000000005</v>
      </c>
      <c r="AA178" s="13">
        <v>15000000105</v>
      </c>
      <c r="AB178" s="6">
        <f t="shared" si="55"/>
        <v>1.6500000000000001</v>
      </c>
      <c r="AC178" s="6">
        <f t="shared" si="57"/>
        <v>46.777500000000011</v>
      </c>
      <c r="AD178" s="13">
        <v>17000000105</v>
      </c>
      <c r="AE178" s="6">
        <f t="shared" si="50"/>
        <v>5.5000000000000009</v>
      </c>
      <c r="AF178" s="6">
        <f t="shared" si="51"/>
        <v>155.92500000000004</v>
      </c>
      <c r="AG178" s="13">
        <v>19000000105</v>
      </c>
      <c r="AH178" s="6">
        <f t="shared" si="52"/>
        <v>3.3000000000000003</v>
      </c>
      <c r="AI178" s="6">
        <f t="shared" si="53"/>
        <v>93.555000000000021</v>
      </c>
      <c r="AJ178" s="13">
        <v>21000000105</v>
      </c>
      <c r="AK178" s="11"/>
      <c r="AL178" s="10" t="str">
        <f t="shared" si="54"/>
        <v>Earth &amp; Garden Bread Dip Ingredients:
rosemary, grains of paradise, sea salt, garlic</v>
      </c>
      <c r="AM178" s="9" t="s">
        <v>44</v>
      </c>
      <c r="AN178" s="42"/>
    </row>
    <row r="179" spans="1:40" ht="180" x14ac:dyDescent="0.3">
      <c r="A179" s="8" t="s">
        <v>1804</v>
      </c>
      <c r="B179" s="8" t="s">
        <v>1805</v>
      </c>
      <c r="C179" s="8" t="s">
        <v>1806</v>
      </c>
      <c r="D179" s="9" t="s">
        <v>1807</v>
      </c>
      <c r="E179" s="6">
        <f t="shared" si="39"/>
        <v>1.375</v>
      </c>
      <c r="F179" s="6">
        <f>Table9[[#This Row],[4oz 
Net Wt (grams)]]/2</f>
        <v>38.981250000000003</v>
      </c>
      <c r="G179" s="6">
        <f t="shared" si="40"/>
        <v>2.75</v>
      </c>
      <c r="H179" s="6">
        <v>77.962500000000006</v>
      </c>
      <c r="I179" s="6">
        <f t="shared" si="41"/>
        <v>3.4375</v>
      </c>
      <c r="J179" s="6">
        <f t="shared" si="42"/>
        <v>97.453125</v>
      </c>
      <c r="K179" s="6">
        <f t="shared" si="43"/>
        <v>5.5</v>
      </c>
      <c r="L179" s="6">
        <f t="shared" si="44"/>
        <v>155.92500000000001</v>
      </c>
      <c r="M179" s="9" t="str">
        <f t="shared" si="45"/>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148</v>
      </c>
      <c r="W179" s="6">
        <f t="shared" si="46"/>
        <v>0.6875</v>
      </c>
      <c r="X179" s="6">
        <f t="shared" si="47"/>
        <v>19.490625000000001</v>
      </c>
      <c r="Y179" s="6">
        <f t="shared" si="48"/>
        <v>11</v>
      </c>
      <c r="Z179" s="6">
        <f t="shared" si="49"/>
        <v>311.85000000000002</v>
      </c>
      <c r="AA179" s="13">
        <v>15000000106</v>
      </c>
      <c r="AB179" s="6">
        <f t="shared" si="55"/>
        <v>2.0625</v>
      </c>
      <c r="AC179" s="6">
        <f t="shared" si="57"/>
        <v>58.471875000000004</v>
      </c>
      <c r="AD179" s="13">
        <v>17000000106</v>
      </c>
      <c r="AE179" s="6">
        <f t="shared" si="50"/>
        <v>6.875</v>
      </c>
      <c r="AF179" s="6">
        <f t="shared" si="51"/>
        <v>194.90625</v>
      </c>
      <c r="AG179" s="13">
        <v>19000000106</v>
      </c>
      <c r="AH179" s="6">
        <f t="shared" si="52"/>
        <v>4.125</v>
      </c>
      <c r="AI179" s="6">
        <f t="shared" si="53"/>
        <v>116.94375000000001</v>
      </c>
      <c r="AJ179" s="13">
        <v>21000000106</v>
      </c>
      <c r="AK179" s="11"/>
      <c r="AL179" s="10" t="str">
        <f t="shared" si="54"/>
        <v>Eastern Shore Crab Boil Ingredients:
salt, celery, coriander, mustard, spices, chiles, black pepper, silicon dioxide (to prevent caking)</v>
      </c>
      <c r="AM179" s="9" t="s">
        <v>44</v>
      </c>
      <c r="AN179" s="42"/>
    </row>
    <row r="180" spans="1:40" ht="180" x14ac:dyDescent="0.3">
      <c r="A180" s="8" t="s">
        <v>1808</v>
      </c>
      <c r="B180" s="8" t="s">
        <v>1809</v>
      </c>
      <c r="C180" s="8" t="s">
        <v>1810</v>
      </c>
      <c r="D180" s="9" t="s">
        <v>1811</v>
      </c>
      <c r="E180" s="6">
        <f t="shared" si="39"/>
        <v>2.0499999999999998</v>
      </c>
      <c r="F180" s="6">
        <f>Table9[[#This Row],[4oz 
Net Wt (grams)]]/2</f>
        <v>58.1175</v>
      </c>
      <c r="G180" s="6">
        <f t="shared" si="40"/>
        <v>4.0999999999999996</v>
      </c>
      <c r="H180" s="6">
        <v>116.235</v>
      </c>
      <c r="I180" s="6">
        <f t="shared" si="41"/>
        <v>5.125</v>
      </c>
      <c r="J180" s="6">
        <f t="shared" si="42"/>
        <v>145.29374999999999</v>
      </c>
      <c r="K180" s="6">
        <f t="shared" si="43"/>
        <v>8.1999999999999993</v>
      </c>
      <c r="L180" s="6">
        <f t="shared" si="44"/>
        <v>232.47</v>
      </c>
      <c r="M180" s="9" t="str">
        <f t="shared" si="45"/>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148</v>
      </c>
      <c r="W180" s="6">
        <f t="shared" si="46"/>
        <v>1.0249999999999999</v>
      </c>
      <c r="X180" s="6">
        <f t="shared" si="47"/>
        <v>29.05875</v>
      </c>
      <c r="Y180" s="6">
        <f t="shared" si="48"/>
        <v>16.399999999999999</v>
      </c>
      <c r="Z180" s="6">
        <f t="shared" si="49"/>
        <v>464.94</v>
      </c>
      <c r="AA180" s="13">
        <v>15000000107</v>
      </c>
      <c r="AB180" s="6">
        <f t="shared" si="55"/>
        <v>3.0749999999999997</v>
      </c>
      <c r="AC180" s="6">
        <f t="shared" si="57"/>
        <v>87.176249999999996</v>
      </c>
      <c r="AD180" s="13">
        <v>17000000107</v>
      </c>
      <c r="AE180" s="6">
        <f t="shared" si="50"/>
        <v>10.249999999999998</v>
      </c>
      <c r="AF180" s="6">
        <f t="shared" si="51"/>
        <v>290.58749999999998</v>
      </c>
      <c r="AG180" s="13">
        <v>19000000107</v>
      </c>
      <c r="AH180" s="6">
        <f t="shared" si="52"/>
        <v>6.1499999999999995</v>
      </c>
      <c r="AI180" s="6">
        <f t="shared" si="53"/>
        <v>174.35249999999999</v>
      </c>
      <c r="AJ180" s="13">
        <v>21000000107</v>
      </c>
      <c r="AK180" s="11"/>
      <c r="AL180" s="10" t="str">
        <f t="shared" si="54"/>
        <v>Eastern Shore Seafood Seasoning Ingredients:
celery salt (salt, ground celery), spices (including chili pepper), paprika, silicon dioxide (a free flow agent)</v>
      </c>
      <c r="AM180" s="9" t="s">
        <v>44</v>
      </c>
      <c r="AN180" s="42"/>
    </row>
    <row r="181" spans="1:40" ht="180" x14ac:dyDescent="0.3">
      <c r="A181" s="8" t="s">
        <v>1291</v>
      </c>
      <c r="B181" s="8" t="s">
        <v>1292</v>
      </c>
      <c r="C181" s="8" t="s">
        <v>1293</v>
      </c>
      <c r="D181" s="9" t="s">
        <v>1294</v>
      </c>
      <c r="E181" s="6">
        <f t="shared" si="39"/>
        <v>0.8</v>
      </c>
      <c r="F181" s="6">
        <f>Table9[[#This Row],[4oz 
Net Wt (grams)]]/2</f>
        <v>22.680000000000003</v>
      </c>
      <c r="G181" s="6">
        <f t="shared" si="40"/>
        <v>1.6</v>
      </c>
      <c r="H181" s="6">
        <v>45.360000000000007</v>
      </c>
      <c r="I181" s="6">
        <f t="shared" si="41"/>
        <v>2</v>
      </c>
      <c r="J181" s="6">
        <f t="shared" si="42"/>
        <v>56.70000000000001</v>
      </c>
      <c r="K181" s="6">
        <f t="shared" si="43"/>
        <v>3.2</v>
      </c>
      <c r="L181" s="6">
        <f t="shared" si="44"/>
        <v>90.720000000000013</v>
      </c>
      <c r="M181" s="9" t="str">
        <f t="shared" si="45"/>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138</v>
      </c>
      <c r="W181" s="6">
        <f t="shared" si="46"/>
        <v>0.4</v>
      </c>
      <c r="X181" s="6">
        <f t="shared" si="47"/>
        <v>11.340000000000002</v>
      </c>
      <c r="Y181" s="6">
        <f t="shared" si="48"/>
        <v>6.4</v>
      </c>
      <c r="Z181" s="6">
        <f t="shared" si="49"/>
        <v>181.44000000000003</v>
      </c>
      <c r="AA181" s="13">
        <v>15000000108</v>
      </c>
      <c r="AB181" s="6">
        <f t="shared" si="55"/>
        <v>1.2000000000000002</v>
      </c>
      <c r="AC181" s="6">
        <f t="shared" si="57"/>
        <v>34.020000000000003</v>
      </c>
      <c r="AD181" s="13">
        <v>17000000108</v>
      </c>
      <c r="AE181" s="6">
        <f t="shared" si="50"/>
        <v>4.0000000000000009</v>
      </c>
      <c r="AF181" s="6">
        <f t="shared" si="51"/>
        <v>113.40000000000002</v>
      </c>
      <c r="AG181" s="13">
        <v>19000000108</v>
      </c>
      <c r="AH181" s="6">
        <f t="shared" si="52"/>
        <v>2.4000000000000004</v>
      </c>
      <c r="AI181" s="6">
        <f t="shared" si="53"/>
        <v>68.040000000000006</v>
      </c>
      <c r="AJ181" s="13">
        <v>21000000108</v>
      </c>
      <c r="AK181" s="11"/>
      <c r="AL181" s="10" t="str">
        <f t="shared" si="54"/>
        <v>English Breakfast Tea Ingredients:
ceylon bop tea, kalgar bop tea</v>
      </c>
      <c r="AM181" s="9" t="s">
        <v>44</v>
      </c>
      <c r="AN181" s="42"/>
    </row>
    <row r="182" spans="1:40" ht="225" x14ac:dyDescent="0.3">
      <c r="A182" s="8" t="s">
        <v>58</v>
      </c>
      <c r="B182" s="8" t="s">
        <v>59</v>
      </c>
      <c r="C182" s="8" t="s">
        <v>59</v>
      </c>
      <c r="D182" s="9" t="s">
        <v>60</v>
      </c>
      <c r="E182" s="6">
        <f t="shared" si="39"/>
        <v>1.75</v>
      </c>
      <c r="F182" s="6">
        <f>Table9[[#This Row],[4oz 
Net Wt (grams)]]/2</f>
        <v>49.612500000000004</v>
      </c>
      <c r="G182" s="6">
        <f t="shared" si="40"/>
        <v>3.5</v>
      </c>
      <c r="H182" s="6">
        <v>99.225000000000009</v>
      </c>
      <c r="I182" s="6">
        <f t="shared" si="41"/>
        <v>4.375</v>
      </c>
      <c r="J182" s="6">
        <f t="shared" si="42"/>
        <v>124.03125000000001</v>
      </c>
      <c r="K182" s="6">
        <f t="shared" si="43"/>
        <v>7</v>
      </c>
      <c r="L182" s="6">
        <f t="shared" si="44"/>
        <v>198.45000000000002</v>
      </c>
      <c r="M182"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 t="shared" si="46"/>
        <v>0.875</v>
      </c>
      <c r="X182" s="6">
        <f t="shared" si="47"/>
        <v>24.806250000000002</v>
      </c>
      <c r="Y182" s="6">
        <f t="shared" si="48"/>
        <v>14</v>
      </c>
      <c r="Z182" s="6">
        <f t="shared" si="49"/>
        <v>396.90000000000003</v>
      </c>
      <c r="AA182" s="13">
        <v>15000000249</v>
      </c>
      <c r="AB182" s="6">
        <f t="shared" si="55"/>
        <v>2.625</v>
      </c>
      <c r="AC182" s="6">
        <f t="shared" si="57"/>
        <v>74.418750000000003</v>
      </c>
      <c r="AD182" s="13">
        <v>17000000249</v>
      </c>
      <c r="AE182" s="6">
        <f t="shared" si="50"/>
        <v>8.75</v>
      </c>
      <c r="AF182" s="6">
        <f t="shared" si="51"/>
        <v>248.06250000000003</v>
      </c>
      <c r="AG182" s="13">
        <v>19000000249</v>
      </c>
      <c r="AH182" s="6">
        <f t="shared" si="52"/>
        <v>5.25</v>
      </c>
      <c r="AI182" s="6">
        <f t="shared" si="53"/>
        <v>148.83750000000001</v>
      </c>
      <c r="AJ182" s="13">
        <v>21000000249</v>
      </c>
      <c r="AK182" s="11"/>
      <c r="AL182"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1153</v>
      </c>
      <c r="B183" s="8" t="s">
        <v>1154</v>
      </c>
      <c r="C183" s="8" t="s">
        <v>1154</v>
      </c>
      <c r="D183" s="9" t="s">
        <v>1155</v>
      </c>
      <c r="E183" s="6">
        <f t="shared" si="39"/>
        <v>2.4</v>
      </c>
      <c r="F183" s="6">
        <f>Table9[[#This Row],[4oz 
Net Wt (grams)]]/2</f>
        <v>68.040000000000006</v>
      </c>
      <c r="G183" s="6">
        <f t="shared" si="40"/>
        <v>4.8</v>
      </c>
      <c r="H183" s="6">
        <v>136.08000000000001</v>
      </c>
      <c r="I183" s="6">
        <f t="shared" si="41"/>
        <v>6</v>
      </c>
      <c r="J183" s="6">
        <f t="shared" si="42"/>
        <v>170.10000000000002</v>
      </c>
      <c r="K183" s="6">
        <f t="shared" si="43"/>
        <v>9.6</v>
      </c>
      <c r="L183" s="6">
        <f t="shared" si="44"/>
        <v>272.16000000000003</v>
      </c>
      <c r="M183" s="9" t="str">
        <f t="shared" si="45"/>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 t="shared" si="46"/>
        <v>1.2</v>
      </c>
      <c r="X183" s="6">
        <f t="shared" si="47"/>
        <v>34.020000000000003</v>
      </c>
      <c r="Y183" s="6">
        <f t="shared" si="48"/>
        <v>19.2</v>
      </c>
      <c r="Z183" s="6">
        <f t="shared" si="49"/>
        <v>544.32000000000005</v>
      </c>
      <c r="AA183" s="13">
        <v>15000000410</v>
      </c>
      <c r="AB183" s="6">
        <f t="shared" si="55"/>
        <v>3.5999999999999996</v>
      </c>
      <c r="AC183" s="6">
        <f t="shared" si="57"/>
        <v>102.06</v>
      </c>
      <c r="AD183" s="13">
        <v>17000000410</v>
      </c>
      <c r="AE183" s="6">
        <f t="shared" si="50"/>
        <v>12.000000000000002</v>
      </c>
      <c r="AF183" s="6">
        <f t="shared" si="51"/>
        <v>340.20000000000005</v>
      </c>
      <c r="AG183" s="13">
        <v>19000000410</v>
      </c>
      <c r="AH183" s="6">
        <f t="shared" si="52"/>
        <v>7.1999999999999993</v>
      </c>
      <c r="AI183" s="6">
        <f t="shared" si="53"/>
        <v>204.12</v>
      </c>
      <c r="AJ183" s="13">
        <v>21000000410</v>
      </c>
      <c r="AK183" s="11"/>
      <c r="AL183" s="10" t="str">
        <f t="shared" si="54"/>
        <v>Espresso Coffee Rub Ingredients:
harbinger coffee, kosher salt, garlic, pink peppercorns, brown sugar, cayenne, clove, cinnamon, mace</v>
      </c>
      <c r="AM183" s="9" t="s">
        <v>44</v>
      </c>
      <c r="AN183" s="42"/>
    </row>
    <row r="184" spans="1:40" ht="180" x14ac:dyDescent="0.3">
      <c r="A184" s="8" t="s">
        <v>2232</v>
      </c>
      <c r="B184" s="8" t="s">
        <v>2233</v>
      </c>
      <c r="C184" s="8" t="s">
        <v>2234</v>
      </c>
      <c r="D184" s="9" t="s">
        <v>2235</v>
      </c>
      <c r="E184" s="6">
        <f t="shared" si="39"/>
        <v>1.4991181657848325</v>
      </c>
      <c r="F184" s="6">
        <f>Table9[[#This Row],[4oz 
Net Wt (grams)]]/2</f>
        <v>42.5</v>
      </c>
      <c r="G184" s="6">
        <f t="shared" si="40"/>
        <v>2.998236331569665</v>
      </c>
      <c r="H184" s="6">
        <v>85</v>
      </c>
      <c r="I184" s="6">
        <f t="shared" si="41"/>
        <v>3.7477954144620811</v>
      </c>
      <c r="J184" s="6">
        <f t="shared" si="42"/>
        <v>106.25</v>
      </c>
      <c r="K184" s="6">
        <f t="shared" si="43"/>
        <v>5.9964726631393299</v>
      </c>
      <c r="L184" s="6">
        <f t="shared" si="44"/>
        <v>170</v>
      </c>
      <c r="M184" s="9" t="str">
        <f t="shared" si="45"/>
        <v>Espresso Sea Salt Ingredients:
sea salt, roasted Italian espresso beans
 - NET WT. 1.50 oz (42.5 grams)</v>
      </c>
      <c r="N184" s="10">
        <v>10000000110</v>
      </c>
      <c r="O184" s="10">
        <v>30000000110</v>
      </c>
      <c r="P184" s="10">
        <v>50000000110</v>
      </c>
      <c r="Q184" s="10">
        <v>70000000110</v>
      </c>
      <c r="R184" s="10">
        <v>90000000110</v>
      </c>
      <c r="S184" s="10">
        <v>11000000110</v>
      </c>
      <c r="T184" s="10">
        <v>13000000110</v>
      </c>
      <c r="U184" s="8" t="s">
        <v>49</v>
      </c>
      <c r="V184" s="9" t="s">
        <v>740</v>
      </c>
      <c r="W184" s="6">
        <f t="shared" si="46"/>
        <v>0.74955908289241624</v>
      </c>
      <c r="X184" s="6">
        <f t="shared" si="47"/>
        <v>21.25</v>
      </c>
      <c r="Y184" s="6">
        <f t="shared" si="48"/>
        <v>11.99294532627866</v>
      </c>
      <c r="Z184" s="6">
        <f t="shared" si="49"/>
        <v>340</v>
      </c>
      <c r="AA184" s="13">
        <v>15000000110</v>
      </c>
      <c r="AB184" s="6">
        <f t="shared" si="55"/>
        <v>2.2486772486772488</v>
      </c>
      <c r="AC184" s="6">
        <f t="shared" si="57"/>
        <v>63.75</v>
      </c>
      <c r="AD184" s="13">
        <v>17000000110</v>
      </c>
      <c r="AE184" s="6">
        <f t="shared" si="50"/>
        <v>7.4955908289241622</v>
      </c>
      <c r="AF184" s="6">
        <f t="shared" si="51"/>
        <v>212.5</v>
      </c>
      <c r="AG184" s="13">
        <v>19000000110</v>
      </c>
      <c r="AH184" s="6">
        <f t="shared" si="52"/>
        <v>4.4973544973544977</v>
      </c>
      <c r="AI184" s="6">
        <f t="shared" si="53"/>
        <v>127.5</v>
      </c>
      <c r="AJ184" s="13">
        <v>21000000110</v>
      </c>
      <c r="AK184" s="11"/>
      <c r="AL184" s="10" t="str">
        <f t="shared" si="54"/>
        <v>Espresso Sea Salt Ingredients:
sea salt, roasted Italian espresso beans</v>
      </c>
      <c r="AM184" s="9" t="s">
        <v>44</v>
      </c>
      <c r="AN184" s="42"/>
    </row>
    <row r="185" spans="1:40" ht="180" x14ac:dyDescent="0.3">
      <c r="A185" s="31" t="s">
        <v>2444</v>
      </c>
      <c r="B185" s="8" t="s">
        <v>2445</v>
      </c>
      <c r="C185" s="8" t="s">
        <v>2445</v>
      </c>
      <c r="D185" s="9" t="s">
        <v>2446</v>
      </c>
      <c r="E185" s="6">
        <f t="shared" si="39"/>
        <v>1.8342151675485008</v>
      </c>
      <c r="F185" s="6">
        <f>Table9[[#This Row],[4oz 
Net Wt (grams)]]/2</f>
        <v>52</v>
      </c>
      <c r="G185" s="6">
        <f t="shared" si="40"/>
        <v>3.6684303350970016</v>
      </c>
      <c r="H185" s="6">
        <v>104</v>
      </c>
      <c r="I185" s="6">
        <f t="shared" si="41"/>
        <v>4.5855379188712515</v>
      </c>
      <c r="J185" s="6">
        <f t="shared" si="42"/>
        <v>130</v>
      </c>
      <c r="K185" s="6">
        <f t="shared" si="43"/>
        <v>7.3368606701940031</v>
      </c>
      <c r="L185" s="6">
        <f t="shared" si="44"/>
        <v>208</v>
      </c>
      <c r="M185" s="9" t="str">
        <f t="shared" si="45"/>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740</v>
      </c>
      <c r="W185" s="6">
        <f t="shared" si="46"/>
        <v>0.91710758377425039</v>
      </c>
      <c r="X185" s="6">
        <f t="shared" si="47"/>
        <v>26</v>
      </c>
      <c r="Y185" s="6">
        <f t="shared" si="48"/>
        <v>14.673721340388006</v>
      </c>
      <c r="Z185" s="6">
        <f t="shared" si="49"/>
        <v>416</v>
      </c>
      <c r="AA185" s="13">
        <v>15000000109</v>
      </c>
      <c r="AB185" s="6">
        <f t="shared" si="55"/>
        <v>2.7513227513227512</v>
      </c>
      <c r="AC185" s="6">
        <f t="shared" si="57"/>
        <v>78</v>
      </c>
      <c r="AD185" s="13">
        <v>17000000109</v>
      </c>
      <c r="AE185" s="6">
        <f t="shared" si="50"/>
        <v>9.1710758377425048</v>
      </c>
      <c r="AF185" s="6">
        <f t="shared" si="51"/>
        <v>260</v>
      </c>
      <c r="AG185" s="13">
        <v>19000000109</v>
      </c>
      <c r="AH185" s="6">
        <f t="shared" si="52"/>
        <v>5.5026455026455023</v>
      </c>
      <c r="AI185" s="6">
        <f t="shared" si="53"/>
        <v>156</v>
      </c>
      <c r="AJ185" s="13">
        <v>21000000109</v>
      </c>
      <c r="AK185" s="11"/>
      <c r="AL185" s="10" t="str">
        <f t="shared" si="54"/>
        <v>Espresso Sugar Ingredients:
cane sugar, ground espresso powder</v>
      </c>
      <c r="AM185" s="9" t="s">
        <v>44</v>
      </c>
      <c r="AN185" s="42"/>
    </row>
    <row r="186" spans="1:40" ht="180" x14ac:dyDescent="0.3">
      <c r="A186" s="8" t="s">
        <v>1988</v>
      </c>
      <c r="B186" s="8" t="s">
        <v>1989</v>
      </c>
      <c r="C186" s="8" t="s">
        <v>1989</v>
      </c>
      <c r="D186" s="9" t="s">
        <v>1990</v>
      </c>
      <c r="E186" s="6">
        <f t="shared" si="39"/>
        <v>1.95</v>
      </c>
      <c r="F186" s="6">
        <f>Table9[[#This Row],[4oz 
Net Wt (grams)]]/2</f>
        <v>55.282499999999999</v>
      </c>
      <c r="G186" s="6">
        <f t="shared" si="40"/>
        <v>3.9</v>
      </c>
      <c r="H186" s="6">
        <v>110.565</v>
      </c>
      <c r="I186" s="6">
        <f t="shared" si="41"/>
        <v>4.875</v>
      </c>
      <c r="J186" s="6">
        <f t="shared" si="42"/>
        <v>138.20625000000001</v>
      </c>
      <c r="K186" s="6">
        <f t="shared" si="43"/>
        <v>7.8</v>
      </c>
      <c r="L186" s="6">
        <f t="shared" si="44"/>
        <v>221.13</v>
      </c>
      <c r="M186" s="9" t="str">
        <f t="shared" si="45"/>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 t="shared" si="46"/>
        <v>0.97499999999999998</v>
      </c>
      <c r="X186" s="6">
        <f t="shared" si="47"/>
        <v>27.641249999999999</v>
      </c>
      <c r="Y186" s="6">
        <f t="shared" si="48"/>
        <v>15.6</v>
      </c>
      <c r="Z186" s="6">
        <f t="shared" si="49"/>
        <v>442.26</v>
      </c>
      <c r="AA186" s="13">
        <v>15000000389</v>
      </c>
      <c r="AB186" s="6">
        <f t="shared" si="55"/>
        <v>2.9249999999999998</v>
      </c>
      <c r="AC186" s="6">
        <f t="shared" si="57"/>
        <v>82.923749999999998</v>
      </c>
      <c r="AD186" s="13">
        <v>17000000389</v>
      </c>
      <c r="AE186" s="6">
        <f t="shared" si="50"/>
        <v>9.75</v>
      </c>
      <c r="AF186" s="6">
        <f t="shared" si="51"/>
        <v>276.41250000000002</v>
      </c>
      <c r="AG186" s="13">
        <v>19000000389</v>
      </c>
      <c r="AH186" s="6">
        <f t="shared" si="52"/>
        <v>5.85</v>
      </c>
      <c r="AI186" s="6">
        <f t="shared" si="53"/>
        <v>165.8475</v>
      </c>
      <c r="AJ186" s="13">
        <v>21000000389</v>
      </c>
      <c r="AK186" s="11"/>
      <c r="AL186" s="10" t="str">
        <f t="shared" si="54"/>
        <v xml:space="preserve">Every Veggie Seasoning Ingredients:
spices, salt, dehydrated garlic, dehydrated onion, corn oil, herbs </v>
      </c>
      <c r="AM186" s="9" t="s">
        <v>44</v>
      </c>
      <c r="AN186" s="42"/>
    </row>
    <row r="187" spans="1:40" ht="180" x14ac:dyDescent="0.3">
      <c r="A187" s="8" t="s">
        <v>2093</v>
      </c>
      <c r="B187" s="8" t="s">
        <v>2973</v>
      </c>
      <c r="C187" s="8" t="s">
        <v>2976</v>
      </c>
      <c r="D187" s="9" t="s">
        <v>2979</v>
      </c>
      <c r="E187" s="6">
        <f t="shared" si="39"/>
        <v>1.3749559082892415</v>
      </c>
      <c r="F187" s="6">
        <f>Table9[[#This Row],[4oz 
Net Wt (grams)]]/2</f>
        <v>38.979999999999997</v>
      </c>
      <c r="G187" s="6">
        <f t="shared" si="40"/>
        <v>2.749911816578483</v>
      </c>
      <c r="H187" s="6">
        <v>77.959999999999994</v>
      </c>
      <c r="I187" s="6">
        <f t="shared" si="41"/>
        <v>3.4373897707231036</v>
      </c>
      <c r="J187" s="6">
        <f t="shared" si="42"/>
        <v>97.449999999999989</v>
      </c>
      <c r="K187" s="6">
        <f t="shared" si="43"/>
        <v>5.4998236331569661</v>
      </c>
      <c r="L187" s="6">
        <f t="shared" si="44"/>
        <v>155.91999999999999</v>
      </c>
      <c r="M187" s="9" t="str">
        <f t="shared" si="45"/>
        <v>Everything Louisiana No Salt Seasoning Ingredients:
garlic, paprika, onion, black pepper, coriander, california chili pepper, basil, oregano, thyme, parsely
 - NET WT. 1.37 oz (38.98 grams)</v>
      </c>
      <c r="N187" s="10">
        <v>10000000616</v>
      </c>
      <c r="O187" s="10">
        <v>30000000616</v>
      </c>
      <c r="P187" s="10">
        <v>50000000616</v>
      </c>
      <c r="Q187" s="10">
        <v>70000000616</v>
      </c>
      <c r="R187" s="10">
        <v>90000000616</v>
      </c>
      <c r="S187" s="10">
        <v>11000000616</v>
      </c>
      <c r="T187" s="10">
        <v>13000000616</v>
      </c>
      <c r="U187" s="22"/>
      <c r="W187" s="6">
        <f t="shared" si="46"/>
        <v>0.68747795414462076</v>
      </c>
      <c r="X187" s="6">
        <f t="shared" si="47"/>
        <v>19.489999999999998</v>
      </c>
      <c r="Y187" s="6">
        <f t="shared" si="48"/>
        <v>10.999647266313932</v>
      </c>
      <c r="Z187" s="6">
        <f t="shared" si="49"/>
        <v>311.83999999999997</v>
      </c>
      <c r="AA187" s="13">
        <v>15000000616</v>
      </c>
      <c r="AB187" s="6">
        <f t="shared" si="55"/>
        <v>2.0624338624338625</v>
      </c>
      <c r="AC187" s="6">
        <f t="shared" si="57"/>
        <v>58.47</v>
      </c>
      <c r="AD187" s="13">
        <v>17000000616</v>
      </c>
      <c r="AE187" s="6">
        <f t="shared" si="50"/>
        <v>6.8747795414462072</v>
      </c>
      <c r="AF187" s="6">
        <f t="shared" si="51"/>
        <v>194.89999999999998</v>
      </c>
      <c r="AG187" s="13">
        <v>19000000616</v>
      </c>
      <c r="AH187" s="6">
        <f t="shared" si="52"/>
        <v>4.124867724867725</v>
      </c>
      <c r="AI187" s="6">
        <f t="shared" si="53"/>
        <v>116.94</v>
      </c>
      <c r="AJ187" s="13">
        <v>21000000616</v>
      </c>
      <c r="AK187" s="11" t="s">
        <v>2094</v>
      </c>
      <c r="AL187" s="10" t="str">
        <f t="shared" si="54"/>
        <v>Everything Louisiana No Salt Seasoning Ingredients:
garlic, paprika, onion, black pepper, coriander, california chili pepper, basil, oregano, thyme, parsely</v>
      </c>
      <c r="AM187" s="9" t="s">
        <v>44</v>
      </c>
      <c r="AN187" s="42"/>
    </row>
    <row r="188" spans="1:40" ht="180" x14ac:dyDescent="0.3">
      <c r="A188" s="8" t="s">
        <v>2095</v>
      </c>
      <c r="B188" s="8" t="s">
        <v>2974</v>
      </c>
      <c r="C188" s="8" t="s">
        <v>2977</v>
      </c>
      <c r="D188" s="9" t="s">
        <v>2980</v>
      </c>
      <c r="E188" s="6">
        <f t="shared" si="39"/>
        <v>1.3749559082892415</v>
      </c>
      <c r="F188" s="6">
        <f>Table9[[#This Row],[4oz 
Net Wt (grams)]]/2</f>
        <v>38.979999999999997</v>
      </c>
      <c r="G188" s="6">
        <f t="shared" si="40"/>
        <v>2.749911816578483</v>
      </c>
      <c r="H188" s="6">
        <v>77.959999999999994</v>
      </c>
      <c r="I188" s="6">
        <f t="shared" si="41"/>
        <v>3.4373897707231036</v>
      </c>
      <c r="J188" s="6">
        <f t="shared" si="42"/>
        <v>97.449999999999989</v>
      </c>
      <c r="K188" s="6">
        <f t="shared" si="43"/>
        <v>5.4998236331569661</v>
      </c>
      <c r="L188" s="6">
        <f t="shared" si="44"/>
        <v>155.91999999999999</v>
      </c>
      <c r="M188" s="9" t="str">
        <f t="shared" si="45"/>
        <v>Everything Louisiana Seasoning Ingredients:
onion, garlic, sea salt, california chili pepper, cumin, coriander, paprika, black pepper, basil leaves, parsley flakes
 - NET WT. 1.37 oz (38.98 grams)</v>
      </c>
      <c r="N188" s="10">
        <v>10000000617</v>
      </c>
      <c r="O188" s="10">
        <v>30000000617</v>
      </c>
      <c r="P188" s="10">
        <v>50000000617</v>
      </c>
      <c r="Q188" s="10">
        <v>70000000617</v>
      </c>
      <c r="R188" s="10">
        <v>90000000617</v>
      </c>
      <c r="S188" s="10">
        <v>11000000617</v>
      </c>
      <c r="T188" s="10">
        <v>13000000617</v>
      </c>
      <c r="U188" s="22"/>
      <c r="W188" s="6">
        <f t="shared" si="46"/>
        <v>0.68747795414462076</v>
      </c>
      <c r="X188" s="6">
        <f t="shared" si="47"/>
        <v>19.489999999999998</v>
      </c>
      <c r="Y188" s="6">
        <f t="shared" si="48"/>
        <v>10.999647266313932</v>
      </c>
      <c r="Z188" s="6">
        <f t="shared" si="49"/>
        <v>311.83999999999997</v>
      </c>
      <c r="AA188" s="13">
        <v>15000000617</v>
      </c>
      <c r="AB188" s="6">
        <f t="shared" si="55"/>
        <v>2.0624338624338625</v>
      </c>
      <c r="AC188" s="6">
        <f t="shared" si="57"/>
        <v>58.47</v>
      </c>
      <c r="AD188" s="13">
        <v>17000000617</v>
      </c>
      <c r="AE188" s="6">
        <f t="shared" si="50"/>
        <v>6.8747795414462072</v>
      </c>
      <c r="AF188" s="6">
        <f t="shared" si="51"/>
        <v>194.89999999999998</v>
      </c>
      <c r="AG188" s="13">
        <v>19000000617</v>
      </c>
      <c r="AH188" s="6">
        <f t="shared" si="52"/>
        <v>4.124867724867725</v>
      </c>
      <c r="AI188" s="6">
        <f t="shared" si="53"/>
        <v>116.94</v>
      </c>
      <c r="AJ188" s="13">
        <v>21000000617</v>
      </c>
      <c r="AK188" s="11" t="s">
        <v>2096</v>
      </c>
      <c r="AL188" s="10" t="str">
        <f t="shared" si="54"/>
        <v>Everything Louisiana Seasoning Ingredients:
onion, garlic, sea salt, california chili pepper, cumin, coriander, paprika, black pepper, basil leaves, parsley flakes</v>
      </c>
      <c r="AM188" s="9" t="s">
        <v>44</v>
      </c>
      <c r="AN188" s="42"/>
    </row>
    <row r="189" spans="1:40" ht="180" x14ac:dyDescent="0.3">
      <c r="A189" s="8" t="s">
        <v>2097</v>
      </c>
      <c r="B189" s="8" t="s">
        <v>2975</v>
      </c>
      <c r="C189" s="8" t="s">
        <v>2978</v>
      </c>
      <c r="D189" s="9" t="s">
        <v>2981</v>
      </c>
      <c r="E189" s="6">
        <f t="shared" si="39"/>
        <v>1.3749559082892415</v>
      </c>
      <c r="F189" s="6">
        <f>Table9[[#This Row],[4oz 
Net Wt (grams)]]/2</f>
        <v>38.979999999999997</v>
      </c>
      <c r="G189" s="6">
        <f t="shared" si="40"/>
        <v>2.749911816578483</v>
      </c>
      <c r="H189" s="6">
        <v>77.959999999999994</v>
      </c>
      <c r="I189" s="6">
        <f t="shared" si="41"/>
        <v>3.4373897707231036</v>
      </c>
      <c r="J189" s="6">
        <f t="shared" si="42"/>
        <v>97.449999999999989</v>
      </c>
      <c r="K189" s="6">
        <f t="shared" si="43"/>
        <v>5.4998236331569661</v>
      </c>
      <c r="L189" s="6">
        <f t="shared" si="44"/>
        <v>155.91999999999999</v>
      </c>
      <c r="M189" s="9" t="str">
        <f t="shared" si="45"/>
        <v>Everything Louisiana Spicy Seasoning Ingredients:
onion, garlic, sea salt, california chili pepper, cayenne pepper, cumin, coriander, paprika, black pepper, basil leaves, parsley flakes
 - NET WT. 1.37 oz (38.98 grams)</v>
      </c>
      <c r="N189" s="10">
        <v>10000000618</v>
      </c>
      <c r="O189" s="10">
        <v>30000000618</v>
      </c>
      <c r="P189" s="10">
        <v>50000000618</v>
      </c>
      <c r="Q189" s="10">
        <v>70000000618</v>
      </c>
      <c r="R189" s="10">
        <v>90000000618</v>
      </c>
      <c r="S189" s="10">
        <v>11000000618</v>
      </c>
      <c r="T189" s="10">
        <v>13000000618</v>
      </c>
      <c r="U189" s="22"/>
      <c r="W189" s="6">
        <f t="shared" si="46"/>
        <v>0.68747795414462076</v>
      </c>
      <c r="X189" s="6">
        <f t="shared" si="47"/>
        <v>19.489999999999998</v>
      </c>
      <c r="Y189" s="6">
        <f t="shared" si="48"/>
        <v>10.999647266313932</v>
      </c>
      <c r="Z189" s="6">
        <f t="shared" si="49"/>
        <v>311.83999999999997</v>
      </c>
      <c r="AA189" s="13">
        <v>15000000618</v>
      </c>
      <c r="AB189" s="6">
        <f t="shared" si="55"/>
        <v>2.0624338624338625</v>
      </c>
      <c r="AC189" s="6">
        <f t="shared" si="57"/>
        <v>58.47</v>
      </c>
      <c r="AD189" s="13">
        <v>17000000618</v>
      </c>
      <c r="AE189" s="6">
        <f t="shared" si="50"/>
        <v>6.8747795414462072</v>
      </c>
      <c r="AF189" s="6">
        <f t="shared" si="51"/>
        <v>194.89999999999998</v>
      </c>
      <c r="AG189" s="13">
        <v>19000000618</v>
      </c>
      <c r="AH189" s="6">
        <f t="shared" si="52"/>
        <v>4.124867724867725</v>
      </c>
      <c r="AI189" s="6">
        <f t="shared" si="53"/>
        <v>116.94</v>
      </c>
      <c r="AJ189" s="13">
        <v>21000000618</v>
      </c>
      <c r="AK189" s="11" t="s">
        <v>2098</v>
      </c>
      <c r="AL189" s="10" t="str">
        <f t="shared" si="54"/>
        <v>Everything Louisiana Spicy Seasoning Ingredients:
onion, garlic, sea salt, california chili pepper, cayenne pepper, cumin, coriander, paprika, black pepper, basil leaves, parsley flakes</v>
      </c>
      <c r="AM189" s="9" t="s">
        <v>44</v>
      </c>
      <c r="AN189" s="42"/>
    </row>
    <row r="190" spans="1:40" ht="360" x14ac:dyDescent="0.3">
      <c r="A190" s="8" t="s">
        <v>343</v>
      </c>
      <c r="B190" s="8" t="s">
        <v>344</v>
      </c>
      <c r="C190" s="8" t="s">
        <v>345</v>
      </c>
      <c r="D190" s="9" t="s">
        <v>346</v>
      </c>
      <c r="E190" s="6">
        <f t="shared" si="39"/>
        <v>1.1000000000000001</v>
      </c>
      <c r="F190" s="6">
        <f>Table9[[#This Row],[4oz 
Net Wt (grams)]]/2</f>
        <v>31.185000000000006</v>
      </c>
      <c r="G190" s="6">
        <f t="shared" si="40"/>
        <v>2.2000000000000002</v>
      </c>
      <c r="H190" s="6">
        <v>62.370000000000012</v>
      </c>
      <c r="I190" s="6">
        <f t="shared" si="41"/>
        <v>2.75</v>
      </c>
      <c r="J190" s="6">
        <f t="shared" si="42"/>
        <v>77.96250000000002</v>
      </c>
      <c r="K190" s="6">
        <f t="shared" si="43"/>
        <v>4.4000000000000004</v>
      </c>
      <c r="L190" s="6">
        <f t="shared" si="44"/>
        <v>124.74000000000002</v>
      </c>
      <c r="M190"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 t="shared" si="46"/>
        <v>0.55000000000000004</v>
      </c>
      <c r="X190" s="6">
        <f t="shared" si="47"/>
        <v>15.592500000000003</v>
      </c>
      <c r="Y190" s="6">
        <f t="shared" si="48"/>
        <v>8.8000000000000007</v>
      </c>
      <c r="Z190" s="6">
        <f t="shared" si="49"/>
        <v>249.48000000000005</v>
      </c>
      <c r="AA190" s="13">
        <v>15000000111</v>
      </c>
      <c r="AB190" s="6">
        <f t="shared" si="55"/>
        <v>1.6500000000000001</v>
      </c>
      <c r="AC190" s="6">
        <f t="shared" si="57"/>
        <v>46.777500000000011</v>
      </c>
      <c r="AD190" s="13">
        <v>17000000111</v>
      </c>
      <c r="AE190" s="6">
        <f t="shared" si="50"/>
        <v>5.5000000000000009</v>
      </c>
      <c r="AF190" s="6">
        <f t="shared" si="51"/>
        <v>155.92500000000004</v>
      </c>
      <c r="AG190" s="13">
        <v>19000000111</v>
      </c>
      <c r="AH190" s="6">
        <f t="shared" si="52"/>
        <v>3.3000000000000003</v>
      </c>
      <c r="AI190" s="6">
        <f t="shared" si="53"/>
        <v>93.555000000000021</v>
      </c>
      <c r="AJ190" s="13">
        <v>21000000111</v>
      </c>
      <c r="AK190" s="11"/>
      <c r="AL190"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2485</v>
      </c>
      <c r="B191" s="8" t="s">
        <v>2486</v>
      </c>
      <c r="C191" s="8" t="s">
        <v>2487</v>
      </c>
      <c r="D191" s="9" t="s">
        <v>2488</v>
      </c>
      <c r="E191" s="6">
        <f t="shared" si="39"/>
        <v>1.6875</v>
      </c>
      <c r="F191" s="6">
        <f>Table9[[#This Row],[4oz 
Net Wt (grams)]]/2</f>
        <v>47.840625000000003</v>
      </c>
      <c r="G191" s="6">
        <f t="shared" si="40"/>
        <v>3.375</v>
      </c>
      <c r="H191" s="6">
        <v>95.681250000000006</v>
      </c>
      <c r="I191" s="6">
        <f t="shared" si="41"/>
        <v>4.21875</v>
      </c>
      <c r="J191" s="6">
        <f t="shared" si="42"/>
        <v>119.6015625</v>
      </c>
      <c r="K191" s="6">
        <f t="shared" si="43"/>
        <v>6.75</v>
      </c>
      <c r="L191" s="6">
        <f t="shared" si="44"/>
        <v>191.36250000000001</v>
      </c>
      <c r="M191"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121</v>
      </c>
      <c r="W191" s="6">
        <f t="shared" si="46"/>
        <v>0.84375</v>
      </c>
      <c r="X191" s="6">
        <f t="shared" si="47"/>
        <v>23.920312500000001</v>
      </c>
      <c r="Y191" s="6">
        <f t="shared" si="48"/>
        <v>13.5</v>
      </c>
      <c r="Z191" s="6">
        <f t="shared" si="49"/>
        <v>382.72500000000002</v>
      </c>
      <c r="AA191" s="13">
        <v>15000000112</v>
      </c>
      <c r="AB191" s="6">
        <f t="shared" si="55"/>
        <v>2.53125</v>
      </c>
      <c r="AC191" s="6">
        <f t="shared" si="57"/>
        <v>71.760937500000011</v>
      </c>
      <c r="AD191" s="13">
        <v>17000000112</v>
      </c>
      <c r="AE191" s="6">
        <f t="shared" si="50"/>
        <v>8.4375</v>
      </c>
      <c r="AF191" s="6">
        <f t="shared" si="51"/>
        <v>239.203125</v>
      </c>
      <c r="AG191" s="13">
        <v>19000000112</v>
      </c>
      <c r="AH191" s="6">
        <f t="shared" si="52"/>
        <v>5.0625</v>
      </c>
      <c r="AI191" s="6">
        <f t="shared" si="53"/>
        <v>143.52187500000002</v>
      </c>
      <c r="AJ191" s="13">
        <v>21000000112</v>
      </c>
      <c r="AK191" s="11"/>
      <c r="AL191"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144</v>
      </c>
      <c r="B192" s="8" t="s">
        <v>145</v>
      </c>
      <c r="C192" s="8" t="s">
        <v>146</v>
      </c>
      <c r="D192" s="9" t="s">
        <v>147</v>
      </c>
      <c r="E192" s="6">
        <f t="shared" si="39"/>
        <v>2.0499999999999998</v>
      </c>
      <c r="F192" s="6">
        <f>Table9[[#This Row],[4oz 
Net Wt (grams)]]/2</f>
        <v>58.1175</v>
      </c>
      <c r="G192" s="6">
        <f t="shared" si="40"/>
        <v>4.0999999999999996</v>
      </c>
      <c r="H192" s="6">
        <v>116.235</v>
      </c>
      <c r="I192" s="6">
        <f t="shared" si="41"/>
        <v>5.125</v>
      </c>
      <c r="J192" s="6">
        <f t="shared" si="42"/>
        <v>145.29374999999999</v>
      </c>
      <c r="K192" s="6">
        <f t="shared" si="43"/>
        <v>8.1999999999999993</v>
      </c>
      <c r="L192" s="6">
        <f t="shared" si="44"/>
        <v>232.47</v>
      </c>
      <c r="M192" s="9" t="str">
        <f t="shared" si="45"/>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148</v>
      </c>
      <c r="W192" s="6">
        <f t="shared" si="46"/>
        <v>1.0249999999999999</v>
      </c>
      <c r="X192" s="6">
        <f t="shared" si="47"/>
        <v>29.05875</v>
      </c>
      <c r="Y192" s="6">
        <f t="shared" si="48"/>
        <v>16.399999999999999</v>
      </c>
      <c r="Z192" s="6">
        <f t="shared" si="49"/>
        <v>464.94</v>
      </c>
      <c r="AA192" s="13">
        <v>15000000113</v>
      </c>
      <c r="AB192" s="6">
        <f t="shared" si="55"/>
        <v>3.0749999999999997</v>
      </c>
      <c r="AC192" s="6">
        <f t="shared" si="57"/>
        <v>87.176249999999996</v>
      </c>
      <c r="AD192" s="13">
        <v>17000000113</v>
      </c>
      <c r="AE192" s="6">
        <f t="shared" si="50"/>
        <v>10.249999999999998</v>
      </c>
      <c r="AF192" s="6">
        <f t="shared" si="51"/>
        <v>290.58749999999998</v>
      </c>
      <c r="AG192" s="13">
        <v>19000000113</v>
      </c>
      <c r="AH192" s="6">
        <f t="shared" si="52"/>
        <v>6.1499999999999995</v>
      </c>
      <c r="AI192" s="6">
        <f t="shared" si="53"/>
        <v>174.35249999999999</v>
      </c>
      <c r="AJ192" s="13">
        <v>21000000113</v>
      </c>
      <c r="AK192" s="11" t="s">
        <v>149</v>
      </c>
      <c r="AL192" s="10" t="str">
        <f t="shared" si="54"/>
        <v>Farm Market Bread Dip Ingredients:
sea salt, dehydrated garlic, spices, dehydrated red bell pepper, dehydrated lemon peel</v>
      </c>
      <c r="AM192" s="9" t="s">
        <v>44</v>
      </c>
      <c r="AN192" s="42"/>
    </row>
    <row r="193" spans="1:40" ht="180" x14ac:dyDescent="0.3">
      <c r="A193" s="8" t="s">
        <v>897</v>
      </c>
      <c r="B193" s="8" t="s">
        <v>898</v>
      </c>
      <c r="C193" s="8" t="s">
        <v>898</v>
      </c>
      <c r="D193" s="9" t="s">
        <v>899</v>
      </c>
      <c r="E193" s="6">
        <f t="shared" si="39"/>
        <v>0.88888888888888884</v>
      </c>
      <c r="F193" s="6">
        <f>Table9[[#This Row],[4oz 
Net Wt (grams)]]/2</f>
        <v>25.2</v>
      </c>
      <c r="G193" s="6">
        <f t="shared" si="40"/>
        <v>1.7777777777777777</v>
      </c>
      <c r="H193" s="6">
        <v>50.4</v>
      </c>
      <c r="I193" s="6">
        <f t="shared" si="41"/>
        <v>2.2222222222222223</v>
      </c>
      <c r="J193" s="6">
        <f t="shared" si="42"/>
        <v>63</v>
      </c>
      <c r="K193" s="6">
        <f t="shared" si="43"/>
        <v>3.5555555555555554</v>
      </c>
      <c r="L193" s="6">
        <f t="shared" si="44"/>
        <v>100.8</v>
      </c>
      <c r="M193" s="9" t="str">
        <f t="shared" si="45"/>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 t="shared" si="46"/>
        <v>0.44444444444444442</v>
      </c>
      <c r="X193" s="6">
        <f t="shared" si="47"/>
        <v>12.6</v>
      </c>
      <c r="Y193" s="6">
        <f t="shared" si="48"/>
        <v>7.1111111111111107</v>
      </c>
      <c r="Z193" s="6">
        <f t="shared" si="49"/>
        <v>201.6</v>
      </c>
      <c r="AA193" s="13">
        <v>15000000627</v>
      </c>
      <c r="AB193" s="6">
        <f t="shared" si="55"/>
        <v>1.3333333333333333</v>
      </c>
      <c r="AC193" s="6">
        <f t="shared" si="57"/>
        <v>37.799999999999997</v>
      </c>
      <c r="AD193" s="13">
        <v>17000000627</v>
      </c>
      <c r="AE193" s="6">
        <f t="shared" si="50"/>
        <v>4.4444444444444446</v>
      </c>
      <c r="AF193" s="6">
        <f t="shared" si="51"/>
        <v>126</v>
      </c>
      <c r="AG193" s="13">
        <v>19000000627</v>
      </c>
      <c r="AH193" s="6">
        <f t="shared" si="52"/>
        <v>2.6666666666666665</v>
      </c>
      <c r="AI193" s="6">
        <f t="shared" si="53"/>
        <v>75.599999999999994</v>
      </c>
      <c r="AJ193" s="13">
        <v>21000000627</v>
      </c>
      <c r="AK193" s="11"/>
      <c r="AL193" s="10" t="str">
        <f t="shared" si="54"/>
        <v>Fennel Seeds Ingredients:
fennel</v>
      </c>
      <c r="AM193" s="9" t="s">
        <v>44</v>
      </c>
      <c r="AN193" s="42"/>
    </row>
    <row r="194" spans="1:40" ht="180" x14ac:dyDescent="0.3">
      <c r="A194" s="31" t="s">
        <v>218</v>
      </c>
      <c r="B194" s="8" t="s">
        <v>219</v>
      </c>
      <c r="C194" s="8" t="s">
        <v>220</v>
      </c>
      <c r="D194" s="9" t="s">
        <v>221</v>
      </c>
      <c r="E194" s="6">
        <f t="shared" ref="E194:E257" si="58">IF(F194 = "NULL", "NULL", F194/28.35)</f>
        <v>1.1000000000000001</v>
      </c>
      <c r="F194" s="6">
        <f>Table9[[#This Row],[4oz 
Net Wt (grams)]]/2</f>
        <v>31.185000000000006</v>
      </c>
      <c r="G194" s="6">
        <f t="shared" ref="G194:G257" si="59">IF(H194 = "NULL", "NULL", H194/28.35)</f>
        <v>2.2000000000000002</v>
      </c>
      <c r="H194" s="6">
        <v>62.370000000000012</v>
      </c>
      <c r="I194" s="6">
        <f t="shared" ref="I194:I257" si="60">IF(G194 = "NULL", "NULL", G194*1.25)</f>
        <v>2.75</v>
      </c>
      <c r="J194" s="6">
        <f t="shared" ref="J194:J257" si="61">IF(G194 = "NULL", "NULL", H194*1.25)</f>
        <v>77.96250000000002</v>
      </c>
      <c r="K194" s="6">
        <f t="shared" ref="K194:K257" si="62">IF(G194 = "NULL", "NULL", G194*2)</f>
        <v>4.4000000000000004</v>
      </c>
      <c r="L194" s="6">
        <f t="shared" ref="L194:L257" si="63">IF(G194 = "NULL", "NULL", H194*2)</f>
        <v>124.74000000000002</v>
      </c>
      <c r="M194" s="9" t="str">
        <f t="shared" ref="M194:M257" si="64">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115</v>
      </c>
      <c r="W194" s="6">
        <f t="shared" ref="W194:W257" si="65">IF(G194 = "NULL", "NULL", G194/4)</f>
        <v>0.55000000000000004</v>
      </c>
      <c r="X194" s="6">
        <f t="shared" ref="X194:X257" si="66">IF(W194 = "NULL", "NULL", W194*28.35)</f>
        <v>15.592500000000003</v>
      </c>
      <c r="Y194" s="6">
        <f t="shared" ref="Y194:Y257" si="67">IF(G194 = "NULL", "NULL", G194*4)</f>
        <v>8.8000000000000007</v>
      </c>
      <c r="Z194" s="6">
        <f t="shared" ref="Z194:Z257" si="68">IF(G194 = "NULL", "NULL", H194*4)</f>
        <v>249.48000000000005</v>
      </c>
      <c r="AA194" s="13">
        <v>15000000114</v>
      </c>
      <c r="AB194" s="6">
        <f t="shared" si="55"/>
        <v>1.6500000000000001</v>
      </c>
      <c r="AC194" s="6">
        <f t="shared" si="57"/>
        <v>46.777500000000011</v>
      </c>
      <c r="AD194" s="13">
        <v>17000000114</v>
      </c>
      <c r="AE194" s="6">
        <f t="shared" ref="AE194:AE257" si="69">IF(H194 = "NULL", "NULL", AF194/28.35)</f>
        <v>5.5000000000000009</v>
      </c>
      <c r="AF194" s="6">
        <f t="shared" ref="AF194:AF257" si="70">IF(H194 = "NULL", "NULL", J194*2)</f>
        <v>155.92500000000004</v>
      </c>
      <c r="AG194" s="13">
        <v>19000000114</v>
      </c>
      <c r="AH194" s="6">
        <f t="shared" ref="AH194:AH257" si="71">IF(AB194 = "NULL", "NULL", AB194*2)</f>
        <v>3.3000000000000003</v>
      </c>
      <c r="AI194" s="6">
        <f t="shared" ref="AI194:AI257" si="72">IF(AC194 = "NULL", "NULL", AC194*2)</f>
        <v>93.555000000000021</v>
      </c>
      <c r="AJ194" s="13">
        <v>21000000114</v>
      </c>
      <c r="AK194" s="11" t="s">
        <v>222</v>
      </c>
      <c r="AL194" s="10" t="str">
        <f t="shared" ref="AL194:AL257" si="73">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972</v>
      </c>
      <c r="B195" s="8" t="s">
        <v>973</v>
      </c>
      <c r="C195" s="8" t="s">
        <v>973</v>
      </c>
      <c r="D195" s="9" t="s">
        <v>974</v>
      </c>
      <c r="E195" s="6">
        <f t="shared" si="58"/>
        <v>1.4991181657848325</v>
      </c>
      <c r="F195" s="6">
        <f>Table9[[#This Row],[4oz 
Net Wt (grams)]]/2</f>
        <v>42.5</v>
      </c>
      <c r="G195" s="6">
        <f t="shared" si="59"/>
        <v>2.998236331569665</v>
      </c>
      <c r="H195" s="6">
        <v>85</v>
      </c>
      <c r="I195" s="6">
        <f t="shared" si="60"/>
        <v>3.7477954144620811</v>
      </c>
      <c r="J195" s="6">
        <f t="shared" si="61"/>
        <v>106.25</v>
      </c>
      <c r="K195" s="6">
        <f t="shared" si="62"/>
        <v>5.9964726631393299</v>
      </c>
      <c r="L195" s="6">
        <f t="shared" si="63"/>
        <v>170</v>
      </c>
      <c r="M195" s="9" t="str">
        <f t="shared" si="64"/>
        <v>Fiesta Fajita Seasoning Ingredients:
salt, garlic, onion, pepper, spices
 - NET WT. 1.50 oz (42.5 grams)</v>
      </c>
      <c r="N195" s="10">
        <v>10000000115</v>
      </c>
      <c r="O195" s="10">
        <v>30000000115</v>
      </c>
      <c r="P195" s="10">
        <v>50000000115</v>
      </c>
      <c r="Q195" s="10">
        <v>70000000115</v>
      </c>
      <c r="R195" s="10">
        <v>90000000115</v>
      </c>
      <c r="S195" s="10">
        <v>11000000115</v>
      </c>
      <c r="T195" s="10">
        <v>13000000115</v>
      </c>
      <c r="U195" s="8" t="s">
        <v>49</v>
      </c>
      <c r="V195" s="9" t="s">
        <v>104</v>
      </c>
      <c r="W195" s="6">
        <f t="shared" si="65"/>
        <v>0.74955908289241624</v>
      </c>
      <c r="X195" s="6">
        <f t="shared" si="66"/>
        <v>21.25</v>
      </c>
      <c r="Y195" s="6">
        <f t="shared" si="67"/>
        <v>11.99294532627866</v>
      </c>
      <c r="Z195" s="6">
        <f t="shared" si="68"/>
        <v>340</v>
      </c>
      <c r="AA195" s="13">
        <v>15000000115</v>
      </c>
      <c r="AB195" s="6">
        <f t="shared" si="55"/>
        <v>2.2486772486772488</v>
      </c>
      <c r="AC195" s="6">
        <f t="shared" si="57"/>
        <v>63.75</v>
      </c>
      <c r="AD195" s="13">
        <v>17000000115</v>
      </c>
      <c r="AE195" s="6">
        <f t="shared" si="69"/>
        <v>7.4955908289241622</v>
      </c>
      <c r="AF195" s="6">
        <f t="shared" si="70"/>
        <v>212.5</v>
      </c>
      <c r="AG195" s="13">
        <v>19000000115</v>
      </c>
      <c r="AH195" s="6">
        <f t="shared" si="71"/>
        <v>4.4973544973544977</v>
      </c>
      <c r="AI195" s="6">
        <f t="shared" si="72"/>
        <v>127.5</v>
      </c>
      <c r="AJ195" s="13">
        <v>21000000115</v>
      </c>
      <c r="AK195" s="11" t="s">
        <v>975</v>
      </c>
      <c r="AL195" s="10" t="str">
        <f t="shared" si="73"/>
        <v>Fiesta Fajita Seasoning Ingredients:
salt, garlic, onion, pepper, spices</v>
      </c>
      <c r="AM195" s="9" t="s">
        <v>44</v>
      </c>
      <c r="AN195" s="42"/>
    </row>
    <row r="196" spans="1:40" ht="210" x14ac:dyDescent="0.3">
      <c r="A196" s="8" t="s">
        <v>1867</v>
      </c>
      <c r="B196" s="8" t="s">
        <v>1868</v>
      </c>
      <c r="C196" s="8" t="s">
        <v>1868</v>
      </c>
      <c r="D196" s="9" t="s">
        <v>1869</v>
      </c>
      <c r="E196" s="6">
        <f t="shared" si="58"/>
        <v>1.6</v>
      </c>
      <c r="F196" s="6">
        <f>Table9[[#This Row],[4oz 
Net Wt (grams)]]/2</f>
        <v>45.360000000000007</v>
      </c>
      <c r="G196" s="6">
        <f t="shared" si="59"/>
        <v>3.2</v>
      </c>
      <c r="H196" s="6">
        <v>90.720000000000013</v>
      </c>
      <c r="I196" s="6">
        <f t="shared" si="60"/>
        <v>4</v>
      </c>
      <c r="J196" s="6">
        <f t="shared" si="61"/>
        <v>113.40000000000002</v>
      </c>
      <c r="K196" s="6">
        <f t="shared" si="62"/>
        <v>6.4</v>
      </c>
      <c r="L196" s="6">
        <f t="shared" si="63"/>
        <v>181.44000000000003</v>
      </c>
      <c r="M196" s="9" t="str">
        <f t="shared" si="64"/>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 t="shared" si="65"/>
        <v>0.8</v>
      </c>
      <c r="X196" s="6">
        <f t="shared" si="66"/>
        <v>22.680000000000003</v>
      </c>
      <c r="Y196" s="6">
        <f t="shared" si="67"/>
        <v>12.8</v>
      </c>
      <c r="Z196" s="6">
        <f t="shared" si="68"/>
        <v>362.88000000000005</v>
      </c>
      <c r="AA196" s="13">
        <v>15000000390</v>
      </c>
      <c r="AB196" s="6">
        <f t="shared" si="55"/>
        <v>2.4000000000000004</v>
      </c>
      <c r="AC196" s="6">
        <f t="shared" si="57"/>
        <v>68.040000000000006</v>
      </c>
      <c r="AD196" s="13">
        <v>17000000390</v>
      </c>
      <c r="AE196" s="6">
        <f t="shared" si="69"/>
        <v>8.0000000000000018</v>
      </c>
      <c r="AF196" s="6">
        <f t="shared" si="70"/>
        <v>226.80000000000004</v>
      </c>
      <c r="AG196" s="13">
        <v>19000000390</v>
      </c>
      <c r="AH196" s="6">
        <f t="shared" si="71"/>
        <v>4.8000000000000007</v>
      </c>
      <c r="AI196" s="6">
        <f t="shared" si="72"/>
        <v>136.08000000000001</v>
      </c>
      <c r="AJ196" s="13">
        <v>21000000390</v>
      </c>
      <c r="AK196" s="11"/>
      <c r="AL196" s="10" t="str">
        <f t="shared" si="73"/>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1855</v>
      </c>
      <c r="B197" s="8" t="s">
        <v>1856</v>
      </c>
      <c r="C197" s="8" t="s">
        <v>1857</v>
      </c>
      <c r="D197" s="9" t="s">
        <v>1858</v>
      </c>
      <c r="E197" s="6">
        <f t="shared" si="58"/>
        <v>0.7</v>
      </c>
      <c r="F197" s="6">
        <f>Table9[[#This Row],[4oz 
Net Wt (grams)]]/2</f>
        <v>19.844999999999999</v>
      </c>
      <c r="G197" s="6">
        <f t="shared" si="59"/>
        <v>1.4</v>
      </c>
      <c r="H197" s="6">
        <v>39.69</v>
      </c>
      <c r="I197" s="6">
        <f t="shared" si="60"/>
        <v>1.75</v>
      </c>
      <c r="J197" s="6">
        <f t="shared" si="61"/>
        <v>49.612499999999997</v>
      </c>
      <c r="K197" s="6">
        <f t="shared" si="62"/>
        <v>2.8</v>
      </c>
      <c r="L197" s="6">
        <f t="shared" si="63"/>
        <v>79.38</v>
      </c>
      <c r="M197" s="9" t="str">
        <f t="shared" si="64"/>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 t="shared" si="65"/>
        <v>0.35</v>
      </c>
      <c r="X197" s="6">
        <f t="shared" si="66"/>
        <v>9.9224999999999994</v>
      </c>
      <c r="Y197" s="6">
        <f t="shared" si="67"/>
        <v>5.6</v>
      </c>
      <c r="Z197" s="6">
        <f t="shared" si="68"/>
        <v>158.76</v>
      </c>
      <c r="AA197" s="13">
        <v>15000000116</v>
      </c>
      <c r="AB197" s="6">
        <f t="shared" si="55"/>
        <v>1.0499999999999998</v>
      </c>
      <c r="AC197" s="6">
        <f t="shared" si="57"/>
        <v>29.767499999999998</v>
      </c>
      <c r="AD197" s="13">
        <v>17000000116</v>
      </c>
      <c r="AE197" s="6">
        <f t="shared" si="69"/>
        <v>3.4999999999999996</v>
      </c>
      <c r="AF197" s="6">
        <f t="shared" si="70"/>
        <v>99.224999999999994</v>
      </c>
      <c r="AG197" s="13">
        <v>19000000116</v>
      </c>
      <c r="AH197" s="6">
        <f t="shared" si="71"/>
        <v>2.0999999999999996</v>
      </c>
      <c r="AI197" s="6">
        <f t="shared" si="72"/>
        <v>59.534999999999997</v>
      </c>
      <c r="AJ197" s="13">
        <v>21000000116</v>
      </c>
      <c r="AK197" s="11"/>
      <c r="AL197" s="10" t="str">
        <f t="shared" si="73"/>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420</v>
      </c>
      <c r="B198" s="8" t="s">
        <v>421</v>
      </c>
      <c r="C198" s="8" t="s">
        <v>422</v>
      </c>
      <c r="D198" s="9" t="s">
        <v>423</v>
      </c>
      <c r="E198" s="6">
        <f t="shared" si="58"/>
        <v>1.128747795414462</v>
      </c>
      <c r="F198" s="6">
        <f>Table9[[#This Row],[4oz 
Net Wt (grams)]]/2</f>
        <v>32</v>
      </c>
      <c r="G198" s="6">
        <f t="shared" si="59"/>
        <v>2.257495590828924</v>
      </c>
      <c r="H198" s="6">
        <v>64</v>
      </c>
      <c r="I198" s="6">
        <f t="shared" si="60"/>
        <v>2.821869488536155</v>
      </c>
      <c r="J198" s="6">
        <f t="shared" si="61"/>
        <v>80</v>
      </c>
      <c r="K198" s="6">
        <f t="shared" si="62"/>
        <v>4.5149911816578481</v>
      </c>
      <c r="L198" s="6">
        <f t="shared" si="63"/>
        <v>128</v>
      </c>
      <c r="M198" s="9" t="str">
        <f t="shared" si="64"/>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 t="shared" si="65"/>
        <v>0.56437389770723101</v>
      </c>
      <c r="X198" s="6">
        <f t="shared" si="66"/>
        <v>16</v>
      </c>
      <c r="Y198" s="6">
        <f t="shared" si="67"/>
        <v>9.0299823633156961</v>
      </c>
      <c r="Z198" s="6">
        <f t="shared" si="68"/>
        <v>256</v>
      </c>
      <c r="AA198" s="13">
        <v>15000000435</v>
      </c>
      <c r="AB198" s="6">
        <f t="shared" ref="AB198:AB261" si="74">IF(OR(E198 = "NULL", G198 = "NULL"), "NULL", (E198+G198)/2)</f>
        <v>1.693121693121693</v>
      </c>
      <c r="AC198" s="6">
        <f t="shared" si="57"/>
        <v>48</v>
      </c>
      <c r="AD198" s="13">
        <v>17000000435</v>
      </c>
      <c r="AE198" s="6">
        <f t="shared" si="69"/>
        <v>5.6437389770723101</v>
      </c>
      <c r="AF198" s="6">
        <f t="shared" si="70"/>
        <v>160</v>
      </c>
      <c r="AG198" s="13">
        <v>19000000435</v>
      </c>
      <c r="AH198" s="6">
        <f t="shared" si="71"/>
        <v>3.3862433862433861</v>
      </c>
      <c r="AI198" s="6">
        <f t="shared" si="72"/>
        <v>96</v>
      </c>
      <c r="AJ198" s="13">
        <v>21000000435</v>
      </c>
      <c r="AK198" s="11" t="s">
        <v>424</v>
      </c>
      <c r="AL198" s="10" t="str">
        <f t="shared" si="73"/>
        <v>Fisherman's Catch "Private Blend" Blackened Seasoning Ingredients:
salt, spices, chili pepper, dehydrated garlic, dehydrated onion, silicon dioxide (anti caking)</v>
      </c>
      <c r="AM198" s="9" t="s">
        <v>44</v>
      </c>
      <c r="AN198" s="42"/>
    </row>
    <row r="199" spans="1:40" ht="180" x14ac:dyDescent="0.3">
      <c r="A199" s="8" t="s">
        <v>2928</v>
      </c>
      <c r="B199" s="8" t="s">
        <v>2926</v>
      </c>
      <c r="C199" s="8" t="s">
        <v>2927</v>
      </c>
      <c r="D199" s="9" t="s">
        <v>2936</v>
      </c>
      <c r="E199" s="6">
        <f t="shared" si="58"/>
        <v>1.0158730158730158</v>
      </c>
      <c r="F199" s="6">
        <f>Table9[[#This Row],[4oz 
Net Wt (grams)]]/2</f>
        <v>28.8</v>
      </c>
      <c r="G199" s="6">
        <f t="shared" si="59"/>
        <v>2.0317460317460316</v>
      </c>
      <c r="H199" s="6">
        <v>57.6</v>
      </c>
      <c r="I199" s="6">
        <f t="shared" si="60"/>
        <v>2.5396825396825395</v>
      </c>
      <c r="J199" s="6">
        <f t="shared" si="61"/>
        <v>72</v>
      </c>
      <c r="K199" s="6">
        <f t="shared" si="62"/>
        <v>4.0634920634920633</v>
      </c>
      <c r="L199" s="6">
        <f t="shared" si="63"/>
        <v>115.2</v>
      </c>
      <c r="M199" s="9" t="str">
        <f t="shared" si="64"/>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 t="shared" si="65"/>
        <v>0.50793650793650791</v>
      </c>
      <c r="X199" s="6">
        <f t="shared" si="66"/>
        <v>14.4</v>
      </c>
      <c r="Y199" s="6">
        <f t="shared" si="67"/>
        <v>8.1269841269841265</v>
      </c>
      <c r="Z199" s="6">
        <f t="shared" si="68"/>
        <v>230.4</v>
      </c>
      <c r="AA199" s="13">
        <v>15000000656</v>
      </c>
      <c r="AB199" s="6">
        <f t="shared" si="74"/>
        <v>1.5238095238095237</v>
      </c>
      <c r="AC199" s="6">
        <f t="shared" si="57"/>
        <v>43.2</v>
      </c>
      <c r="AD199" s="13">
        <v>17000000656</v>
      </c>
      <c r="AE199" s="6">
        <f t="shared" si="69"/>
        <v>5.0793650793650791</v>
      </c>
      <c r="AF199" s="6">
        <f t="shared" si="70"/>
        <v>144</v>
      </c>
      <c r="AG199" s="13">
        <v>19000000656</v>
      </c>
      <c r="AH199" s="6">
        <f t="shared" si="71"/>
        <v>3.0476190476190474</v>
      </c>
      <c r="AI199" s="6">
        <f t="shared" si="72"/>
        <v>86.4</v>
      </c>
      <c r="AJ199" s="13">
        <v>21000000656</v>
      </c>
      <c r="AK199" s="11"/>
      <c r="AL199" s="10" t="str">
        <f t="shared" si="73"/>
        <v>Flake Sea Salt Ingredients:
sea salt</v>
      </c>
      <c r="AM199" s="9" t="s">
        <v>44</v>
      </c>
      <c r="AN199" s="42"/>
    </row>
    <row r="200" spans="1:40" ht="180" x14ac:dyDescent="0.3">
      <c r="A200" s="8" t="s">
        <v>237</v>
      </c>
      <c r="B200" s="8" t="s">
        <v>238</v>
      </c>
      <c r="C200" s="8" t="s">
        <v>239</v>
      </c>
      <c r="D200" s="9" t="s">
        <v>240</v>
      </c>
      <c r="E200" s="6">
        <f t="shared" si="58"/>
        <v>1.1000000000000001</v>
      </c>
      <c r="F200" s="6">
        <f>Table9[[#This Row],[4oz 
Net Wt (grams)]]/2</f>
        <v>31.185000000000006</v>
      </c>
      <c r="G200" s="6">
        <f t="shared" si="59"/>
        <v>2.2000000000000002</v>
      </c>
      <c r="H200" s="6">
        <v>62.370000000000012</v>
      </c>
      <c r="I200" s="6">
        <f t="shared" si="60"/>
        <v>2.75</v>
      </c>
      <c r="J200" s="6">
        <f t="shared" si="61"/>
        <v>77.96250000000002</v>
      </c>
      <c r="K200" s="6">
        <f t="shared" si="62"/>
        <v>4.4000000000000004</v>
      </c>
      <c r="L200" s="6">
        <f t="shared" si="63"/>
        <v>124.74000000000002</v>
      </c>
      <c r="M200" s="9" t="str">
        <f t="shared" si="64"/>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 t="shared" si="65"/>
        <v>0.55000000000000004</v>
      </c>
      <c r="X200" s="6">
        <f t="shared" si="66"/>
        <v>15.592500000000003</v>
      </c>
      <c r="Y200" s="6">
        <f t="shared" si="67"/>
        <v>8.8000000000000007</v>
      </c>
      <c r="Z200" s="6">
        <f t="shared" si="68"/>
        <v>249.48000000000005</v>
      </c>
      <c r="AA200" s="13">
        <v>15000000117</v>
      </c>
      <c r="AB200" s="6">
        <f t="shared" si="74"/>
        <v>1.6500000000000001</v>
      </c>
      <c r="AC200" s="6">
        <f t="shared" si="57"/>
        <v>46.777500000000011</v>
      </c>
      <c r="AD200" s="13">
        <v>17000000117</v>
      </c>
      <c r="AE200" s="6">
        <f t="shared" si="69"/>
        <v>5.5000000000000009</v>
      </c>
      <c r="AF200" s="6">
        <f t="shared" si="70"/>
        <v>155.92500000000004</v>
      </c>
      <c r="AG200" s="13">
        <v>19000000117</v>
      </c>
      <c r="AH200" s="6">
        <f t="shared" si="71"/>
        <v>3.3000000000000003</v>
      </c>
      <c r="AI200" s="6">
        <f t="shared" si="72"/>
        <v>93.555000000000021</v>
      </c>
      <c r="AJ200" s="13">
        <v>21000000117</v>
      </c>
      <c r="AK200" s="11"/>
      <c r="AL200" s="10" t="str">
        <f t="shared" si="73"/>
        <v>Flavors of Rome Bread Dip Ingredients:
 dried tomato, sea salt, garlic, cane sugar, herbs, spices, &lt;2% silicon dioxide (anti cake)</v>
      </c>
      <c r="AM200" s="9" t="s">
        <v>44</v>
      </c>
      <c r="AN200" s="42"/>
    </row>
    <row r="201" spans="1:40" ht="180" x14ac:dyDescent="0.3">
      <c r="A201" s="31" t="s">
        <v>134</v>
      </c>
      <c r="B201" s="8" t="s">
        <v>135</v>
      </c>
      <c r="C201" s="8" t="s">
        <v>136</v>
      </c>
      <c r="D201" s="9" t="s">
        <v>137</v>
      </c>
      <c r="E201" s="6">
        <f t="shared" si="58"/>
        <v>2.0499999999999998</v>
      </c>
      <c r="F201" s="6">
        <f>Table9[[#This Row],[4oz 
Net Wt (grams)]]/2</f>
        <v>58.1175</v>
      </c>
      <c r="G201" s="6">
        <f t="shared" si="59"/>
        <v>4.0999999999999996</v>
      </c>
      <c r="H201" s="6">
        <v>116.235</v>
      </c>
      <c r="I201" s="6">
        <f t="shared" si="60"/>
        <v>5.125</v>
      </c>
      <c r="J201" s="6">
        <f t="shared" si="61"/>
        <v>145.29374999999999</v>
      </c>
      <c r="K201" s="6">
        <f t="shared" si="62"/>
        <v>8.1999999999999993</v>
      </c>
      <c r="L201" s="6">
        <f t="shared" si="63"/>
        <v>232.47</v>
      </c>
      <c r="M201" s="9" t="str">
        <f t="shared" si="64"/>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138</v>
      </c>
      <c r="W201" s="6">
        <f t="shared" si="65"/>
        <v>1.0249999999999999</v>
      </c>
      <c r="X201" s="6">
        <f t="shared" si="66"/>
        <v>29.05875</v>
      </c>
      <c r="Y201" s="6">
        <f t="shared" si="67"/>
        <v>16.399999999999999</v>
      </c>
      <c r="Z201" s="6">
        <f t="shared" si="68"/>
        <v>464.94</v>
      </c>
      <c r="AA201" s="13">
        <v>15000000118</v>
      </c>
      <c r="AB201" s="6">
        <f t="shared" si="74"/>
        <v>3.0749999999999997</v>
      </c>
      <c r="AC201" s="6">
        <f t="shared" si="57"/>
        <v>87.176249999999996</v>
      </c>
      <c r="AD201" s="13">
        <v>17000000118</v>
      </c>
      <c r="AE201" s="6">
        <f t="shared" si="69"/>
        <v>10.249999999999998</v>
      </c>
      <c r="AF201" s="6">
        <f t="shared" si="70"/>
        <v>290.58749999999998</v>
      </c>
      <c r="AG201" s="13">
        <v>19000000118</v>
      </c>
      <c r="AH201" s="6">
        <f t="shared" si="71"/>
        <v>6.1499999999999995</v>
      </c>
      <c r="AI201" s="6">
        <f t="shared" si="72"/>
        <v>174.35249999999999</v>
      </c>
      <c r="AJ201" s="13">
        <v>21000000118</v>
      </c>
      <c r="AK201" s="11" t="s">
        <v>139</v>
      </c>
      <c r="AL201" s="10" t="str">
        <f t="shared" si="73"/>
        <v>Flavors of Venice Bread Dip Ingredients:
onion, garlic, oregano, anise seed, rosemary, bell pepper, basil</v>
      </c>
      <c r="AM201" s="9" t="s">
        <v>44</v>
      </c>
      <c r="AN201" s="42"/>
    </row>
    <row r="202" spans="1:40" ht="180" x14ac:dyDescent="0.3">
      <c r="A202" s="33" t="s">
        <v>655</v>
      </c>
      <c r="B202" s="8" t="s">
        <v>656</v>
      </c>
      <c r="C202" s="8" t="s">
        <v>657</v>
      </c>
      <c r="D202" s="9" t="s">
        <v>658</v>
      </c>
      <c r="E202" s="6">
        <f t="shared" si="58"/>
        <v>2.0499999999999998</v>
      </c>
      <c r="F202" s="6">
        <f>Table9[[#This Row],[4oz 
Net Wt (grams)]]/2</f>
        <v>58.1175</v>
      </c>
      <c r="G202" s="6">
        <f t="shared" si="59"/>
        <v>4.0999999999999996</v>
      </c>
      <c r="H202" s="6">
        <v>116.235</v>
      </c>
      <c r="I202" s="6">
        <f t="shared" si="60"/>
        <v>5.125</v>
      </c>
      <c r="J202" s="6">
        <f t="shared" si="61"/>
        <v>145.29374999999999</v>
      </c>
      <c r="K202" s="6">
        <f t="shared" si="62"/>
        <v>8.1999999999999993</v>
      </c>
      <c r="L202" s="6">
        <f t="shared" si="63"/>
        <v>232.47</v>
      </c>
      <c r="M202" s="9" t="str">
        <f t="shared" si="64"/>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138</v>
      </c>
      <c r="W202" s="6">
        <f t="shared" si="65"/>
        <v>1.0249999999999999</v>
      </c>
      <c r="X202" s="6">
        <f t="shared" si="66"/>
        <v>29.05875</v>
      </c>
      <c r="Y202" s="6">
        <f t="shared" si="67"/>
        <v>16.399999999999999</v>
      </c>
      <c r="Z202" s="6">
        <f t="shared" si="68"/>
        <v>464.94</v>
      </c>
      <c r="AA202" s="13">
        <v>15000000543</v>
      </c>
      <c r="AB202" s="6">
        <f t="shared" si="74"/>
        <v>3.0749999999999997</v>
      </c>
      <c r="AC202" s="6">
        <f t="shared" si="57"/>
        <v>87.176249999999996</v>
      </c>
      <c r="AD202" s="13">
        <v>17000000543</v>
      </c>
      <c r="AE202" s="6">
        <f t="shared" si="69"/>
        <v>10.249999999999998</v>
      </c>
      <c r="AF202" s="6">
        <f t="shared" si="70"/>
        <v>290.58749999999998</v>
      </c>
      <c r="AG202" s="13">
        <v>19000000543</v>
      </c>
      <c r="AH202" s="6">
        <f t="shared" si="71"/>
        <v>6.1499999999999995</v>
      </c>
      <c r="AI202" s="6">
        <f t="shared" si="72"/>
        <v>174.35249999999999</v>
      </c>
      <c r="AJ202" s="13">
        <v>21000000543</v>
      </c>
      <c r="AK202" s="11" t="s">
        <v>659</v>
      </c>
      <c r="AL202" s="10" t="str">
        <f t="shared" si="73"/>
        <v>Flavors of Venice Bread Dip &amp; Seasoning Ingredients:
onion, garlic, oregano, anise seed, rosemary, bell pepper, basil</v>
      </c>
      <c r="AM202" s="9" t="s">
        <v>44</v>
      </c>
      <c r="AN202" s="42"/>
    </row>
    <row r="203" spans="1:40" ht="180" x14ac:dyDescent="0.3">
      <c r="A203" s="8" t="s">
        <v>1214</v>
      </c>
      <c r="B203" s="8" t="s">
        <v>1215</v>
      </c>
      <c r="C203" s="8" t="s">
        <v>1215</v>
      </c>
      <c r="D203" s="9" t="s">
        <v>1216</v>
      </c>
      <c r="E203" s="6">
        <f t="shared" si="58"/>
        <v>1.85</v>
      </c>
      <c r="F203" s="6">
        <f>Table9[[#This Row],[4oz 
Net Wt (grams)]]/2</f>
        <v>52.447500000000005</v>
      </c>
      <c r="G203" s="6">
        <f t="shared" si="59"/>
        <v>3.7</v>
      </c>
      <c r="H203" s="6">
        <v>104.89500000000001</v>
      </c>
      <c r="I203" s="6">
        <f t="shared" si="60"/>
        <v>4.625</v>
      </c>
      <c r="J203" s="6">
        <f t="shared" si="61"/>
        <v>131.11875000000001</v>
      </c>
      <c r="K203" s="6">
        <f t="shared" si="62"/>
        <v>7.4</v>
      </c>
      <c r="L203" s="6">
        <f t="shared" si="63"/>
        <v>209.79000000000002</v>
      </c>
      <c r="M203" s="9" t="str">
        <f t="shared" si="64"/>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 t="shared" si="65"/>
        <v>0.92500000000000004</v>
      </c>
      <c r="X203" s="6">
        <f t="shared" si="66"/>
        <v>26.223750000000003</v>
      </c>
      <c r="Y203" s="6">
        <f t="shared" si="67"/>
        <v>14.8</v>
      </c>
      <c r="Z203" s="6">
        <f t="shared" si="68"/>
        <v>419.58000000000004</v>
      </c>
      <c r="AA203" s="13">
        <v>15000000119</v>
      </c>
      <c r="AB203" s="6">
        <f t="shared" si="74"/>
        <v>2.7750000000000004</v>
      </c>
      <c r="AC203" s="6">
        <f t="shared" si="57"/>
        <v>78.671250000000015</v>
      </c>
      <c r="AD203" s="13">
        <v>17000000119</v>
      </c>
      <c r="AE203" s="6">
        <f t="shared" si="69"/>
        <v>9.25</v>
      </c>
      <c r="AF203" s="6">
        <f t="shared" si="70"/>
        <v>262.23750000000001</v>
      </c>
      <c r="AG203" s="13">
        <v>19000000119</v>
      </c>
      <c r="AH203" s="6">
        <f t="shared" si="71"/>
        <v>5.5500000000000007</v>
      </c>
      <c r="AI203" s="6">
        <f t="shared" si="72"/>
        <v>157.34250000000003</v>
      </c>
      <c r="AJ203" s="13">
        <v>21000000119</v>
      </c>
      <c r="AK203" s="11" t="s">
        <v>1217</v>
      </c>
      <c r="AL203" s="10" t="str">
        <f t="shared" si="73"/>
        <v>Flipping the Bird Ingredients:
paprika, onion, lemon, honey, sage, marjoram, ancho, black pepper, pasilla, celery, garlic, cumin</v>
      </c>
      <c r="AM203" s="9" t="s">
        <v>44</v>
      </c>
      <c r="AN203" s="42"/>
    </row>
    <row r="204" spans="1:40" ht="180" x14ac:dyDescent="0.3">
      <c r="A204" s="31" t="s">
        <v>2212</v>
      </c>
      <c r="B204" s="8" t="s">
        <v>2213</v>
      </c>
      <c r="C204" s="8" t="s">
        <v>2214</v>
      </c>
      <c r="D204" s="9" t="s">
        <v>2215</v>
      </c>
      <c r="E204" s="6">
        <f t="shared" si="58"/>
        <v>2.1164021164021163</v>
      </c>
      <c r="F204" s="6">
        <f>Table9[[#This Row],[4oz 
Net Wt (grams)]]/2</f>
        <v>60</v>
      </c>
      <c r="G204" s="6">
        <f t="shared" si="59"/>
        <v>4.2328042328042326</v>
      </c>
      <c r="H204" s="6">
        <v>120</v>
      </c>
      <c r="I204" s="6">
        <f t="shared" si="60"/>
        <v>5.2910052910052912</v>
      </c>
      <c r="J204" s="6">
        <f t="shared" si="61"/>
        <v>150</v>
      </c>
      <c r="K204" s="6">
        <f t="shared" si="62"/>
        <v>8.4656084656084651</v>
      </c>
      <c r="L204" s="6">
        <f t="shared" si="63"/>
        <v>240</v>
      </c>
      <c r="M204" s="9" t="str">
        <f t="shared" si="64"/>
        <v>Florida Citrus Sea Salt Ingredients:
sea salt, orange, lemon, black pepper, smoked hickory salt, lime, ginger
 - NET WT. 2.12 oz (60 grams)</v>
      </c>
      <c r="N204" s="10">
        <v>10000000120</v>
      </c>
      <c r="O204" s="10">
        <v>30000000120</v>
      </c>
      <c r="P204" s="10">
        <v>50000000120</v>
      </c>
      <c r="Q204" s="10">
        <v>70000000120</v>
      </c>
      <c r="R204" s="10">
        <v>90000000120</v>
      </c>
      <c r="S204" s="10">
        <v>11000000120</v>
      </c>
      <c r="T204" s="10">
        <v>13000000120</v>
      </c>
      <c r="U204" s="8" t="s">
        <v>49</v>
      </c>
      <c r="V204" s="9" t="s">
        <v>92</v>
      </c>
      <c r="W204" s="6">
        <f t="shared" si="65"/>
        <v>1.0582010582010581</v>
      </c>
      <c r="X204" s="6">
        <f t="shared" si="66"/>
        <v>30</v>
      </c>
      <c r="Y204" s="6">
        <f t="shared" si="67"/>
        <v>16.93121693121693</v>
      </c>
      <c r="Z204" s="6">
        <f t="shared" si="68"/>
        <v>480</v>
      </c>
      <c r="AA204" s="13">
        <v>15000000120</v>
      </c>
      <c r="AB204" s="6">
        <f t="shared" si="74"/>
        <v>3.1746031746031744</v>
      </c>
      <c r="AC204" s="6">
        <f t="shared" si="57"/>
        <v>90</v>
      </c>
      <c r="AD204" s="13">
        <v>17000000120</v>
      </c>
      <c r="AE204" s="6">
        <f t="shared" si="69"/>
        <v>10.582010582010582</v>
      </c>
      <c r="AF204" s="6">
        <f t="shared" si="70"/>
        <v>300</v>
      </c>
      <c r="AG204" s="13">
        <v>19000000120</v>
      </c>
      <c r="AH204" s="6">
        <f t="shared" si="71"/>
        <v>6.3492063492063489</v>
      </c>
      <c r="AI204" s="6">
        <f t="shared" si="72"/>
        <v>180</v>
      </c>
      <c r="AJ204" s="13">
        <v>21000000120</v>
      </c>
      <c r="AK204" s="11" t="s">
        <v>2216</v>
      </c>
      <c r="AL204" s="10" t="str">
        <f t="shared" si="73"/>
        <v>Florida Citrus Sea Salt Ingredients:
sea salt, orange, lemon, black pepper, smoked hickory salt, lime, ginger</v>
      </c>
      <c r="AM204" s="9" t="s">
        <v>44</v>
      </c>
      <c r="AN204" s="42"/>
    </row>
    <row r="205" spans="1:40" ht="180" x14ac:dyDescent="0.3">
      <c r="A205" s="8" t="s">
        <v>1187</v>
      </c>
      <c r="B205" s="8" t="s">
        <v>1188</v>
      </c>
      <c r="C205" s="8" t="s">
        <v>1189</v>
      </c>
      <c r="D205" s="9" t="s">
        <v>1190</v>
      </c>
      <c r="E205" s="6">
        <f t="shared" si="58"/>
        <v>1.1000000000000001</v>
      </c>
      <c r="F205" s="6">
        <f>Table9[[#This Row],[4oz 
Net Wt (grams)]]/2</f>
        <v>31.185000000000006</v>
      </c>
      <c r="G205" s="6">
        <f t="shared" si="59"/>
        <v>2.2000000000000002</v>
      </c>
      <c r="H205" s="6">
        <v>62.370000000000012</v>
      </c>
      <c r="I205" s="6">
        <f t="shared" si="60"/>
        <v>2.75</v>
      </c>
      <c r="J205" s="6">
        <f t="shared" si="61"/>
        <v>77.96250000000002</v>
      </c>
      <c r="K205" s="6">
        <f t="shared" si="62"/>
        <v>4.4000000000000004</v>
      </c>
      <c r="L205" s="6">
        <f t="shared" si="63"/>
        <v>124.74000000000002</v>
      </c>
      <c r="M205" s="9" t="str">
        <f t="shared" si="64"/>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148</v>
      </c>
      <c r="W205" s="6">
        <f t="shared" si="65"/>
        <v>0.55000000000000004</v>
      </c>
      <c r="X205" s="6">
        <f t="shared" si="66"/>
        <v>15.592500000000003</v>
      </c>
      <c r="Y205" s="6">
        <f t="shared" si="67"/>
        <v>8.8000000000000007</v>
      </c>
      <c r="Z205" s="6">
        <f t="shared" si="68"/>
        <v>249.48000000000005</v>
      </c>
      <c r="AA205" s="13">
        <v>15000000380</v>
      </c>
      <c r="AB205" s="6">
        <f t="shared" si="74"/>
        <v>1.6500000000000001</v>
      </c>
      <c r="AC205" s="6">
        <f t="shared" si="57"/>
        <v>46.777500000000011</v>
      </c>
      <c r="AD205" s="13">
        <v>17000000380</v>
      </c>
      <c r="AE205" s="6">
        <f t="shared" si="69"/>
        <v>5.5000000000000009</v>
      </c>
      <c r="AF205" s="6">
        <f t="shared" si="70"/>
        <v>155.92500000000004</v>
      </c>
      <c r="AG205" s="13">
        <v>19000000380</v>
      </c>
      <c r="AH205" s="6">
        <f t="shared" si="71"/>
        <v>3.3000000000000003</v>
      </c>
      <c r="AI205" s="6">
        <f t="shared" si="72"/>
        <v>93.555000000000021</v>
      </c>
      <c r="AJ205" s="13">
        <v>21000000380</v>
      </c>
      <c r="AK205" s="11"/>
      <c r="AL205" s="10" t="str">
        <f t="shared" si="73"/>
        <v>For Every Grill Seasoning Ingredients:
salt, paprika, natural spices, msg, garlic powder, red pepper, oleo resin paprika, tricalcium phosphate (anti-caking)</v>
      </c>
      <c r="AM205" s="9" t="s">
        <v>44</v>
      </c>
      <c r="AN205" s="42"/>
    </row>
    <row r="206" spans="1:40" ht="180" x14ac:dyDescent="0.3">
      <c r="A206" s="8" t="s">
        <v>232</v>
      </c>
      <c r="B206" s="8" t="s">
        <v>233</v>
      </c>
      <c r="C206" s="8" t="s">
        <v>234</v>
      </c>
      <c r="D206" s="9" t="s">
        <v>235</v>
      </c>
      <c r="E206" s="6">
        <f t="shared" si="58"/>
        <v>1.85</v>
      </c>
      <c r="F206" s="6">
        <f>Table9[[#This Row],[4oz 
Net Wt (grams)]]/2</f>
        <v>52.447500000000005</v>
      </c>
      <c r="G206" s="6">
        <f t="shared" si="59"/>
        <v>3.7</v>
      </c>
      <c r="H206" s="6">
        <v>104.89500000000001</v>
      </c>
      <c r="I206" s="6">
        <f t="shared" si="60"/>
        <v>4.625</v>
      </c>
      <c r="J206" s="6">
        <f t="shared" si="61"/>
        <v>131.11875000000001</v>
      </c>
      <c r="K206" s="6">
        <f t="shared" si="62"/>
        <v>7.4</v>
      </c>
      <c r="L206" s="6">
        <f t="shared" si="63"/>
        <v>209.79000000000002</v>
      </c>
      <c r="M206" s="9" t="str">
        <f t="shared" si="64"/>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 t="shared" si="65"/>
        <v>0.92500000000000004</v>
      </c>
      <c r="X206" s="6">
        <f t="shared" si="66"/>
        <v>26.223750000000003</v>
      </c>
      <c r="Y206" s="6">
        <f t="shared" si="67"/>
        <v>14.8</v>
      </c>
      <c r="Z206" s="6">
        <f t="shared" si="68"/>
        <v>419.58000000000004</v>
      </c>
      <c r="AA206" s="13">
        <v>15000000121</v>
      </c>
      <c r="AB206" s="6">
        <f t="shared" si="74"/>
        <v>2.7750000000000004</v>
      </c>
      <c r="AC206" s="6">
        <f t="shared" si="57"/>
        <v>78.671250000000015</v>
      </c>
      <c r="AD206" s="13">
        <v>17000000121</v>
      </c>
      <c r="AE206" s="6">
        <f t="shared" si="69"/>
        <v>9.25</v>
      </c>
      <c r="AF206" s="6">
        <f t="shared" si="70"/>
        <v>262.23750000000001</v>
      </c>
      <c r="AG206" s="13">
        <v>19000000121</v>
      </c>
      <c r="AH206" s="6">
        <f t="shared" si="71"/>
        <v>5.5500000000000007</v>
      </c>
      <c r="AI206" s="6">
        <f t="shared" si="72"/>
        <v>157.34250000000003</v>
      </c>
      <c r="AJ206" s="13">
        <v>21000000121</v>
      </c>
      <c r="AK206" s="11" t="s">
        <v>236</v>
      </c>
      <c r="AL206" s="10" t="str">
        <f t="shared" si="73"/>
        <v>French Flair Bread Dip Ingredients:
tomato (tomato, &lt; 2% silicon dioxide (anti-caking agent)), onion, garlic, black pepper, tarragon, and basil</v>
      </c>
      <c r="AM206" s="9" t="s">
        <v>44</v>
      </c>
      <c r="AN206" s="42"/>
    </row>
    <row r="207" spans="1:40" ht="180" x14ac:dyDescent="0.3">
      <c r="A207" s="8" t="s">
        <v>2329</v>
      </c>
      <c r="B207" s="8" t="s">
        <v>2330</v>
      </c>
      <c r="C207" s="8" t="s">
        <v>2331</v>
      </c>
      <c r="D207" s="9" t="s">
        <v>2332</v>
      </c>
      <c r="E207" s="6">
        <f t="shared" si="58"/>
        <v>1.6</v>
      </c>
      <c r="F207" s="6">
        <f>Table9[[#This Row],[4oz 
Net Wt (grams)]]/2</f>
        <v>45.360000000000007</v>
      </c>
      <c r="G207" s="6">
        <f t="shared" si="59"/>
        <v>3.2</v>
      </c>
      <c r="H207" s="6">
        <v>90.720000000000013</v>
      </c>
      <c r="I207" s="6">
        <f t="shared" si="60"/>
        <v>4</v>
      </c>
      <c r="J207" s="6">
        <f t="shared" si="61"/>
        <v>113.40000000000002</v>
      </c>
      <c r="K207" s="6">
        <f t="shared" si="62"/>
        <v>6.4</v>
      </c>
      <c r="L207" s="6">
        <f t="shared" si="63"/>
        <v>181.44000000000003</v>
      </c>
      <c r="M207" s="9" t="str">
        <f t="shared" si="64"/>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 t="shared" si="65"/>
        <v>0.8</v>
      </c>
      <c r="X207" s="6">
        <f t="shared" si="66"/>
        <v>22.680000000000003</v>
      </c>
      <c r="Y207" s="6">
        <f t="shared" si="67"/>
        <v>12.8</v>
      </c>
      <c r="Z207" s="6">
        <f t="shared" si="68"/>
        <v>362.88000000000005</v>
      </c>
      <c r="AA207" s="13">
        <v>15000000122</v>
      </c>
      <c r="AB207" s="6">
        <f t="shared" si="74"/>
        <v>2.4000000000000004</v>
      </c>
      <c r="AC207" s="6">
        <f t="shared" si="57"/>
        <v>68.040000000000006</v>
      </c>
      <c r="AD207" s="13">
        <v>17000000122</v>
      </c>
      <c r="AE207" s="6">
        <f t="shared" si="69"/>
        <v>8.0000000000000018</v>
      </c>
      <c r="AF207" s="6">
        <f t="shared" si="70"/>
        <v>226.80000000000004</v>
      </c>
      <c r="AG207" s="13">
        <v>19000000122</v>
      </c>
      <c r="AH207" s="6">
        <f t="shared" si="71"/>
        <v>4.8000000000000007</v>
      </c>
      <c r="AI207" s="6">
        <f t="shared" si="72"/>
        <v>136.08000000000001</v>
      </c>
      <c r="AJ207" s="13">
        <v>21000000122</v>
      </c>
      <c r="AK207" s="11"/>
      <c r="AL207" s="10" t="str">
        <f t="shared" si="73"/>
        <v>French Grey Sea Salt Ingredients:
sea salt from Guerande, France</v>
      </c>
      <c r="AM207" s="9" t="s">
        <v>44</v>
      </c>
      <c r="AN207" s="42"/>
    </row>
    <row r="208" spans="1:40" ht="409.6" x14ac:dyDescent="0.3">
      <c r="A208" s="8" t="s">
        <v>1502</v>
      </c>
      <c r="B208" s="8" t="s">
        <v>1503</v>
      </c>
      <c r="C208" s="8" t="s">
        <v>1504</v>
      </c>
      <c r="D208" s="9" t="s">
        <v>1505</v>
      </c>
      <c r="E208" s="6">
        <f t="shared" si="58"/>
        <v>1.1248677248677248</v>
      </c>
      <c r="F208" s="6">
        <f>Table9[[#This Row],[4oz 
Net Wt (grams)]]/2</f>
        <v>31.89</v>
      </c>
      <c r="G208" s="6">
        <f t="shared" si="59"/>
        <v>2.2497354497354496</v>
      </c>
      <c r="H208" s="6">
        <v>63.78</v>
      </c>
      <c r="I208" s="6">
        <f t="shared" si="60"/>
        <v>2.8121693121693121</v>
      </c>
      <c r="J208" s="6">
        <f t="shared" si="61"/>
        <v>79.724999999999994</v>
      </c>
      <c r="K208" s="6">
        <f t="shared" si="62"/>
        <v>4.4994708994708992</v>
      </c>
      <c r="L208" s="6">
        <f t="shared" si="63"/>
        <v>127.56</v>
      </c>
      <c r="M208"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1.12 oz (31.89 grams)</v>
      </c>
      <c r="N208" s="10">
        <v>10000000123</v>
      </c>
      <c r="O208" s="10">
        <v>30000000123</v>
      </c>
      <c r="P208" s="10">
        <v>50000000123</v>
      </c>
      <c r="Q208" s="10">
        <v>70000000123</v>
      </c>
      <c r="R208" s="10">
        <v>90000000123</v>
      </c>
      <c r="S208" s="10">
        <v>11000000123</v>
      </c>
      <c r="T208" s="10">
        <v>13000000123</v>
      </c>
      <c r="U208" s="8"/>
      <c r="V208" s="9" t="s">
        <v>1487</v>
      </c>
      <c r="W208" s="6">
        <f t="shared" si="65"/>
        <v>0.5624338624338624</v>
      </c>
      <c r="X208" s="6">
        <f t="shared" si="66"/>
        <v>15.945</v>
      </c>
      <c r="Y208" s="6">
        <f t="shared" si="67"/>
        <v>8.9989417989417984</v>
      </c>
      <c r="Z208" s="6">
        <f t="shared" si="68"/>
        <v>255.12</v>
      </c>
      <c r="AA208" s="13">
        <v>15000000123</v>
      </c>
      <c r="AB208" s="6">
        <f t="shared" si="74"/>
        <v>1.6873015873015871</v>
      </c>
      <c r="AC208" s="6">
        <f t="shared" si="57"/>
        <v>47.835000000000001</v>
      </c>
      <c r="AD208" s="13">
        <v>17000000123</v>
      </c>
      <c r="AE208" s="6">
        <f t="shared" si="69"/>
        <v>5.6243386243386233</v>
      </c>
      <c r="AF208" s="6">
        <f t="shared" si="70"/>
        <v>159.44999999999999</v>
      </c>
      <c r="AG208" s="13">
        <v>19000000123</v>
      </c>
      <c r="AH208" s="6">
        <f t="shared" si="71"/>
        <v>3.3746031746031742</v>
      </c>
      <c r="AI208" s="6">
        <f t="shared" si="72"/>
        <v>95.67</v>
      </c>
      <c r="AJ208" s="13">
        <v>21000000123</v>
      </c>
      <c r="AK208" s="11"/>
      <c r="AL208"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742</v>
      </c>
      <c r="B209" s="8" t="s">
        <v>743</v>
      </c>
      <c r="C209" s="8" t="s">
        <v>744</v>
      </c>
      <c r="D209" s="9" t="s">
        <v>745</v>
      </c>
      <c r="E209" s="6">
        <f t="shared" si="58"/>
        <v>1.8342151675485008</v>
      </c>
      <c r="F209" s="6">
        <f>Table9[[#This Row],[4oz 
Net Wt (grams)]]/2</f>
        <v>52</v>
      </c>
      <c r="G209" s="6">
        <f t="shared" si="59"/>
        <v>3.6684303350970016</v>
      </c>
      <c r="H209" s="6">
        <v>104</v>
      </c>
      <c r="I209" s="6">
        <f t="shared" si="60"/>
        <v>4.5855379188712515</v>
      </c>
      <c r="J209" s="6">
        <f t="shared" si="61"/>
        <v>130</v>
      </c>
      <c r="K209" s="6">
        <f t="shared" si="62"/>
        <v>7.3368606701940031</v>
      </c>
      <c r="L209" s="6">
        <f t="shared" si="63"/>
        <v>208</v>
      </c>
      <c r="M209" s="9" t="str">
        <f t="shared" si="64"/>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740</v>
      </c>
      <c r="W209" s="6">
        <f t="shared" si="65"/>
        <v>0.91710758377425039</v>
      </c>
      <c r="X209" s="6">
        <f t="shared" si="66"/>
        <v>26</v>
      </c>
      <c r="Y209" s="6">
        <f t="shared" si="67"/>
        <v>14.673721340388006</v>
      </c>
      <c r="Z209" s="6">
        <f t="shared" si="68"/>
        <v>416</v>
      </c>
      <c r="AA209" s="13">
        <v>15000000587</v>
      </c>
      <c r="AB209" s="6">
        <f t="shared" si="74"/>
        <v>2.7513227513227512</v>
      </c>
      <c r="AC209" s="6">
        <f t="shared" si="57"/>
        <v>78</v>
      </c>
      <c r="AD209" s="13">
        <v>17000000587</v>
      </c>
      <c r="AE209" s="6">
        <f t="shared" si="69"/>
        <v>9.1710758377425048</v>
      </c>
      <c r="AF209" s="6">
        <f t="shared" si="70"/>
        <v>260</v>
      </c>
      <c r="AG209" s="13">
        <v>19000000587</v>
      </c>
      <c r="AH209" s="6">
        <f t="shared" si="71"/>
        <v>5.5026455026455023</v>
      </c>
      <c r="AI209" s="6">
        <f t="shared" si="72"/>
        <v>156</v>
      </c>
      <c r="AJ209" s="13">
        <v>21000000587</v>
      </c>
      <c r="AK209" s="11" t="s">
        <v>746</v>
      </c>
      <c r="AL209" s="10" t="str">
        <f t="shared" si="73"/>
        <v>Frequent Flyer Espresso Sugar Ingredients:
cane sugar, ground espresso powder</v>
      </c>
      <c r="AM209" s="9" t="s">
        <v>44</v>
      </c>
      <c r="AN209" s="42"/>
    </row>
    <row r="210" spans="1:40" ht="180" x14ac:dyDescent="0.3">
      <c r="A210" s="8" t="s">
        <v>1812</v>
      </c>
      <c r="B210" s="8" t="s">
        <v>1813</v>
      </c>
      <c r="C210" s="8" t="s">
        <v>1814</v>
      </c>
      <c r="D210" s="9" t="s">
        <v>1815</v>
      </c>
      <c r="E210" s="6">
        <f t="shared" si="58"/>
        <v>1</v>
      </c>
      <c r="F210" s="6">
        <f>Table9[[#This Row],[4oz 
Net Wt (grams)]]/2</f>
        <v>28.35</v>
      </c>
      <c r="G210" s="6">
        <f t="shared" si="59"/>
        <v>2</v>
      </c>
      <c r="H210" s="6">
        <v>56.7</v>
      </c>
      <c r="I210" s="6">
        <f t="shared" si="60"/>
        <v>2.5</v>
      </c>
      <c r="J210" s="6">
        <f t="shared" si="61"/>
        <v>70.875</v>
      </c>
      <c r="K210" s="6">
        <f t="shared" si="62"/>
        <v>4</v>
      </c>
      <c r="L210" s="6">
        <f t="shared" si="63"/>
        <v>113.4</v>
      </c>
      <c r="M210" s="9" t="str">
        <f t="shared" si="64"/>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 t="shared" si="65"/>
        <v>0.5</v>
      </c>
      <c r="X210" s="6">
        <f t="shared" si="66"/>
        <v>14.175000000000001</v>
      </c>
      <c r="Y210" s="6">
        <f t="shared" si="67"/>
        <v>8</v>
      </c>
      <c r="Z210" s="6">
        <f t="shared" si="68"/>
        <v>226.8</v>
      </c>
      <c r="AA210" s="13">
        <v>15000000124</v>
      </c>
      <c r="AB210" s="6">
        <f t="shared" si="74"/>
        <v>1.5</v>
      </c>
      <c r="AC210" s="6">
        <f t="shared" si="57"/>
        <v>42.525000000000006</v>
      </c>
      <c r="AD210" s="13">
        <v>17000000124</v>
      </c>
      <c r="AE210" s="6">
        <f t="shared" si="69"/>
        <v>5</v>
      </c>
      <c r="AF210" s="6">
        <f t="shared" si="70"/>
        <v>141.75</v>
      </c>
      <c r="AG210" s="13">
        <v>19000000124</v>
      </c>
      <c r="AH210" s="6">
        <f t="shared" si="71"/>
        <v>3</v>
      </c>
      <c r="AI210" s="6">
        <f t="shared" si="72"/>
        <v>85.050000000000011</v>
      </c>
      <c r="AJ210" s="13">
        <v>21000000124</v>
      </c>
      <c r="AK210" s="11"/>
      <c r="AL210" s="10" t="str">
        <f t="shared" si="73"/>
        <v>Friday Night Fish Rub Ingredients:
paprika, pepper, salt, lemon juice, spices</v>
      </c>
      <c r="AM210" s="9" t="s">
        <v>44</v>
      </c>
      <c r="AN210" s="42"/>
    </row>
    <row r="211" spans="1:40" ht="180" x14ac:dyDescent="0.3">
      <c r="A211" s="33" t="s">
        <v>848</v>
      </c>
      <c r="B211" s="8" t="s">
        <v>849</v>
      </c>
      <c r="C211" s="8" t="s">
        <v>850</v>
      </c>
      <c r="D211" s="9" t="s">
        <v>851</v>
      </c>
      <c r="E211" s="6">
        <f t="shared" si="58"/>
        <v>1.6049382716049383</v>
      </c>
      <c r="F211" s="6">
        <f>Table9[[#This Row],[4oz 
Net Wt (grams)]]/2</f>
        <v>45.5</v>
      </c>
      <c r="G211" s="6">
        <f t="shared" si="59"/>
        <v>3.2098765432098766</v>
      </c>
      <c r="H211" s="6">
        <v>91</v>
      </c>
      <c r="I211" s="6">
        <f t="shared" si="60"/>
        <v>4.0123456790123457</v>
      </c>
      <c r="J211" s="6">
        <f t="shared" si="61"/>
        <v>113.75</v>
      </c>
      <c r="K211" s="6">
        <f t="shared" si="62"/>
        <v>6.4197530864197532</v>
      </c>
      <c r="L211" s="6">
        <f t="shared" si="63"/>
        <v>182</v>
      </c>
      <c r="M211" s="9" t="str">
        <f t="shared" si="64"/>
        <v>Frightfully Inviting Bacon Salt Ingredients:
salt, brown sugar, rendered bacon fat, natural applewood smoke flavor, and silicon dioxide added to prevent caking
 - NET WT. 1.60 oz (45.5 grams)</v>
      </c>
      <c r="N211" s="10">
        <v>10000000609</v>
      </c>
      <c r="O211" s="10">
        <v>30000000609</v>
      </c>
      <c r="P211" s="10">
        <v>50000000609</v>
      </c>
      <c r="Q211" s="10">
        <v>70000000609</v>
      </c>
      <c r="R211" s="10">
        <v>90000000609</v>
      </c>
      <c r="S211" s="10">
        <v>11000000609</v>
      </c>
      <c r="T211" s="10">
        <v>13000000609</v>
      </c>
      <c r="U211" s="8" t="s">
        <v>49</v>
      </c>
      <c r="V211" s="9" t="s">
        <v>852</v>
      </c>
      <c r="W211" s="6">
        <f t="shared" si="65"/>
        <v>0.80246913580246915</v>
      </c>
      <c r="X211" s="6">
        <f t="shared" si="66"/>
        <v>22.75</v>
      </c>
      <c r="Y211" s="6">
        <f t="shared" si="67"/>
        <v>12.839506172839506</v>
      </c>
      <c r="Z211" s="6">
        <f t="shared" si="68"/>
        <v>364</v>
      </c>
      <c r="AA211" s="13">
        <v>15000000609</v>
      </c>
      <c r="AB211" s="6">
        <f t="shared" si="74"/>
        <v>2.4074074074074074</v>
      </c>
      <c r="AC211" s="6">
        <f t="shared" si="57"/>
        <v>68.25</v>
      </c>
      <c r="AD211" s="13">
        <v>17000000609</v>
      </c>
      <c r="AE211" s="6">
        <f t="shared" si="69"/>
        <v>8.0246913580246915</v>
      </c>
      <c r="AF211" s="6">
        <f t="shared" si="70"/>
        <v>227.5</v>
      </c>
      <c r="AG211" s="13">
        <v>19000000609</v>
      </c>
      <c r="AH211" s="6">
        <f t="shared" si="71"/>
        <v>4.8148148148148149</v>
      </c>
      <c r="AI211" s="6">
        <f t="shared" si="72"/>
        <v>136.5</v>
      </c>
      <c r="AJ211" s="13">
        <v>21000000609</v>
      </c>
      <c r="AK211" s="11" t="s">
        <v>853</v>
      </c>
      <c r="AL211" s="10" t="str">
        <f t="shared" si="73"/>
        <v>Frightfully Inviting Bacon Salt Ingredients:
salt, brown sugar, rendered bacon fat, natural applewood smoke flavor, and silicon dioxide added to prevent caking</v>
      </c>
      <c r="AM211" s="9" t="s">
        <v>44</v>
      </c>
      <c r="AN211" s="42"/>
    </row>
    <row r="212" spans="1:40" ht="180" x14ac:dyDescent="0.3">
      <c r="A212" s="8" t="s">
        <v>1288</v>
      </c>
      <c r="B212" s="8" t="s">
        <v>1289</v>
      </c>
      <c r="C212" s="8" t="s">
        <v>1289</v>
      </c>
      <c r="D212" s="9" t="s">
        <v>1290</v>
      </c>
      <c r="E212" s="6">
        <f t="shared" si="58"/>
        <v>0.8</v>
      </c>
      <c r="F212" s="6">
        <f>Table9[[#This Row],[4oz 
Net Wt (grams)]]/2</f>
        <v>22.680000000000003</v>
      </c>
      <c r="G212" s="6">
        <f t="shared" si="59"/>
        <v>1.6</v>
      </c>
      <c r="H212" s="6">
        <v>45.360000000000007</v>
      </c>
      <c r="I212" s="6">
        <f t="shared" si="60"/>
        <v>2</v>
      </c>
      <c r="J212" s="6">
        <f t="shared" si="61"/>
        <v>56.70000000000001</v>
      </c>
      <c r="K212" s="6">
        <f t="shared" si="62"/>
        <v>3.2</v>
      </c>
      <c r="L212" s="6">
        <f t="shared" si="63"/>
        <v>90.720000000000013</v>
      </c>
      <c r="M212" s="9" t="str">
        <f t="shared" si="64"/>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 t="shared" si="65"/>
        <v>0.4</v>
      </c>
      <c r="X212" s="6">
        <f t="shared" si="66"/>
        <v>11.340000000000002</v>
      </c>
      <c r="Y212" s="6">
        <f t="shared" si="67"/>
        <v>6.4</v>
      </c>
      <c r="Z212" s="6">
        <f t="shared" si="68"/>
        <v>181.44000000000003</v>
      </c>
      <c r="AA212" s="13">
        <v>15000000125</v>
      </c>
      <c r="AB212" s="6">
        <f t="shared" si="74"/>
        <v>1.2000000000000002</v>
      </c>
      <c r="AC212" s="6">
        <f t="shared" si="57"/>
        <v>34.020000000000003</v>
      </c>
      <c r="AD212" s="13">
        <v>17000000125</v>
      </c>
      <c r="AE212" s="6">
        <f t="shared" si="69"/>
        <v>4.0000000000000009</v>
      </c>
      <c r="AF212" s="6">
        <f t="shared" si="70"/>
        <v>113.40000000000002</v>
      </c>
      <c r="AG212" s="13">
        <v>19000000125</v>
      </c>
      <c r="AH212" s="6">
        <f t="shared" si="71"/>
        <v>2.4000000000000004</v>
      </c>
      <c r="AI212" s="6">
        <f t="shared" si="72"/>
        <v>68.040000000000006</v>
      </c>
      <c r="AJ212" s="13">
        <v>21000000125</v>
      </c>
      <c r="AK212" s="11"/>
      <c r="AL212" s="10" t="str">
        <f t="shared" si="73"/>
        <v>Fruit Tea Ingredients:
rose hips, lemongrass, hibiscus, peppermint, orange peel</v>
      </c>
      <c r="AM212" s="9" t="s">
        <v>44</v>
      </c>
      <c r="AN212" s="42"/>
    </row>
    <row r="213" spans="1:40" ht="180" x14ac:dyDescent="0.3">
      <c r="A213" s="33" t="s">
        <v>747</v>
      </c>
      <c r="B213" s="8" t="s">
        <v>748</v>
      </c>
      <c r="C213" s="8" t="s">
        <v>749</v>
      </c>
      <c r="D213" s="9" t="s">
        <v>750</v>
      </c>
      <c r="E213" s="6">
        <f t="shared" si="58"/>
        <v>0.79999999999999993</v>
      </c>
      <c r="F213" s="6">
        <f>Table9[[#This Row],[4oz 
Net Wt (grams)]]/2</f>
        <v>22.68</v>
      </c>
      <c r="G213" s="6">
        <f t="shared" si="59"/>
        <v>1.5999999999999999</v>
      </c>
      <c r="H213" s="6">
        <v>45.36</v>
      </c>
      <c r="I213" s="6">
        <f t="shared" si="60"/>
        <v>1.9999999999999998</v>
      </c>
      <c r="J213" s="6">
        <f t="shared" si="61"/>
        <v>56.7</v>
      </c>
      <c r="K213" s="6">
        <f t="shared" si="62"/>
        <v>3.1999999999999997</v>
      </c>
      <c r="L213" s="6">
        <f t="shared" si="63"/>
        <v>90.72</v>
      </c>
      <c r="M213" s="9" t="str">
        <f t="shared" si="64"/>
        <v>Full Moon Tempting Tuscan Bread Dip Ingredients:
salt, garlic, black pepper, onion, red pepper flakes, rosemary, basil, mediterranean oregano, and parsley
 - NET WT. 0.80 oz (22.68 grams)</v>
      </c>
      <c r="N213" s="10">
        <v>10000000591</v>
      </c>
      <c r="O213" s="10">
        <v>30000000591</v>
      </c>
      <c r="P213" s="10">
        <v>50000000591</v>
      </c>
      <c r="Q213" s="10">
        <v>70000000591</v>
      </c>
      <c r="R213" s="10">
        <v>90000000591</v>
      </c>
      <c r="S213" s="10">
        <v>11000000591</v>
      </c>
      <c r="T213" s="10">
        <v>13000000591</v>
      </c>
      <c r="U213" s="8" t="s">
        <v>49</v>
      </c>
      <c r="V213" s="9" t="s">
        <v>92</v>
      </c>
      <c r="W213" s="6">
        <f t="shared" si="65"/>
        <v>0.39999999999999997</v>
      </c>
      <c r="X213" s="6">
        <f t="shared" si="66"/>
        <v>11.34</v>
      </c>
      <c r="Y213" s="6">
        <f t="shared" si="67"/>
        <v>6.3999999999999995</v>
      </c>
      <c r="Z213" s="6">
        <f t="shared" si="68"/>
        <v>181.44</v>
      </c>
      <c r="AA213" s="13">
        <v>15000000591</v>
      </c>
      <c r="AB213" s="6">
        <f t="shared" si="74"/>
        <v>1.2</v>
      </c>
      <c r="AC213" s="6">
        <f t="shared" si="57"/>
        <v>34.019999999999996</v>
      </c>
      <c r="AD213" s="13">
        <v>17000000591</v>
      </c>
      <c r="AE213" s="6">
        <f t="shared" si="69"/>
        <v>4</v>
      </c>
      <c r="AF213" s="6">
        <f t="shared" si="70"/>
        <v>113.4</v>
      </c>
      <c r="AG213" s="13">
        <v>19000000591</v>
      </c>
      <c r="AH213" s="6">
        <f t="shared" si="71"/>
        <v>2.4</v>
      </c>
      <c r="AI213" s="6">
        <f t="shared" si="72"/>
        <v>68.039999999999992</v>
      </c>
      <c r="AJ213" s="13">
        <v>21000000591</v>
      </c>
      <c r="AK213" s="11" t="s">
        <v>751</v>
      </c>
      <c r="AL213" s="10" t="str">
        <f t="shared" si="73"/>
        <v>Full Moon Tempting Tuscan Bread Dip Ingredients:
salt, garlic, black pepper, onion, red pepper flakes, rosemary, basil, mediterranean oregano, and parsley</v>
      </c>
      <c r="AM213" s="9" t="s">
        <v>44</v>
      </c>
      <c r="AN213" s="42"/>
    </row>
    <row r="214" spans="1:40" ht="180" x14ac:dyDescent="0.3">
      <c r="A214" s="33" t="s">
        <v>2951</v>
      </c>
      <c r="B214" s="8" t="s">
        <v>2947</v>
      </c>
      <c r="C214" s="8" t="s">
        <v>2948</v>
      </c>
      <c r="D214" s="9" t="s">
        <v>2949</v>
      </c>
      <c r="E214" s="6">
        <f t="shared" si="58"/>
        <v>1.85</v>
      </c>
      <c r="F214" s="6">
        <f>Table9[[#This Row],[4oz 
Net Wt (grams)]]/2</f>
        <v>52.447500000000005</v>
      </c>
      <c r="G214" s="6">
        <f t="shared" si="59"/>
        <v>3.7</v>
      </c>
      <c r="H214" s="6">
        <v>104.89500000000001</v>
      </c>
      <c r="I214" s="6">
        <f t="shared" si="60"/>
        <v>4.625</v>
      </c>
      <c r="J214" s="6">
        <f t="shared" si="61"/>
        <v>131.11875000000001</v>
      </c>
      <c r="K214" s="6">
        <f t="shared" si="62"/>
        <v>7.4</v>
      </c>
      <c r="L214" s="6">
        <f t="shared" si="63"/>
        <v>209.79000000000002</v>
      </c>
      <c r="M214" s="9" t="str">
        <f t="shared" si="64"/>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 t="shared" si="65"/>
        <v>0.92500000000000004</v>
      </c>
      <c r="X214" s="6">
        <f t="shared" si="66"/>
        <v>26.223750000000003</v>
      </c>
      <c r="Y214" s="6">
        <f t="shared" si="67"/>
        <v>14.8</v>
      </c>
      <c r="Z214" s="6">
        <f t="shared" si="68"/>
        <v>419.58000000000004</v>
      </c>
      <c r="AA214" s="13">
        <v>15000000658</v>
      </c>
      <c r="AB214" s="6">
        <f t="shared" si="74"/>
        <v>2.7750000000000004</v>
      </c>
      <c r="AC214" s="6">
        <f t="shared" si="57"/>
        <v>78.671250000000015</v>
      </c>
      <c r="AD214" s="13">
        <v>17000000658</v>
      </c>
      <c r="AE214" s="6">
        <f t="shared" si="69"/>
        <v>9.25</v>
      </c>
      <c r="AF214" s="6">
        <f t="shared" si="70"/>
        <v>262.23750000000001</v>
      </c>
      <c r="AG214" s="13">
        <v>19000000658</v>
      </c>
      <c r="AH214" s="6">
        <f t="shared" si="71"/>
        <v>5.5500000000000007</v>
      </c>
      <c r="AI214" s="6">
        <f t="shared" si="72"/>
        <v>157.34250000000003</v>
      </c>
      <c r="AJ214" s="13">
        <v>21000000658</v>
      </c>
      <c r="AK214" s="11" t="s">
        <v>2950</v>
      </c>
      <c r="AL214" s="10" t="str">
        <f t="shared" si="73"/>
        <v>Funnel Cake Popcorn Seasoning Ingredients:
sugar, cinnamon, salt, spices</v>
      </c>
      <c r="AM214" s="9" t="s">
        <v>44</v>
      </c>
      <c r="AN214" s="42"/>
    </row>
    <row r="215" spans="1:40" ht="225" x14ac:dyDescent="0.3">
      <c r="A215" s="8" t="s">
        <v>2108</v>
      </c>
      <c r="B215" s="8" t="s">
        <v>2109</v>
      </c>
      <c r="C215" s="8" t="s">
        <v>2109</v>
      </c>
      <c r="D215" s="9" t="s">
        <v>2110</v>
      </c>
      <c r="E215" s="6">
        <f t="shared" si="58"/>
        <v>0.95238095238095233</v>
      </c>
      <c r="F215" s="6">
        <f>Table9[[#This Row],[4oz 
Net Wt (grams)]]/2</f>
        <v>27</v>
      </c>
      <c r="G215" s="6">
        <f t="shared" si="59"/>
        <v>1.9047619047619047</v>
      </c>
      <c r="H215" s="6">
        <v>54</v>
      </c>
      <c r="I215" s="6">
        <f t="shared" si="60"/>
        <v>2.3809523809523809</v>
      </c>
      <c r="J215" s="6">
        <f t="shared" si="61"/>
        <v>67.5</v>
      </c>
      <c r="K215" s="6">
        <f t="shared" si="62"/>
        <v>3.8095238095238093</v>
      </c>
      <c r="L215" s="6">
        <f t="shared" si="63"/>
        <v>108</v>
      </c>
      <c r="M215"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 t="shared" si="65"/>
        <v>0.47619047619047616</v>
      </c>
      <c r="X215" s="6">
        <f t="shared" si="66"/>
        <v>13.5</v>
      </c>
      <c r="Y215" s="6">
        <f t="shared" si="67"/>
        <v>7.6190476190476186</v>
      </c>
      <c r="Z215" s="6">
        <f t="shared" si="68"/>
        <v>216</v>
      </c>
      <c r="AA215" s="13">
        <v>15000000645</v>
      </c>
      <c r="AB215" s="6">
        <f t="shared" si="74"/>
        <v>1.4285714285714284</v>
      </c>
      <c r="AC215" s="6">
        <f t="shared" si="57"/>
        <v>40.5</v>
      </c>
      <c r="AD215" s="13">
        <v>17000000645</v>
      </c>
      <c r="AE215" s="6">
        <f t="shared" si="69"/>
        <v>4.7619047619047619</v>
      </c>
      <c r="AF215" s="6">
        <f t="shared" si="70"/>
        <v>135</v>
      </c>
      <c r="AG215" s="13">
        <v>19000000645</v>
      </c>
      <c r="AH215" s="6">
        <f t="shared" si="71"/>
        <v>2.8571428571428568</v>
      </c>
      <c r="AI215" s="6">
        <f t="shared" si="72"/>
        <v>81</v>
      </c>
      <c r="AJ215" s="13">
        <v>21000000645</v>
      </c>
      <c r="AK215" s="11"/>
      <c r="AL215" s="10" t="str">
        <f t="shared" si="73"/>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1947</v>
      </c>
      <c r="B216" s="8" t="s">
        <v>1948</v>
      </c>
      <c r="C216" s="8" t="s">
        <v>1948</v>
      </c>
      <c r="D216" s="9" t="s">
        <v>1949</v>
      </c>
      <c r="E216" s="6">
        <f t="shared" si="58"/>
        <v>1.3</v>
      </c>
      <c r="F216" s="6">
        <f>Table9[[#This Row],[4oz 
Net Wt (grams)]]/2</f>
        <v>36.855000000000004</v>
      </c>
      <c r="G216" s="6">
        <f t="shared" si="59"/>
        <v>2.6</v>
      </c>
      <c r="H216" s="6">
        <v>73.710000000000008</v>
      </c>
      <c r="I216" s="6">
        <f t="shared" si="60"/>
        <v>3.25</v>
      </c>
      <c r="J216" s="6">
        <f t="shared" si="61"/>
        <v>92.137500000000017</v>
      </c>
      <c r="K216" s="6">
        <f t="shared" si="62"/>
        <v>5.2</v>
      </c>
      <c r="L216" s="6">
        <f t="shared" si="63"/>
        <v>147.42000000000002</v>
      </c>
      <c r="M216" s="9" t="str">
        <f t="shared" si="64"/>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 t="shared" si="65"/>
        <v>0.65</v>
      </c>
      <c r="X216" s="6">
        <f t="shared" si="66"/>
        <v>18.427500000000002</v>
      </c>
      <c r="Y216" s="6">
        <f t="shared" si="67"/>
        <v>10.4</v>
      </c>
      <c r="Z216" s="6">
        <f t="shared" si="68"/>
        <v>294.84000000000003</v>
      </c>
      <c r="AA216" s="13">
        <v>15000000126</v>
      </c>
      <c r="AB216" s="6">
        <f t="shared" si="74"/>
        <v>1.9500000000000002</v>
      </c>
      <c r="AC216" s="6">
        <f t="shared" si="57"/>
        <v>55.282500000000006</v>
      </c>
      <c r="AD216" s="13">
        <v>17000000126</v>
      </c>
      <c r="AE216" s="6">
        <f t="shared" si="69"/>
        <v>6.5000000000000009</v>
      </c>
      <c r="AF216" s="6">
        <f t="shared" si="70"/>
        <v>184.27500000000003</v>
      </c>
      <c r="AG216" s="13">
        <v>19000000126</v>
      </c>
      <c r="AH216" s="6">
        <f t="shared" si="71"/>
        <v>3.9000000000000004</v>
      </c>
      <c r="AI216" s="6">
        <f t="shared" si="72"/>
        <v>110.56500000000001</v>
      </c>
      <c r="AJ216" s="13">
        <v>21000000126</v>
      </c>
      <c r="AK216" s="11"/>
      <c r="AL216" s="10" t="str">
        <f t="shared" si="73"/>
        <v>Garam Masala Ingredients:
coriander, cumin, chilies, cloves, bay leaves, cassia, ginger</v>
      </c>
      <c r="AM216" s="9" t="s">
        <v>44</v>
      </c>
      <c r="AN216" s="42"/>
    </row>
    <row r="217" spans="1:40" ht="180" x14ac:dyDescent="0.3">
      <c r="A217" s="31" t="s">
        <v>117</v>
      </c>
      <c r="B217" s="8" t="s">
        <v>118</v>
      </c>
      <c r="C217" s="8" t="s">
        <v>119</v>
      </c>
      <c r="D217" s="9" t="s">
        <v>120</v>
      </c>
      <c r="E217" s="6">
        <f t="shared" si="58"/>
        <v>1.6</v>
      </c>
      <c r="F217" s="6">
        <f>Table9[[#This Row],[4oz 
Net Wt (grams)]]/2</f>
        <v>45.360000000000007</v>
      </c>
      <c r="G217" s="6">
        <f t="shared" si="59"/>
        <v>3.2</v>
      </c>
      <c r="H217" s="6">
        <v>90.720000000000013</v>
      </c>
      <c r="I217" s="6">
        <f t="shared" si="60"/>
        <v>4</v>
      </c>
      <c r="J217" s="6">
        <f t="shared" si="61"/>
        <v>113.40000000000002</v>
      </c>
      <c r="K217" s="6">
        <f t="shared" si="62"/>
        <v>6.4</v>
      </c>
      <c r="L217" s="6">
        <f t="shared" si="63"/>
        <v>181.44000000000003</v>
      </c>
      <c r="M217" s="9" t="str">
        <f t="shared" si="64"/>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121</v>
      </c>
      <c r="W217" s="6">
        <f t="shared" si="65"/>
        <v>0.8</v>
      </c>
      <c r="X217" s="6">
        <f t="shared" si="66"/>
        <v>22.680000000000003</v>
      </c>
      <c r="Y217" s="6">
        <f t="shared" si="67"/>
        <v>12.8</v>
      </c>
      <c r="Z217" s="6">
        <f t="shared" si="68"/>
        <v>362.88000000000005</v>
      </c>
      <c r="AA217" s="13">
        <v>15000000127</v>
      </c>
      <c r="AB217" s="6">
        <f t="shared" si="74"/>
        <v>2.4000000000000004</v>
      </c>
      <c r="AC217" s="6">
        <f t="shared" si="57"/>
        <v>68.040000000000006</v>
      </c>
      <c r="AD217" s="13">
        <v>17000000127</v>
      </c>
      <c r="AE217" s="6">
        <f t="shared" si="69"/>
        <v>8.0000000000000018</v>
      </c>
      <c r="AF217" s="6">
        <f t="shared" si="70"/>
        <v>226.80000000000004</v>
      </c>
      <c r="AG217" s="13">
        <v>19000000127</v>
      </c>
      <c r="AH217" s="6">
        <f t="shared" si="71"/>
        <v>4.8000000000000007</v>
      </c>
      <c r="AI217" s="6">
        <f t="shared" si="72"/>
        <v>136.08000000000001</v>
      </c>
      <c r="AJ217" s="13">
        <v>21000000127</v>
      </c>
      <c r="AK217" s="11" t="s">
        <v>122</v>
      </c>
      <c r="AL217" s="10" t="str">
        <f t="shared" si="73"/>
        <v>Garden Delight Bread Dip Ingredients:
vegetable seasoning, onion, sea salt, garlic, tomato powder, and herbs</v>
      </c>
      <c r="AM217" s="9" t="s">
        <v>44</v>
      </c>
      <c r="AN217" s="42"/>
    </row>
    <row r="218" spans="1:40" ht="409.6" x14ac:dyDescent="0.3">
      <c r="A218" s="8" t="s">
        <v>1493</v>
      </c>
      <c r="B218" s="8" t="s">
        <v>1494</v>
      </c>
      <c r="C218" s="8" t="s">
        <v>1495</v>
      </c>
      <c r="D218" s="9" t="s">
        <v>1496</v>
      </c>
      <c r="E218" s="6">
        <f t="shared" si="58"/>
        <v>1.8899470899470898</v>
      </c>
      <c r="F218" s="6">
        <f>Table9[[#This Row],[4oz 
Net Wt (grams)]]/2</f>
        <v>53.58</v>
      </c>
      <c r="G218" s="6">
        <f t="shared" si="59"/>
        <v>3.7798941798941796</v>
      </c>
      <c r="H218" s="6">
        <v>107.16</v>
      </c>
      <c r="I218" s="6">
        <f t="shared" si="60"/>
        <v>4.7248677248677247</v>
      </c>
      <c r="J218" s="6">
        <f t="shared" si="61"/>
        <v>133.94999999999999</v>
      </c>
      <c r="K218" s="6">
        <f t="shared" si="62"/>
        <v>7.5597883597883593</v>
      </c>
      <c r="L218" s="6">
        <f t="shared" si="63"/>
        <v>214.32</v>
      </c>
      <c r="M218"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1487</v>
      </c>
      <c r="W218" s="6">
        <f t="shared" si="65"/>
        <v>0.94497354497354491</v>
      </c>
      <c r="X218" s="6">
        <f t="shared" si="66"/>
        <v>26.79</v>
      </c>
      <c r="Y218" s="6">
        <f t="shared" si="67"/>
        <v>15.119576719576719</v>
      </c>
      <c r="Z218" s="6">
        <f t="shared" si="68"/>
        <v>428.64</v>
      </c>
      <c r="AA218" s="13">
        <v>15000000340</v>
      </c>
      <c r="AB218" s="6">
        <f t="shared" si="74"/>
        <v>2.8349206349206346</v>
      </c>
      <c r="AC218" s="6">
        <f t="shared" si="57"/>
        <v>80.37</v>
      </c>
      <c r="AD218" s="13">
        <v>17000000340</v>
      </c>
      <c r="AE218" s="6">
        <f t="shared" si="69"/>
        <v>9.4497354497354493</v>
      </c>
      <c r="AF218" s="6">
        <f t="shared" si="70"/>
        <v>267.89999999999998</v>
      </c>
      <c r="AG218" s="13">
        <v>19000000340</v>
      </c>
      <c r="AH218" s="6">
        <f t="shared" si="71"/>
        <v>5.6698412698412692</v>
      </c>
      <c r="AI218" s="6">
        <f t="shared" si="72"/>
        <v>160.74</v>
      </c>
      <c r="AJ218" s="13">
        <v>21000000340</v>
      </c>
      <c r="AK218" s="11" t="s">
        <v>1497</v>
      </c>
      <c r="AL218"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356</v>
      </c>
      <c r="B219" s="8" t="s">
        <v>357</v>
      </c>
      <c r="C219" s="8" t="s">
        <v>358</v>
      </c>
      <c r="D219" s="9" t="s">
        <v>359</v>
      </c>
      <c r="E219" s="6">
        <f t="shared" si="58"/>
        <v>0.95238095238095233</v>
      </c>
      <c r="F219" s="6">
        <f>Table9[[#This Row],[4oz 
Net Wt (grams)]]/2</f>
        <v>27</v>
      </c>
      <c r="G219" s="6">
        <f t="shared" si="59"/>
        <v>1.9047619047619047</v>
      </c>
      <c r="H219" s="6">
        <v>54</v>
      </c>
      <c r="I219" s="6">
        <f t="shared" si="60"/>
        <v>2.3809523809523809</v>
      </c>
      <c r="J219" s="6">
        <f t="shared" si="61"/>
        <v>67.5</v>
      </c>
      <c r="K219" s="6">
        <f t="shared" si="62"/>
        <v>3.8095238095238093</v>
      </c>
      <c r="L219" s="6">
        <f t="shared" si="63"/>
        <v>108</v>
      </c>
      <c r="M219" s="9" t="str">
        <f t="shared" si="64"/>
        <v>Garlic &amp; Herb Bread Dip &amp; Seasoning Ingredients:
garlic, onion, pepper, spices
 - NET WT. 0.95 oz (27 grams)</v>
      </c>
      <c r="N219" s="10">
        <v>10000000394</v>
      </c>
      <c r="O219" s="10">
        <v>30000000394</v>
      </c>
      <c r="P219" s="10">
        <v>50000000394</v>
      </c>
      <c r="Q219" s="10">
        <v>70000000394</v>
      </c>
      <c r="R219" s="10">
        <v>90000000394</v>
      </c>
      <c r="S219" s="10">
        <v>11000000394</v>
      </c>
      <c r="T219" s="10">
        <v>13000000394</v>
      </c>
      <c r="U219" s="9"/>
      <c r="V219" s="9"/>
      <c r="W219" s="6">
        <f t="shared" si="65"/>
        <v>0.47619047619047616</v>
      </c>
      <c r="X219" s="6">
        <f t="shared" si="66"/>
        <v>13.5</v>
      </c>
      <c r="Y219" s="6">
        <f t="shared" si="67"/>
        <v>7.6190476190476186</v>
      </c>
      <c r="Z219" s="6">
        <f t="shared" si="68"/>
        <v>216</v>
      </c>
      <c r="AA219" s="13">
        <v>15000000394</v>
      </c>
      <c r="AB219" s="6">
        <f t="shared" si="74"/>
        <v>1.4285714285714284</v>
      </c>
      <c r="AC219" s="6">
        <f t="shared" si="57"/>
        <v>40.5</v>
      </c>
      <c r="AD219" s="13">
        <v>17000000394</v>
      </c>
      <c r="AE219" s="6">
        <f t="shared" si="69"/>
        <v>4.7619047619047619</v>
      </c>
      <c r="AF219" s="6">
        <f t="shared" si="70"/>
        <v>135</v>
      </c>
      <c r="AG219" s="13">
        <v>19000000394</v>
      </c>
      <c r="AH219" s="6">
        <f t="shared" si="71"/>
        <v>2.8571428571428568</v>
      </c>
      <c r="AI219" s="6">
        <f t="shared" si="72"/>
        <v>81</v>
      </c>
      <c r="AJ219" s="13">
        <v>21000000394</v>
      </c>
      <c r="AK219" s="11" t="s">
        <v>360</v>
      </c>
      <c r="AL219" s="10" t="str">
        <f t="shared" si="73"/>
        <v>Garlic &amp; Herb Bread Dip &amp; Seasoning Ingredients:
garlic, onion, pepper, spices</v>
      </c>
      <c r="AM219" s="9" t="s">
        <v>44</v>
      </c>
      <c r="AN219" s="42"/>
    </row>
    <row r="220" spans="1:40" ht="409.6" x14ac:dyDescent="0.3">
      <c r="A220" s="8" t="s">
        <v>1525</v>
      </c>
      <c r="B220" s="8" t="s">
        <v>1526</v>
      </c>
      <c r="C220" s="8" t="s">
        <v>1527</v>
      </c>
      <c r="D220" s="9" t="s">
        <v>1528</v>
      </c>
      <c r="E220" s="6">
        <f t="shared" si="58"/>
        <v>1.1698412698412697</v>
      </c>
      <c r="F220" s="6">
        <f>Table9[[#This Row],[4oz 
Net Wt (grams)]]/2</f>
        <v>33.164999999999999</v>
      </c>
      <c r="G220" s="6">
        <f t="shared" si="59"/>
        <v>2.3396825396825394</v>
      </c>
      <c r="H220" s="6">
        <v>66.33</v>
      </c>
      <c r="I220" s="6">
        <f t="shared" si="60"/>
        <v>2.924603174603174</v>
      </c>
      <c r="J220" s="6">
        <f t="shared" si="61"/>
        <v>82.912499999999994</v>
      </c>
      <c r="K220" s="6">
        <f t="shared" si="62"/>
        <v>4.6793650793650787</v>
      </c>
      <c r="L220" s="6">
        <f t="shared" si="63"/>
        <v>132.66</v>
      </c>
      <c r="M220"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(33.165 grams)</v>
      </c>
      <c r="N220" s="10">
        <v>10000000555</v>
      </c>
      <c r="O220" s="10">
        <v>30000000555</v>
      </c>
      <c r="P220" s="10">
        <v>50000000555</v>
      </c>
      <c r="Q220" s="10">
        <v>70000000555</v>
      </c>
      <c r="R220" s="10">
        <v>90000000555</v>
      </c>
      <c r="S220" s="10">
        <v>11000000555</v>
      </c>
      <c r="T220" s="10">
        <v>13000000555</v>
      </c>
      <c r="U220" s="22"/>
      <c r="V220" s="6" t="s">
        <v>1487</v>
      </c>
      <c r="W220" s="6">
        <f t="shared" si="65"/>
        <v>0.58492063492063484</v>
      </c>
      <c r="X220" s="6">
        <f t="shared" si="66"/>
        <v>16.5825</v>
      </c>
      <c r="Y220" s="6">
        <f t="shared" si="67"/>
        <v>9.3587301587301575</v>
      </c>
      <c r="Z220" s="6">
        <f t="shared" si="68"/>
        <v>265.32</v>
      </c>
      <c r="AA220" s="13">
        <v>15000000555</v>
      </c>
      <c r="AB220" s="6">
        <f t="shared" si="74"/>
        <v>1.7547619047619045</v>
      </c>
      <c r="AC220" s="6">
        <f t="shared" si="57"/>
        <v>49.747500000000002</v>
      </c>
      <c r="AD220" s="13">
        <v>17000000555</v>
      </c>
      <c r="AE220" s="6">
        <f t="shared" si="69"/>
        <v>5.8492063492063489</v>
      </c>
      <c r="AF220" s="6">
        <f t="shared" si="70"/>
        <v>165.82499999999999</v>
      </c>
      <c r="AG220" s="13">
        <v>19000000555</v>
      </c>
      <c r="AH220" s="6">
        <f t="shared" si="71"/>
        <v>3.509523809523809</v>
      </c>
      <c r="AI220" s="6">
        <f t="shared" si="72"/>
        <v>99.495000000000005</v>
      </c>
      <c r="AJ220" s="13">
        <v>21000000555</v>
      </c>
      <c r="AK220" s="11" t="s">
        <v>1529</v>
      </c>
      <c r="AL220"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130</v>
      </c>
      <c r="B221" s="8" t="s">
        <v>131</v>
      </c>
      <c r="C221" s="8" t="s">
        <v>132</v>
      </c>
      <c r="D221" s="9" t="s">
        <v>2937</v>
      </c>
      <c r="E221" s="6">
        <f t="shared" si="58"/>
        <v>1</v>
      </c>
      <c r="F221" s="6">
        <f>Table9[[#This Row],[4oz 
Net Wt (grams)]]/2</f>
        <v>28.35</v>
      </c>
      <c r="G221" s="6">
        <f t="shared" si="59"/>
        <v>2</v>
      </c>
      <c r="H221" s="6">
        <v>56.7</v>
      </c>
      <c r="I221" s="6">
        <f t="shared" si="60"/>
        <v>2.5</v>
      </c>
      <c r="J221" s="6">
        <f t="shared" si="61"/>
        <v>70.875</v>
      </c>
      <c r="K221" s="6">
        <f t="shared" si="62"/>
        <v>4</v>
      </c>
      <c r="L221" s="6">
        <f t="shared" si="63"/>
        <v>113.4</v>
      </c>
      <c r="M221" s="9" t="str">
        <f t="shared" si="64"/>
        <v>Garlic &amp; Parmesan Bread Dip Ingredients:
dehydrated vegetables (garlic, red bell pepper, onion, parsley), salt, parmesan cheese, spices
• ALLERGY ALERT: contains milk •
 - NET WT. 1.00 oz (28.35 grams)</v>
      </c>
      <c r="N221" s="10">
        <v>10000000128</v>
      </c>
      <c r="O221" s="10">
        <v>30000000128</v>
      </c>
      <c r="P221" s="10">
        <v>50000000128</v>
      </c>
      <c r="Q221" s="10">
        <v>70000000128</v>
      </c>
      <c r="R221" s="10">
        <v>90000000128</v>
      </c>
      <c r="S221" s="10">
        <v>11000000128</v>
      </c>
      <c r="T221" s="10">
        <v>13000000128</v>
      </c>
      <c r="U221" s="8" t="s">
        <v>49</v>
      </c>
      <c r="V221" s="9" t="s">
        <v>115</v>
      </c>
      <c r="W221" s="6">
        <f t="shared" si="65"/>
        <v>0.5</v>
      </c>
      <c r="X221" s="6">
        <f t="shared" si="66"/>
        <v>14.175000000000001</v>
      </c>
      <c r="Y221" s="6">
        <f t="shared" si="67"/>
        <v>8</v>
      </c>
      <c r="Z221" s="6">
        <f t="shared" si="68"/>
        <v>226.8</v>
      </c>
      <c r="AA221" s="13">
        <v>15000000128</v>
      </c>
      <c r="AB221" s="6">
        <f t="shared" si="74"/>
        <v>1.5</v>
      </c>
      <c r="AC221" s="6">
        <f t="shared" si="57"/>
        <v>42.525000000000006</v>
      </c>
      <c r="AD221" s="13">
        <v>17000000128</v>
      </c>
      <c r="AE221" s="6">
        <f t="shared" si="69"/>
        <v>5</v>
      </c>
      <c r="AF221" s="6">
        <f t="shared" si="70"/>
        <v>141.75</v>
      </c>
      <c r="AG221" s="13">
        <v>19000000128</v>
      </c>
      <c r="AH221" s="6">
        <f t="shared" si="71"/>
        <v>3</v>
      </c>
      <c r="AI221" s="6">
        <f t="shared" si="72"/>
        <v>85.050000000000011</v>
      </c>
      <c r="AJ221" s="13">
        <v>21000000128</v>
      </c>
      <c r="AK221" s="11" t="s">
        <v>133</v>
      </c>
      <c r="AL221" s="10" t="str">
        <f t="shared" si="73"/>
        <v>Garlic &amp; Parmesan Bread Dip Ingredients:
dehydrated vegetables (garlic, red bell pepper, onion, parsley), salt, parmesan cheese, spices
• ALLERGY ALERT: contains milk •</v>
      </c>
      <c r="AM221" s="9" t="s">
        <v>44</v>
      </c>
      <c r="AN221" s="42"/>
    </row>
    <row r="222" spans="1:40" ht="180" x14ac:dyDescent="0.3">
      <c r="A222" s="8" t="s">
        <v>140</v>
      </c>
      <c r="B222" s="8" t="s">
        <v>141</v>
      </c>
      <c r="C222" s="8" t="s">
        <v>142</v>
      </c>
      <c r="D222" s="9" t="s">
        <v>143</v>
      </c>
      <c r="E222" s="6">
        <f t="shared" si="58"/>
        <v>1.1000000000000001</v>
      </c>
      <c r="F222" s="6">
        <f>Table9[[#This Row],[4oz 
Net Wt (grams)]]/2</f>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 t="shared" si="65"/>
        <v>0.55000000000000004</v>
      </c>
      <c r="X222" s="6">
        <f t="shared" si="66"/>
        <v>15.592500000000003</v>
      </c>
      <c r="Y222" s="6">
        <f t="shared" si="67"/>
        <v>8.8000000000000007</v>
      </c>
      <c r="Z222" s="6">
        <f t="shared" si="68"/>
        <v>249.48000000000005</v>
      </c>
      <c r="AA222" s="13">
        <v>15000000130</v>
      </c>
      <c r="AB222" s="6">
        <f t="shared" si="74"/>
        <v>1.6500000000000001</v>
      </c>
      <c r="AC222" s="6">
        <f t="shared" si="57"/>
        <v>46.777500000000011</v>
      </c>
      <c r="AD222" s="13">
        <v>17000000130</v>
      </c>
      <c r="AE222" s="6">
        <f t="shared" si="69"/>
        <v>5.5000000000000009</v>
      </c>
      <c r="AF222" s="6">
        <f t="shared" si="70"/>
        <v>155.92500000000004</v>
      </c>
      <c r="AG222" s="13">
        <v>19000000130</v>
      </c>
      <c r="AH222" s="6">
        <f t="shared" si="71"/>
        <v>3.3000000000000003</v>
      </c>
      <c r="AI222" s="6">
        <f t="shared" si="72"/>
        <v>93.555000000000021</v>
      </c>
      <c r="AJ222" s="13">
        <v>21000000130</v>
      </c>
      <c r="AK222" s="11"/>
      <c r="AL222" s="10" t="str">
        <f t="shared" si="73"/>
        <v>Garlic &amp; Thyme Bread Dip Ingredients:
sea salt, spices, herbs, red and green bell peppers, oleoresin of paprika</v>
      </c>
      <c r="AM222" s="9" t="s">
        <v>44</v>
      </c>
      <c r="AN222" s="42"/>
    </row>
    <row r="223" spans="1:40" ht="180" x14ac:dyDescent="0.3">
      <c r="A223" s="31" t="s">
        <v>99</v>
      </c>
      <c r="B223" s="8" t="s">
        <v>3024</v>
      </c>
      <c r="C223" s="8" t="s">
        <v>3025</v>
      </c>
      <c r="D223" s="9" t="s">
        <v>3026</v>
      </c>
      <c r="E223" s="6">
        <f t="shared" si="58"/>
        <v>0.79999999999999993</v>
      </c>
      <c r="F223" s="6">
        <f>Table9[[#This Row],[4oz 
Net Wt (grams)]]/2</f>
        <v>22.68</v>
      </c>
      <c r="G223" s="6">
        <f t="shared" si="59"/>
        <v>1.5999999999999999</v>
      </c>
      <c r="H223" s="6">
        <v>45.36</v>
      </c>
      <c r="I223" s="6">
        <f t="shared" si="60"/>
        <v>1.9999999999999998</v>
      </c>
      <c r="J223" s="6">
        <f t="shared" si="61"/>
        <v>56.7</v>
      </c>
      <c r="K223" s="6">
        <f t="shared" si="62"/>
        <v>3.1999999999999997</v>
      </c>
      <c r="L223" s="6">
        <f t="shared" si="63"/>
        <v>90.72</v>
      </c>
      <c r="M223" s="9" t="str">
        <f t="shared" si="64"/>
        <v>Garlic &amp; Tomato Bread Dip and Seasoning Ingredients:
salt, spices, dehydrated garlic, onion powder, red bell pepper, tomato, canola, silicon dioxide (anti-caking) 
 - NET WT. 0.80 oz (22.68 grams)</v>
      </c>
      <c r="N223" s="10">
        <v>10000000131</v>
      </c>
      <c r="O223" s="10">
        <v>30000000131</v>
      </c>
      <c r="P223" s="10">
        <v>50000000131</v>
      </c>
      <c r="Q223" s="10">
        <v>70000000131</v>
      </c>
      <c r="R223" s="10">
        <v>90000000131</v>
      </c>
      <c r="S223" s="10">
        <v>11000000131</v>
      </c>
      <c r="T223" s="10">
        <v>13000000131</v>
      </c>
      <c r="U223" s="8"/>
      <c r="V223" s="9" t="s">
        <v>97</v>
      </c>
      <c r="W223" s="6">
        <f t="shared" si="65"/>
        <v>0.39999999999999997</v>
      </c>
      <c r="X223" s="6">
        <f t="shared" si="66"/>
        <v>11.34</v>
      </c>
      <c r="Y223" s="6">
        <f t="shared" si="67"/>
        <v>6.3999999999999995</v>
      </c>
      <c r="Z223" s="6">
        <f t="shared" si="68"/>
        <v>181.44</v>
      </c>
      <c r="AA223" s="13">
        <v>15000000131</v>
      </c>
      <c r="AB223" s="6">
        <f t="shared" si="74"/>
        <v>1.2</v>
      </c>
      <c r="AC223" s="6">
        <f t="shared" si="57"/>
        <v>34.019999999999996</v>
      </c>
      <c r="AD223" s="13">
        <v>17000000131</v>
      </c>
      <c r="AE223" s="6">
        <f t="shared" si="69"/>
        <v>4</v>
      </c>
      <c r="AF223" s="6">
        <f t="shared" si="70"/>
        <v>113.4</v>
      </c>
      <c r="AG223" s="13">
        <v>19000000131</v>
      </c>
      <c r="AH223" s="6">
        <f t="shared" si="71"/>
        <v>2.4</v>
      </c>
      <c r="AI223" s="6">
        <f t="shared" si="72"/>
        <v>68.039999999999992</v>
      </c>
      <c r="AJ223" s="13">
        <v>21000000131</v>
      </c>
      <c r="AK223" s="11"/>
      <c r="AL223" s="10" t="str">
        <f t="shared" si="73"/>
        <v xml:space="preserve">Garlic &amp; Tomato Bread Dip and Seasoning Ingredients:
salt, spices, dehydrated garlic, onion powder, red bell pepper, tomato, canola, silicon dioxide (anti-caking) </v>
      </c>
      <c r="AM223" s="9" t="s">
        <v>44</v>
      </c>
      <c r="AN223" s="42"/>
    </row>
    <row r="224" spans="1:40" ht="180" x14ac:dyDescent="0.3">
      <c r="A224" s="33" t="s">
        <v>428</v>
      </c>
      <c r="B224" s="8" t="s">
        <v>429</v>
      </c>
      <c r="C224" s="8" t="s">
        <v>429</v>
      </c>
      <c r="D224" s="9" t="s">
        <v>430</v>
      </c>
      <c r="E224" s="6">
        <f t="shared" si="58"/>
        <v>1.1000000000000001</v>
      </c>
      <c r="F224" s="6">
        <f>Table9[[#This Row],[4oz 
Net Wt (grams)]]/2</f>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 t="shared" si="65"/>
        <v>0.55000000000000004</v>
      </c>
      <c r="X224" s="6">
        <f t="shared" si="66"/>
        <v>15.592500000000003</v>
      </c>
      <c r="Y224" s="6">
        <f t="shared" si="67"/>
        <v>8.8000000000000007</v>
      </c>
      <c r="Z224" s="6">
        <f t="shared" si="68"/>
        <v>249.48000000000005</v>
      </c>
      <c r="AA224" s="13">
        <v>15000000440</v>
      </c>
      <c r="AB224" s="6">
        <f t="shared" si="74"/>
        <v>1.6500000000000001</v>
      </c>
      <c r="AC224" s="6">
        <f t="shared" si="57"/>
        <v>46.777500000000011</v>
      </c>
      <c r="AD224" s="13">
        <v>17000000440</v>
      </c>
      <c r="AE224" s="6">
        <f t="shared" si="69"/>
        <v>5.5000000000000009</v>
      </c>
      <c r="AF224" s="6">
        <f t="shared" si="70"/>
        <v>155.92500000000004</v>
      </c>
      <c r="AG224" s="13">
        <v>19000000440</v>
      </c>
      <c r="AH224" s="6">
        <f t="shared" si="71"/>
        <v>3.3000000000000003</v>
      </c>
      <c r="AI224" s="6">
        <f t="shared" si="72"/>
        <v>93.555000000000021</v>
      </c>
      <c r="AJ224" s="13">
        <v>21000000440</v>
      </c>
      <c r="AK224" s="11" t="s">
        <v>431</v>
      </c>
      <c r="AL224" s="10" t="str">
        <f t="shared" si="73"/>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 t="shared" si="58"/>
        <v>1.1000000000000001</v>
      </c>
      <c r="F225" s="6">
        <f>Table9[[#This Row],[4oz 
Net Wt (grams)]]/2</f>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 t="shared" si="65"/>
        <v>0.55000000000000004</v>
      </c>
      <c r="X225" s="6">
        <f t="shared" si="66"/>
        <v>15.592500000000003</v>
      </c>
      <c r="Y225" s="6">
        <f t="shared" si="67"/>
        <v>8.8000000000000007</v>
      </c>
      <c r="Z225" s="6">
        <f t="shared" si="68"/>
        <v>249.48000000000005</v>
      </c>
      <c r="AA225" s="13">
        <v>15000000134</v>
      </c>
      <c r="AB225" s="6">
        <f t="shared" si="74"/>
        <v>1.6500000000000001</v>
      </c>
      <c r="AC225" s="6">
        <f t="shared" si="57"/>
        <v>46.777500000000011</v>
      </c>
      <c r="AD225" s="13">
        <v>17000000134</v>
      </c>
      <c r="AE225" s="6">
        <f t="shared" si="69"/>
        <v>5.5000000000000009</v>
      </c>
      <c r="AF225" s="6">
        <f t="shared" si="70"/>
        <v>155.92500000000004</v>
      </c>
      <c r="AG225" s="13">
        <v>19000000134</v>
      </c>
      <c r="AH225" s="6">
        <f t="shared" si="71"/>
        <v>3.3000000000000003</v>
      </c>
      <c r="AI225" s="6">
        <f t="shared" si="72"/>
        <v>93.555000000000021</v>
      </c>
      <c r="AJ225" s="13">
        <v>21000000134</v>
      </c>
      <c r="AK225" s="11" t="s">
        <v>98</v>
      </c>
      <c r="AL225" s="10" t="str">
        <f t="shared" si="73"/>
        <v>Garlic Bread Dip Ingredients:
garlic, salt, parsley, oregano, spices</v>
      </c>
      <c r="AM225" s="9" t="s">
        <v>44</v>
      </c>
      <c r="AN225" s="42"/>
    </row>
    <row r="226" spans="1:40" ht="240" x14ac:dyDescent="0.3">
      <c r="A226" s="8" t="s">
        <v>159</v>
      </c>
      <c r="B226" s="8" t="s">
        <v>160</v>
      </c>
      <c r="C226" s="8" t="s">
        <v>161</v>
      </c>
      <c r="D226" s="9" t="s">
        <v>162</v>
      </c>
      <c r="E226" s="6">
        <f t="shared" si="58"/>
        <v>1.4</v>
      </c>
      <c r="F226" s="6">
        <f>Table9[[#This Row],[4oz 
Net Wt (grams)]]/2</f>
        <v>39.69</v>
      </c>
      <c r="G226" s="6">
        <f t="shared" si="59"/>
        <v>2.8</v>
      </c>
      <c r="H226" s="6">
        <v>79.38</v>
      </c>
      <c r="I226" s="6">
        <f t="shared" si="60"/>
        <v>3.5</v>
      </c>
      <c r="J226" s="6">
        <f t="shared" si="61"/>
        <v>99.224999999999994</v>
      </c>
      <c r="K226" s="6">
        <f t="shared" si="62"/>
        <v>5.6</v>
      </c>
      <c r="L226" s="6">
        <f t="shared" si="63"/>
        <v>158.76</v>
      </c>
      <c r="M226"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 t="shared" si="65"/>
        <v>0.7</v>
      </c>
      <c r="X226" s="6">
        <f t="shared" si="66"/>
        <v>19.844999999999999</v>
      </c>
      <c r="Y226" s="6">
        <f t="shared" si="67"/>
        <v>11.2</v>
      </c>
      <c r="Z226" s="6">
        <f t="shared" si="68"/>
        <v>317.52</v>
      </c>
      <c r="AA226" s="13">
        <v>15000000132</v>
      </c>
      <c r="AB226" s="6">
        <f t="shared" si="74"/>
        <v>2.0999999999999996</v>
      </c>
      <c r="AC226" s="6">
        <f t="shared" si="57"/>
        <v>59.534999999999997</v>
      </c>
      <c r="AD226" s="13">
        <v>17000000132</v>
      </c>
      <c r="AE226" s="6">
        <f t="shared" si="69"/>
        <v>6.9999999999999991</v>
      </c>
      <c r="AF226" s="6">
        <f t="shared" si="70"/>
        <v>198.45</v>
      </c>
      <c r="AG226" s="13">
        <v>19000000132</v>
      </c>
      <c r="AH226" s="6">
        <f t="shared" si="71"/>
        <v>4.1999999999999993</v>
      </c>
      <c r="AI226" s="6">
        <f t="shared" si="72"/>
        <v>119.07</v>
      </c>
      <c r="AJ226" s="13">
        <v>21000000132</v>
      </c>
      <c r="AK226" s="11"/>
      <c r="AL226"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637</v>
      </c>
      <c r="B227" s="8" t="s">
        <v>638</v>
      </c>
      <c r="C227" s="8" t="s">
        <v>639</v>
      </c>
      <c r="D227" s="9" t="s">
        <v>2938</v>
      </c>
      <c r="E227" s="6">
        <f t="shared" si="58"/>
        <v>1.1000000000000001</v>
      </c>
      <c r="F227" s="6">
        <f>Table9[[#This Row],[4oz 
Net Wt (grams)]]/2</f>
        <v>31.185000000000006</v>
      </c>
      <c r="G227" s="6">
        <f t="shared" si="59"/>
        <v>2.2000000000000002</v>
      </c>
      <c r="H227" s="6">
        <v>62.370000000000012</v>
      </c>
      <c r="I227" s="6">
        <f t="shared" si="60"/>
        <v>2.75</v>
      </c>
      <c r="J227" s="6">
        <f t="shared" si="61"/>
        <v>77.96250000000002</v>
      </c>
      <c r="K227" s="6">
        <f t="shared" si="62"/>
        <v>4.4000000000000004</v>
      </c>
      <c r="L227" s="6">
        <f t="shared" si="63"/>
        <v>124.74000000000002</v>
      </c>
      <c r="M227" s="9" t="str">
        <f t="shared" si="64"/>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115</v>
      </c>
      <c r="W227" s="6">
        <f t="shared" si="65"/>
        <v>0.55000000000000004</v>
      </c>
      <c r="X227" s="6">
        <f t="shared" si="66"/>
        <v>15.592500000000003</v>
      </c>
      <c r="Y227" s="6">
        <f t="shared" si="67"/>
        <v>8.8000000000000007</v>
      </c>
      <c r="Z227" s="6">
        <f t="shared" si="68"/>
        <v>249.48000000000005</v>
      </c>
      <c r="AA227" s="13">
        <v>15000000538</v>
      </c>
      <c r="AB227" s="6">
        <f t="shared" si="74"/>
        <v>1.6500000000000001</v>
      </c>
      <c r="AC227" s="6">
        <f t="shared" si="57"/>
        <v>46.777500000000011</v>
      </c>
      <c r="AD227" s="13">
        <v>17000000538</v>
      </c>
      <c r="AE227" s="6">
        <f t="shared" si="69"/>
        <v>5.5000000000000009</v>
      </c>
      <c r="AF227" s="6">
        <f t="shared" si="70"/>
        <v>155.92500000000004</v>
      </c>
      <c r="AG227" s="13">
        <v>19000000538</v>
      </c>
      <c r="AH227" s="6">
        <f t="shared" si="71"/>
        <v>3.3000000000000003</v>
      </c>
      <c r="AI227" s="6">
        <f t="shared" si="72"/>
        <v>93.555000000000021</v>
      </c>
      <c r="AJ227" s="13">
        <v>21000000538</v>
      </c>
      <c r="AK227" s="11" t="s">
        <v>640</v>
      </c>
      <c r="AL227" s="10" t="str">
        <f t="shared" si="73"/>
        <v>Garlic Parmesan Dipping Herbs Ingredients:
dehydrated vegetables (garlic, red bell pepper, onion, parsley), salt, parmesan cheese, spices
• ALLERGY ALERT: contains milk •</v>
      </c>
      <c r="AM227" s="9" t="s">
        <v>44</v>
      </c>
      <c r="AN227" s="42"/>
    </row>
    <row r="228" spans="1:40" ht="180" x14ac:dyDescent="0.3">
      <c r="A228" s="31" t="s">
        <v>1116</v>
      </c>
      <c r="B228" s="8" t="s">
        <v>1117</v>
      </c>
      <c r="C228" s="8" t="s">
        <v>1118</v>
      </c>
      <c r="D228" s="9" t="s">
        <v>1119</v>
      </c>
      <c r="E228" s="6">
        <f t="shared" si="58"/>
        <v>1.4109347442680775</v>
      </c>
      <c r="F228" s="6">
        <f>Table9[[#This Row],[4oz 
Net Wt (grams)]]/2</f>
        <v>40</v>
      </c>
      <c r="G228" s="6">
        <f t="shared" si="59"/>
        <v>2.821869488536155</v>
      </c>
      <c r="H228" s="6">
        <v>80</v>
      </c>
      <c r="I228" s="6">
        <f t="shared" si="60"/>
        <v>3.5273368606701938</v>
      </c>
      <c r="J228" s="6">
        <f t="shared" si="61"/>
        <v>100</v>
      </c>
      <c r="K228" s="6">
        <f t="shared" si="62"/>
        <v>5.6437389770723101</v>
      </c>
      <c r="L228" s="6">
        <f t="shared" si="63"/>
        <v>160</v>
      </c>
      <c r="M228" s="9" t="str">
        <f t="shared" si="64"/>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725</v>
      </c>
      <c r="W228" s="6">
        <f t="shared" si="65"/>
        <v>0.70546737213403876</v>
      </c>
      <c r="X228" s="6">
        <f t="shared" si="66"/>
        <v>20</v>
      </c>
      <c r="Y228" s="6">
        <f t="shared" si="67"/>
        <v>11.28747795414462</v>
      </c>
      <c r="Z228" s="6">
        <f t="shared" si="68"/>
        <v>320</v>
      </c>
      <c r="AA228" s="13">
        <v>15000000129</v>
      </c>
      <c r="AB228" s="6">
        <f t="shared" si="74"/>
        <v>2.1164021164021163</v>
      </c>
      <c r="AC228" s="6">
        <f t="shared" si="57"/>
        <v>60</v>
      </c>
      <c r="AD228" s="13">
        <v>17000000129</v>
      </c>
      <c r="AE228" s="6">
        <f t="shared" si="69"/>
        <v>7.0546737213403876</v>
      </c>
      <c r="AF228" s="6">
        <f t="shared" si="70"/>
        <v>200</v>
      </c>
      <c r="AG228" s="13">
        <v>19000000129</v>
      </c>
      <c r="AH228" s="6">
        <f t="shared" si="71"/>
        <v>4.2328042328042326</v>
      </c>
      <c r="AI228" s="6">
        <f t="shared" si="72"/>
        <v>120</v>
      </c>
      <c r="AJ228" s="13">
        <v>21000000129</v>
      </c>
      <c r="AK228" s="11" t="s">
        <v>1120</v>
      </c>
      <c r="AL228" s="10" t="str">
        <f t="shared" si="73"/>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2200</v>
      </c>
      <c r="B229" s="8" t="s">
        <v>2201</v>
      </c>
      <c r="C229" s="8" t="s">
        <v>2201</v>
      </c>
      <c r="D229" s="9" t="s">
        <v>2202</v>
      </c>
      <c r="E229" s="6">
        <f t="shared" si="58"/>
        <v>2.5499999999999998</v>
      </c>
      <c r="F229" s="6">
        <f>Table9[[#This Row],[4oz 
Net Wt (grams)]]/2</f>
        <v>72.292500000000004</v>
      </c>
      <c r="G229" s="6">
        <f t="shared" si="59"/>
        <v>5.0999999999999996</v>
      </c>
      <c r="H229" s="6">
        <v>144.58500000000001</v>
      </c>
      <c r="I229" s="6">
        <f t="shared" si="60"/>
        <v>6.375</v>
      </c>
      <c r="J229" s="6">
        <f t="shared" si="61"/>
        <v>180.73125000000002</v>
      </c>
      <c r="K229" s="6">
        <f t="shared" si="62"/>
        <v>10.199999999999999</v>
      </c>
      <c r="L229" s="6">
        <f t="shared" si="63"/>
        <v>289.17</v>
      </c>
      <c r="M229" s="9" t="str">
        <f t="shared" si="64"/>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 t="shared" si="65"/>
        <v>1.2749999999999999</v>
      </c>
      <c r="X229" s="6">
        <f t="shared" si="66"/>
        <v>36.146250000000002</v>
      </c>
      <c r="Y229" s="6">
        <f t="shared" si="67"/>
        <v>20.399999999999999</v>
      </c>
      <c r="Z229" s="6">
        <f t="shared" si="68"/>
        <v>578.34</v>
      </c>
      <c r="AA229" s="13">
        <v>15000000133</v>
      </c>
      <c r="AB229" s="6">
        <f t="shared" si="74"/>
        <v>3.8249999999999997</v>
      </c>
      <c r="AC229" s="6">
        <f t="shared" si="57"/>
        <v>108.43875</v>
      </c>
      <c r="AD229" s="13">
        <v>17000000133</v>
      </c>
      <c r="AE229" s="6">
        <f t="shared" si="69"/>
        <v>12.75</v>
      </c>
      <c r="AF229" s="6">
        <f t="shared" si="70"/>
        <v>361.46250000000003</v>
      </c>
      <c r="AG229" s="13">
        <v>19000000133</v>
      </c>
      <c r="AH229" s="6">
        <f t="shared" si="71"/>
        <v>7.6499999999999995</v>
      </c>
      <c r="AI229" s="6">
        <f t="shared" si="72"/>
        <v>216.8775</v>
      </c>
      <c r="AJ229" s="13">
        <v>21000000133</v>
      </c>
      <c r="AK229" s="11"/>
      <c r="AL229" s="10" t="str">
        <f t="shared" si="73"/>
        <v>Garlic Salt Ingredients:
garlic, salt, parsley, carrot for color, modified corn starch, sugar, natural flavor</v>
      </c>
      <c r="AM229" s="9" t="s">
        <v>44</v>
      </c>
      <c r="AN229" s="42"/>
    </row>
    <row r="230" spans="1:40" ht="180" x14ac:dyDescent="0.3">
      <c r="A230" s="31" t="s">
        <v>2115</v>
      </c>
      <c r="B230" s="8" t="s">
        <v>2116</v>
      </c>
      <c r="C230" s="8" t="s">
        <v>2117</v>
      </c>
      <c r="D230" s="9" t="s">
        <v>2118</v>
      </c>
      <c r="E230" s="6">
        <f t="shared" si="58"/>
        <v>2.0952380952380949</v>
      </c>
      <c r="F230" s="6">
        <f>Table9[[#This Row],[4oz 
Net Wt (grams)]]/2</f>
        <v>59.4</v>
      </c>
      <c r="G230" s="6">
        <f t="shared" si="59"/>
        <v>4.1904761904761898</v>
      </c>
      <c r="H230" s="6">
        <v>118.8</v>
      </c>
      <c r="I230" s="6">
        <f t="shared" si="60"/>
        <v>5.2380952380952372</v>
      </c>
      <c r="J230" s="6">
        <f t="shared" si="61"/>
        <v>148.5</v>
      </c>
      <c r="K230" s="6">
        <f t="shared" si="62"/>
        <v>8.3809523809523796</v>
      </c>
      <c r="L230" s="6">
        <f t="shared" si="63"/>
        <v>237.6</v>
      </c>
      <c r="M230" s="9" t="str">
        <f t="shared" si="64"/>
        <v>Garlic Vinegar Chili Pepper Salt Ingredients:
alaea salt, rock salt, vinegar, garlic flakes, red pepper, silicon dioxide, onion, black pepper, citric acid
 - NET WT. 2.10 oz (59.4 grams)</v>
      </c>
      <c r="N230" s="10">
        <v>10000000647</v>
      </c>
      <c r="O230" s="10">
        <v>30000000647</v>
      </c>
      <c r="P230" s="10">
        <v>50000000647</v>
      </c>
      <c r="Q230" s="10">
        <v>70000000647</v>
      </c>
      <c r="R230" s="10">
        <v>90000000647</v>
      </c>
      <c r="S230" s="10">
        <v>11000000647</v>
      </c>
      <c r="T230" s="10">
        <v>13000000647</v>
      </c>
      <c r="U230" s="22"/>
      <c r="W230" s="6">
        <f t="shared" si="65"/>
        <v>1.0476190476190474</v>
      </c>
      <c r="X230" s="6">
        <f t="shared" si="66"/>
        <v>29.699999999999996</v>
      </c>
      <c r="Y230" s="6">
        <f t="shared" si="67"/>
        <v>16.761904761904759</v>
      </c>
      <c r="Z230" s="6">
        <f t="shared" si="68"/>
        <v>475.2</v>
      </c>
      <c r="AA230" s="13">
        <v>15000000647</v>
      </c>
      <c r="AB230" s="6">
        <f t="shared" si="74"/>
        <v>3.1428571428571423</v>
      </c>
      <c r="AC230" s="6">
        <f t="shared" si="57"/>
        <v>89.1</v>
      </c>
      <c r="AD230" s="13">
        <v>17000000647</v>
      </c>
      <c r="AE230" s="6">
        <f t="shared" si="69"/>
        <v>10.476190476190476</v>
      </c>
      <c r="AF230" s="6">
        <f t="shared" si="70"/>
        <v>297</v>
      </c>
      <c r="AG230" s="13">
        <v>19000000647</v>
      </c>
      <c r="AH230" s="6">
        <f t="shared" si="71"/>
        <v>6.2857142857142847</v>
      </c>
      <c r="AI230" s="6">
        <f t="shared" si="72"/>
        <v>178.2</v>
      </c>
      <c r="AJ230" s="13">
        <v>21000000647</v>
      </c>
      <c r="AK230" s="11" t="s">
        <v>2119</v>
      </c>
      <c r="AL230" s="10" t="str">
        <f t="shared" si="73"/>
        <v>Garlic Vinegar Chili Pepper Salt Ingredients:
alaea salt, rock salt, vinegar, garlic flakes, red pepper, silicon dioxide, onion, black pepper, citric acid</v>
      </c>
      <c r="AM230" s="9" t="s">
        <v>44</v>
      </c>
      <c r="AN230" s="42"/>
    </row>
    <row r="231" spans="1:40" ht="180" x14ac:dyDescent="0.3">
      <c r="A231" s="8" t="s">
        <v>1332</v>
      </c>
      <c r="B231" s="8" t="s">
        <v>1333</v>
      </c>
      <c r="C231" s="8" t="s">
        <v>1333</v>
      </c>
      <c r="D231" s="9" t="s">
        <v>1334</v>
      </c>
      <c r="E231" s="6">
        <f t="shared" si="58"/>
        <v>0.8</v>
      </c>
      <c r="F231" s="6">
        <f>Table9[[#This Row],[4oz 
Net Wt (grams)]]/2</f>
        <v>22.680000000000003</v>
      </c>
      <c r="G231" s="6">
        <f t="shared" si="59"/>
        <v>1.6</v>
      </c>
      <c r="H231" s="6">
        <v>45.360000000000007</v>
      </c>
      <c r="I231" s="6">
        <f t="shared" si="60"/>
        <v>2</v>
      </c>
      <c r="J231" s="6">
        <f t="shared" si="61"/>
        <v>56.70000000000001</v>
      </c>
      <c r="K231" s="6">
        <f t="shared" si="62"/>
        <v>3.2</v>
      </c>
      <c r="L231" s="6">
        <f t="shared" si="63"/>
        <v>90.720000000000013</v>
      </c>
      <c r="M231" s="9" t="str">
        <f t="shared" si="64"/>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138</v>
      </c>
      <c r="W231" s="6">
        <f t="shared" si="65"/>
        <v>0.4</v>
      </c>
      <c r="X231" s="6">
        <f t="shared" si="66"/>
        <v>11.340000000000002</v>
      </c>
      <c r="Y231" s="6">
        <f t="shared" si="67"/>
        <v>6.4</v>
      </c>
      <c r="Z231" s="6">
        <f t="shared" si="68"/>
        <v>181.44000000000003</v>
      </c>
      <c r="AA231" s="13">
        <v>15000000135</v>
      </c>
      <c r="AB231" s="6">
        <f t="shared" si="74"/>
        <v>1.2000000000000002</v>
      </c>
      <c r="AC231" s="6">
        <f t="shared" si="57"/>
        <v>34.020000000000003</v>
      </c>
      <c r="AD231" s="13">
        <v>17000000135</v>
      </c>
      <c r="AE231" s="6">
        <f t="shared" si="69"/>
        <v>4.0000000000000009</v>
      </c>
      <c r="AF231" s="6">
        <f t="shared" si="70"/>
        <v>113.40000000000002</v>
      </c>
      <c r="AG231" s="13">
        <v>19000000135</v>
      </c>
      <c r="AH231" s="6">
        <f t="shared" si="71"/>
        <v>2.4000000000000004</v>
      </c>
      <c r="AI231" s="6">
        <f t="shared" si="72"/>
        <v>68.040000000000006</v>
      </c>
      <c r="AJ231" s="13">
        <v>21000000135</v>
      </c>
      <c r="AK231" s="11" t="s">
        <v>1335</v>
      </c>
      <c r="AL231" s="10" t="str">
        <f t="shared" si="73"/>
        <v>Genmai Tea Ingredients:
green tea, toasted / puffed rice</v>
      </c>
      <c r="AM231" s="9" t="s">
        <v>44</v>
      </c>
      <c r="AN231" s="42"/>
    </row>
    <row r="232" spans="1:40" ht="285" x14ac:dyDescent="0.3">
      <c r="A232" s="8" t="s">
        <v>268</v>
      </c>
      <c r="B232" s="8" t="s">
        <v>269</v>
      </c>
      <c r="C232" s="8" t="s">
        <v>270</v>
      </c>
      <c r="D232" s="9" t="s">
        <v>271</v>
      </c>
      <c r="E232" s="6">
        <f t="shared" si="58"/>
        <v>1.5999999999999999</v>
      </c>
      <c r="F232" s="6">
        <f>Table9[[#This Row],[4oz 
Net Wt (grams)]]/2</f>
        <v>45.36</v>
      </c>
      <c r="G232" s="6">
        <f t="shared" si="59"/>
        <v>3.1999999999999997</v>
      </c>
      <c r="H232" s="6">
        <v>90.72</v>
      </c>
      <c r="I232" s="6">
        <f t="shared" si="60"/>
        <v>3.9999999999999996</v>
      </c>
      <c r="J232" s="6">
        <f t="shared" si="61"/>
        <v>113.4</v>
      </c>
      <c r="K232" s="6">
        <f t="shared" si="62"/>
        <v>6.3999999999999995</v>
      </c>
      <c r="L232" s="6">
        <f t="shared" si="63"/>
        <v>181.44</v>
      </c>
      <c r="M232"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192</v>
      </c>
      <c r="W232" s="6">
        <f t="shared" si="65"/>
        <v>0.79999999999999993</v>
      </c>
      <c r="X232" s="6">
        <f t="shared" si="66"/>
        <v>22.68</v>
      </c>
      <c r="Y232" s="6">
        <f t="shared" si="67"/>
        <v>12.799999999999999</v>
      </c>
      <c r="Z232" s="6">
        <f t="shared" si="68"/>
        <v>362.88</v>
      </c>
      <c r="AA232" s="13">
        <v>15000000549</v>
      </c>
      <c r="AB232" s="6">
        <f t="shared" si="74"/>
        <v>2.4</v>
      </c>
      <c r="AC232" s="6">
        <f t="shared" si="57"/>
        <v>68.039999999999992</v>
      </c>
      <c r="AD232" s="13">
        <v>17000000549</v>
      </c>
      <c r="AE232" s="6">
        <f t="shared" si="69"/>
        <v>8</v>
      </c>
      <c r="AF232" s="6">
        <f t="shared" si="70"/>
        <v>226.8</v>
      </c>
      <c r="AG232" s="13">
        <v>19000000549</v>
      </c>
      <c r="AH232" s="6">
        <f t="shared" si="71"/>
        <v>4.8</v>
      </c>
      <c r="AI232" s="6">
        <f t="shared" si="72"/>
        <v>136.07999999999998</v>
      </c>
      <c r="AJ232" s="13">
        <v>21000000549</v>
      </c>
      <c r="AK232" s="11" t="s">
        <v>272</v>
      </c>
      <c r="AL232"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2371</v>
      </c>
      <c r="B233" s="8" t="s">
        <v>2372</v>
      </c>
      <c r="C233" s="8" t="s">
        <v>2373</v>
      </c>
      <c r="D233" s="9" t="s">
        <v>2374</v>
      </c>
      <c r="E233" s="6">
        <f t="shared" si="58"/>
        <v>3.2</v>
      </c>
      <c r="F233" s="6">
        <f>Table9[[#This Row],[4oz 
Net Wt (grams)]]/2</f>
        <v>90.720000000000013</v>
      </c>
      <c r="G233" s="6">
        <f t="shared" si="59"/>
        <v>6.4</v>
      </c>
      <c r="H233" s="6">
        <v>181.44000000000003</v>
      </c>
      <c r="I233" s="6">
        <f t="shared" si="60"/>
        <v>8</v>
      </c>
      <c r="J233" s="6">
        <f t="shared" si="61"/>
        <v>226.80000000000004</v>
      </c>
      <c r="K233" s="6">
        <f t="shared" si="62"/>
        <v>12.8</v>
      </c>
      <c r="L233" s="6">
        <f t="shared" si="63"/>
        <v>362.88000000000005</v>
      </c>
      <c r="M233" s="9" t="str">
        <f t="shared" si="64"/>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 t="shared" si="65"/>
        <v>1.6</v>
      </c>
      <c r="X233" s="6">
        <f t="shared" si="66"/>
        <v>45.360000000000007</v>
      </c>
      <c r="Y233" s="6">
        <f t="shared" si="67"/>
        <v>25.6</v>
      </c>
      <c r="Z233" s="6">
        <f t="shared" si="68"/>
        <v>725.7600000000001</v>
      </c>
      <c r="AA233" s="13">
        <v>15000000404</v>
      </c>
      <c r="AB233" s="6">
        <f t="shared" si="74"/>
        <v>4.8000000000000007</v>
      </c>
      <c r="AC233" s="6">
        <f t="shared" si="57"/>
        <v>136.08000000000001</v>
      </c>
      <c r="AD233" s="13">
        <v>17000000404</v>
      </c>
      <c r="AE233" s="6">
        <f t="shared" si="69"/>
        <v>16.000000000000004</v>
      </c>
      <c r="AF233" s="6">
        <f t="shared" si="70"/>
        <v>453.60000000000008</v>
      </c>
      <c r="AG233" s="13">
        <v>19000000404</v>
      </c>
      <c r="AH233" s="6">
        <f t="shared" si="71"/>
        <v>9.6000000000000014</v>
      </c>
      <c r="AI233" s="6">
        <f t="shared" si="72"/>
        <v>272.16000000000003</v>
      </c>
      <c r="AJ233" s="13">
        <v>21000000404</v>
      </c>
      <c r="AK233" s="11"/>
      <c r="AL233" s="10" t="str">
        <f t="shared" si="73"/>
        <v>Ghost Pepper Sea Salt Ingredients:
sea salt, ground ghost peppers (naga jolikia)</v>
      </c>
      <c r="AM233" s="9" t="s">
        <v>44</v>
      </c>
      <c r="AN233" s="42"/>
    </row>
    <row r="234" spans="1:40" ht="180" x14ac:dyDescent="0.3">
      <c r="A234" s="33" t="s">
        <v>843</v>
      </c>
      <c r="B234" s="8" t="s">
        <v>844</v>
      </c>
      <c r="C234" s="8" t="s">
        <v>845</v>
      </c>
      <c r="D234" s="9" t="s">
        <v>846</v>
      </c>
      <c r="E234" s="6">
        <f t="shared" si="58"/>
        <v>2.257495590828924</v>
      </c>
      <c r="F234" s="6">
        <f>Table9[[#This Row],[4oz 
Net Wt (grams)]]/2</f>
        <v>64</v>
      </c>
      <c r="G234" s="6">
        <f t="shared" si="59"/>
        <v>4.5149911816578481</v>
      </c>
      <c r="H234" s="6">
        <v>128</v>
      </c>
      <c r="I234" s="6">
        <f t="shared" si="60"/>
        <v>5.6437389770723101</v>
      </c>
      <c r="J234" s="6">
        <f t="shared" si="61"/>
        <v>160</v>
      </c>
      <c r="K234" s="6">
        <f t="shared" si="62"/>
        <v>9.0299823633156961</v>
      </c>
      <c r="L234" s="6">
        <f t="shared" si="63"/>
        <v>256</v>
      </c>
      <c r="M234" s="9" t="str">
        <f t="shared" si="64"/>
        <v>Ghostly Pleasure Himalayan &amp; Ghost Chili Sea Salt Ingredients:
pink Himalayan salt w/ smoked ghost chili peppers
 - NET WT. 2.26 oz (64 grams)</v>
      </c>
      <c r="N234" s="10">
        <v>10000000608</v>
      </c>
      <c r="O234" s="10">
        <v>30000000608</v>
      </c>
      <c r="P234" s="10">
        <v>50000000608</v>
      </c>
      <c r="Q234" s="10">
        <v>70000000608</v>
      </c>
      <c r="R234" s="10">
        <v>90000000608</v>
      </c>
      <c r="S234" s="10">
        <v>11000000608</v>
      </c>
      <c r="T234" s="10">
        <v>13000000608</v>
      </c>
      <c r="U234" s="8" t="s">
        <v>49</v>
      </c>
      <c r="V234" s="9"/>
      <c r="W234" s="6">
        <f t="shared" si="65"/>
        <v>1.128747795414462</v>
      </c>
      <c r="X234" s="6">
        <f t="shared" si="66"/>
        <v>32</v>
      </c>
      <c r="Y234" s="6">
        <f t="shared" si="67"/>
        <v>18.059964726631392</v>
      </c>
      <c r="Z234" s="6">
        <f t="shared" si="68"/>
        <v>512</v>
      </c>
      <c r="AA234" s="13">
        <v>15000000608</v>
      </c>
      <c r="AB234" s="6">
        <f t="shared" si="74"/>
        <v>3.3862433862433861</v>
      </c>
      <c r="AC234" s="6">
        <f t="shared" si="57"/>
        <v>96</v>
      </c>
      <c r="AD234" s="13">
        <v>17000000608</v>
      </c>
      <c r="AE234" s="6">
        <f t="shared" si="69"/>
        <v>11.28747795414462</v>
      </c>
      <c r="AF234" s="6">
        <f t="shared" si="70"/>
        <v>320</v>
      </c>
      <c r="AG234" s="13">
        <v>19000000608</v>
      </c>
      <c r="AH234" s="6">
        <f t="shared" si="71"/>
        <v>6.7724867724867721</v>
      </c>
      <c r="AI234" s="6">
        <f t="shared" si="72"/>
        <v>192</v>
      </c>
      <c r="AJ234" s="13">
        <v>21000000608</v>
      </c>
      <c r="AK234" s="11" t="s">
        <v>847</v>
      </c>
      <c r="AL234" s="10" t="str">
        <f t="shared" si="73"/>
        <v>Ghostly Pleasure Himalayan &amp; Ghost Chili Sea Salt Ingredients:
pink Himalayan salt w/ smoked ghost chili peppers</v>
      </c>
      <c r="AM234" s="9" t="s">
        <v>44</v>
      </c>
      <c r="AN234" s="42"/>
    </row>
    <row r="235" spans="1:40" ht="210" x14ac:dyDescent="0.3">
      <c r="A235" s="33" t="s">
        <v>793</v>
      </c>
      <c r="B235" s="8" t="s">
        <v>794</v>
      </c>
      <c r="C235" s="8" t="s">
        <v>795</v>
      </c>
      <c r="D235" s="9" t="s">
        <v>796</v>
      </c>
      <c r="E235" s="6">
        <f t="shared" si="58"/>
        <v>1.1111111111111112</v>
      </c>
      <c r="F235" s="6">
        <f>Table9[[#This Row],[4oz 
Net Wt (grams)]]/2</f>
        <v>31.5</v>
      </c>
      <c r="G235" s="6">
        <f t="shared" si="59"/>
        <v>2.2222222222222223</v>
      </c>
      <c r="H235" s="6">
        <v>63</v>
      </c>
      <c r="I235" s="6">
        <f t="shared" si="60"/>
        <v>2.7777777777777777</v>
      </c>
      <c r="J235" s="6">
        <f t="shared" si="61"/>
        <v>78.75</v>
      </c>
      <c r="K235" s="6">
        <f t="shared" si="62"/>
        <v>4.4444444444444446</v>
      </c>
      <c r="L235" s="6">
        <f t="shared" si="63"/>
        <v>126</v>
      </c>
      <c r="M235" s="9" t="str">
        <f t="shared" si="64"/>
        <v>Ghostly Tale White Cheddar Popcorn Seasoning Ingredients:
buttermilk powder, cheddar cheese powder (cultured pasteurized milk, salt, enzymes) whey, salt, natural flavor, disodium phosphate
• ALLERGY ALERT: contains milk •
 - NET WT. 1.11 oz (31.5 grams)</v>
      </c>
      <c r="N235" s="10">
        <v>10000000597</v>
      </c>
      <c r="O235" s="10">
        <v>30000000597</v>
      </c>
      <c r="P235" s="10">
        <v>50000000597</v>
      </c>
      <c r="Q235" s="10">
        <v>70000000597</v>
      </c>
      <c r="R235" s="10">
        <v>90000000597</v>
      </c>
      <c r="S235" s="10">
        <v>11000000597</v>
      </c>
      <c r="T235" s="10">
        <v>13000000597</v>
      </c>
      <c r="U235" s="8" t="s">
        <v>49</v>
      </c>
      <c r="V235" s="9" t="s">
        <v>797</v>
      </c>
      <c r="W235" s="6">
        <f t="shared" si="65"/>
        <v>0.55555555555555558</v>
      </c>
      <c r="X235" s="6">
        <f t="shared" si="66"/>
        <v>15.750000000000002</v>
      </c>
      <c r="Y235" s="6">
        <f t="shared" si="67"/>
        <v>8.8888888888888893</v>
      </c>
      <c r="Z235" s="6">
        <f t="shared" si="68"/>
        <v>252</v>
      </c>
      <c r="AA235" s="13">
        <v>15000000597</v>
      </c>
      <c r="AB235" s="6">
        <f t="shared" si="74"/>
        <v>1.6666666666666667</v>
      </c>
      <c r="AC235" s="6">
        <f t="shared" si="57"/>
        <v>47.25</v>
      </c>
      <c r="AD235" s="13">
        <v>17000000597</v>
      </c>
      <c r="AE235" s="6">
        <f t="shared" si="69"/>
        <v>5.5555555555555554</v>
      </c>
      <c r="AF235" s="6">
        <f t="shared" si="70"/>
        <v>157.5</v>
      </c>
      <c r="AG235" s="13">
        <v>19000000597</v>
      </c>
      <c r="AH235" s="6">
        <f t="shared" si="71"/>
        <v>3.3333333333333335</v>
      </c>
      <c r="AI235" s="6">
        <f t="shared" si="72"/>
        <v>94.5</v>
      </c>
      <c r="AJ235" s="13">
        <v>21000000597</v>
      </c>
      <c r="AK235" s="11" t="s">
        <v>798</v>
      </c>
      <c r="AL235" s="10" t="str">
        <f t="shared" si="73"/>
        <v>Ghostly Tale White Cheddar Popcorn Seasoning Ingredients:
buttermilk powder, cheddar cheese powder (cultured pasteurized milk, salt, enzymes) whey, salt, natural flavor, disodium phosphate
• ALLERGY ALERT: contains milk •</v>
      </c>
      <c r="AM235" s="9" t="s">
        <v>44</v>
      </c>
      <c r="AN235" s="42"/>
    </row>
    <row r="236" spans="1:40" ht="240" x14ac:dyDescent="0.3">
      <c r="A236" s="8" t="s">
        <v>67</v>
      </c>
      <c r="B236" s="8" t="s">
        <v>68</v>
      </c>
      <c r="C236" s="8" t="s">
        <v>69</v>
      </c>
      <c r="D236" s="9" t="s">
        <v>70</v>
      </c>
      <c r="E236" s="6">
        <f t="shared" si="58"/>
        <v>1.75</v>
      </c>
      <c r="F236" s="6">
        <f>Table9[[#This Row],[4oz 
Net Wt (grams)]]/2</f>
        <v>49.612500000000004</v>
      </c>
      <c r="G236" s="6">
        <f t="shared" si="59"/>
        <v>3.5</v>
      </c>
      <c r="H236" s="6">
        <v>99.225000000000009</v>
      </c>
      <c r="I236" s="6">
        <f t="shared" si="60"/>
        <v>4.375</v>
      </c>
      <c r="J236" s="6">
        <f t="shared" si="61"/>
        <v>124.03125000000001</v>
      </c>
      <c r="K236" s="6">
        <f t="shared" si="62"/>
        <v>7</v>
      </c>
      <c r="L236" s="6">
        <f t="shared" si="63"/>
        <v>198.45000000000002</v>
      </c>
      <c r="M236"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 t="shared" si="65"/>
        <v>0.875</v>
      </c>
      <c r="X236" s="6">
        <f t="shared" si="66"/>
        <v>24.806250000000002</v>
      </c>
      <c r="Y236" s="6">
        <f t="shared" si="67"/>
        <v>14</v>
      </c>
      <c r="Z236" s="6">
        <f t="shared" si="68"/>
        <v>396.90000000000003</v>
      </c>
      <c r="AA236" s="13">
        <v>15000000136</v>
      </c>
      <c r="AB236" s="6">
        <f t="shared" si="74"/>
        <v>2.625</v>
      </c>
      <c r="AC236" s="6">
        <f t="shared" si="57"/>
        <v>74.418750000000003</v>
      </c>
      <c r="AD236" s="13">
        <v>17000000136</v>
      </c>
      <c r="AE236" s="6">
        <f t="shared" si="69"/>
        <v>8.75</v>
      </c>
      <c r="AF236" s="6">
        <f t="shared" si="70"/>
        <v>248.06250000000003</v>
      </c>
      <c r="AG236" s="13">
        <v>19000000136</v>
      </c>
      <c r="AH236" s="6">
        <f t="shared" si="71"/>
        <v>5.25</v>
      </c>
      <c r="AI236" s="6">
        <f t="shared" si="72"/>
        <v>148.83750000000001</v>
      </c>
      <c r="AJ236" s="13">
        <v>21000000136</v>
      </c>
      <c r="AK236" s="11"/>
      <c r="AL236"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1373</v>
      </c>
      <c r="B237" s="8" t="s">
        <v>1374</v>
      </c>
      <c r="C237" s="8" t="s">
        <v>1375</v>
      </c>
      <c r="D237" s="9" t="s">
        <v>1376</v>
      </c>
      <c r="E237" s="6">
        <f t="shared" si="58"/>
        <v>0.8</v>
      </c>
      <c r="F237" s="6">
        <f>Table9[[#This Row],[4oz 
Net Wt (grams)]]/2</f>
        <v>22.680000000000003</v>
      </c>
      <c r="G237" s="6">
        <f t="shared" si="59"/>
        <v>1.6</v>
      </c>
      <c r="H237" s="6">
        <v>45.360000000000007</v>
      </c>
      <c r="I237" s="6">
        <f t="shared" si="60"/>
        <v>2</v>
      </c>
      <c r="J237" s="6">
        <f t="shared" si="61"/>
        <v>56.70000000000001</v>
      </c>
      <c r="K237" s="6">
        <f t="shared" si="62"/>
        <v>3.2</v>
      </c>
      <c r="L237" s="6">
        <f t="shared" si="63"/>
        <v>90.720000000000013</v>
      </c>
      <c r="M237" s="9" t="str">
        <f t="shared" si="64"/>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138</v>
      </c>
      <c r="W237" s="6">
        <f t="shared" si="65"/>
        <v>0.4</v>
      </c>
      <c r="X237" s="6">
        <f t="shared" si="66"/>
        <v>11.340000000000002</v>
      </c>
      <c r="Y237" s="6">
        <f t="shared" si="67"/>
        <v>6.4</v>
      </c>
      <c r="Z237" s="6">
        <f t="shared" si="68"/>
        <v>181.44000000000003</v>
      </c>
      <c r="AA237" s="13">
        <v>15000000137</v>
      </c>
      <c r="AB237" s="6">
        <f t="shared" si="74"/>
        <v>1.2000000000000002</v>
      </c>
      <c r="AC237" s="6">
        <f t="shared" si="57"/>
        <v>34.020000000000003</v>
      </c>
      <c r="AD237" s="13">
        <v>17000000137</v>
      </c>
      <c r="AE237" s="6">
        <f t="shared" si="69"/>
        <v>4.0000000000000009</v>
      </c>
      <c r="AF237" s="6">
        <f t="shared" si="70"/>
        <v>113.40000000000002</v>
      </c>
      <c r="AG237" s="13">
        <v>19000000137</v>
      </c>
      <c r="AH237" s="6">
        <f t="shared" si="71"/>
        <v>2.4000000000000004</v>
      </c>
      <c r="AI237" s="6">
        <f t="shared" si="72"/>
        <v>68.040000000000006</v>
      </c>
      <c r="AJ237" s="13">
        <v>21000000137</v>
      </c>
      <c r="AK237" s="11"/>
      <c r="AL237" s="10" t="str">
        <f t="shared" si="73"/>
        <v>Ginger Lemon Herbal Tea Ingredients:
ginger pieces, lemongrass, lemon peel, licorice, spearmint</v>
      </c>
      <c r="AM237" s="9" t="s">
        <v>44</v>
      </c>
      <c r="AN237" s="42"/>
    </row>
    <row r="238" spans="1:40" ht="180" x14ac:dyDescent="0.3">
      <c r="A238" s="8" t="s">
        <v>2463</v>
      </c>
      <c r="B238" s="8" t="s">
        <v>2464</v>
      </c>
      <c r="C238" s="8" t="s">
        <v>2464</v>
      </c>
      <c r="D238" s="9" t="s">
        <v>2465</v>
      </c>
      <c r="E238" s="6">
        <f t="shared" si="58"/>
        <v>1.6</v>
      </c>
      <c r="F238" s="6">
        <f>Table9[[#This Row],[4oz 
Net Wt (grams)]]/2</f>
        <v>45.360000000000007</v>
      </c>
      <c r="G238" s="6">
        <f t="shared" si="59"/>
        <v>3.2</v>
      </c>
      <c r="H238" s="6">
        <v>90.720000000000013</v>
      </c>
      <c r="I238" s="6">
        <f t="shared" si="60"/>
        <v>4</v>
      </c>
      <c r="J238" s="6">
        <f t="shared" si="61"/>
        <v>113.40000000000002</v>
      </c>
      <c r="K238" s="6">
        <f t="shared" si="62"/>
        <v>6.4</v>
      </c>
      <c r="L238" s="6">
        <f t="shared" si="63"/>
        <v>181.44000000000003</v>
      </c>
      <c r="M238" s="9" t="str">
        <f t="shared" si="64"/>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 t="shared" si="65"/>
        <v>0.8</v>
      </c>
      <c r="X238" s="6">
        <f t="shared" si="66"/>
        <v>22.680000000000003</v>
      </c>
      <c r="Y238" s="6">
        <f t="shared" si="67"/>
        <v>12.8</v>
      </c>
      <c r="Z238" s="6">
        <f t="shared" si="68"/>
        <v>362.88000000000005</v>
      </c>
      <c r="AA238" s="13">
        <v>15000000507</v>
      </c>
      <c r="AB238" s="6">
        <f t="shared" si="74"/>
        <v>2.4000000000000004</v>
      </c>
      <c r="AC238" s="6">
        <f t="shared" ref="AC238:AC301" si="75">IF(OR(F238 = "NULL", H238 = "NULL"), "NULL", (F238+H238)/2)</f>
        <v>68.040000000000006</v>
      </c>
      <c r="AD238" s="13">
        <v>17000000507</v>
      </c>
      <c r="AE238" s="6">
        <f t="shared" si="69"/>
        <v>8.0000000000000018</v>
      </c>
      <c r="AF238" s="6">
        <f t="shared" si="70"/>
        <v>226.80000000000004</v>
      </c>
      <c r="AG238" s="13">
        <v>19000000507</v>
      </c>
      <c r="AH238" s="6">
        <f t="shared" si="71"/>
        <v>4.8000000000000007</v>
      </c>
      <c r="AI238" s="6">
        <f t="shared" si="72"/>
        <v>136.08000000000001</v>
      </c>
      <c r="AJ238" s="13">
        <v>21000000507</v>
      </c>
      <c r="AK238" s="11"/>
      <c r="AL238" s="10" t="str">
        <f t="shared" si="73"/>
        <v>Ginger Sugar Ingredients:
pure cane organic sugar, ginger powder</v>
      </c>
      <c r="AM238" s="9" t="s">
        <v>44</v>
      </c>
      <c r="AN238" s="42"/>
    </row>
    <row r="239" spans="1:40" ht="180" x14ac:dyDescent="0.3">
      <c r="A239" s="8" t="s">
        <v>1944</v>
      </c>
      <c r="B239" s="8" t="s">
        <v>1945</v>
      </c>
      <c r="C239" s="8" t="s">
        <v>1945</v>
      </c>
      <c r="D239" s="9" t="s">
        <v>1946</v>
      </c>
      <c r="E239" s="6">
        <f t="shared" si="58"/>
        <v>1.4</v>
      </c>
      <c r="F239" s="6">
        <f>Table9[[#This Row],[4oz 
Net Wt (grams)]]/2</f>
        <v>39.69</v>
      </c>
      <c r="G239" s="6">
        <f t="shared" si="59"/>
        <v>2.8</v>
      </c>
      <c r="H239" s="6">
        <v>79.38</v>
      </c>
      <c r="I239" s="6">
        <f t="shared" si="60"/>
        <v>3.5</v>
      </c>
      <c r="J239" s="6">
        <f t="shared" si="61"/>
        <v>99.224999999999994</v>
      </c>
      <c r="K239" s="6">
        <f t="shared" si="62"/>
        <v>5.6</v>
      </c>
      <c r="L239" s="6">
        <f t="shared" si="63"/>
        <v>158.76</v>
      </c>
      <c r="M239" s="9" t="str">
        <f t="shared" si="64"/>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 t="shared" si="65"/>
        <v>0.7</v>
      </c>
      <c r="X239" s="6">
        <f t="shared" si="66"/>
        <v>19.844999999999999</v>
      </c>
      <c r="Y239" s="6">
        <f t="shared" si="67"/>
        <v>11.2</v>
      </c>
      <c r="Z239" s="6">
        <f t="shared" si="68"/>
        <v>317.52</v>
      </c>
      <c r="AA239" s="13">
        <v>15000000138</v>
      </c>
      <c r="AB239" s="6">
        <f t="shared" si="74"/>
        <v>2.0999999999999996</v>
      </c>
      <c r="AC239" s="6">
        <f t="shared" si="75"/>
        <v>59.534999999999997</v>
      </c>
      <c r="AD239" s="13">
        <v>17000000138</v>
      </c>
      <c r="AE239" s="6">
        <f t="shared" si="69"/>
        <v>6.9999999999999991</v>
      </c>
      <c r="AF239" s="6">
        <f t="shared" si="70"/>
        <v>198.45</v>
      </c>
      <c r="AG239" s="13">
        <v>19000000138</v>
      </c>
      <c r="AH239" s="6">
        <f t="shared" si="71"/>
        <v>4.1999999999999993</v>
      </c>
      <c r="AI239" s="6">
        <f t="shared" si="72"/>
        <v>119.07</v>
      </c>
      <c r="AJ239" s="13">
        <v>21000000138</v>
      </c>
      <c r="AK239" s="11"/>
      <c r="AL239" s="10" t="str">
        <f t="shared" si="73"/>
        <v>Gingerbread Spice Ingredients:
ginger, cinnamon, cloves, nutmeg, black pepper, allspice</v>
      </c>
      <c r="AM239" s="9" t="s">
        <v>44</v>
      </c>
      <c r="AN239" s="42"/>
    </row>
    <row r="240" spans="1:40" ht="180" x14ac:dyDescent="0.3">
      <c r="A240" s="33" t="s">
        <v>347</v>
      </c>
      <c r="B240" s="8" t="s">
        <v>348</v>
      </c>
      <c r="C240" s="8" t="s">
        <v>349</v>
      </c>
      <c r="D240" s="9" t="s">
        <v>350</v>
      </c>
      <c r="E240" s="6">
        <f t="shared" si="58"/>
        <v>2.1164021164021163</v>
      </c>
      <c r="F240" s="6">
        <f>Table9[[#This Row],[4oz 
Net Wt (grams)]]/2</f>
        <v>60</v>
      </c>
      <c r="G240" s="6">
        <f t="shared" si="59"/>
        <v>4.2328042328042326</v>
      </c>
      <c r="H240" s="6">
        <v>120</v>
      </c>
      <c r="I240" s="6">
        <f t="shared" si="60"/>
        <v>5.2910052910052912</v>
      </c>
      <c r="J240" s="6">
        <f t="shared" si="61"/>
        <v>150</v>
      </c>
      <c r="K240" s="6">
        <f t="shared" si="62"/>
        <v>8.4656084656084651</v>
      </c>
      <c r="L240" s="6">
        <f t="shared" si="63"/>
        <v>240</v>
      </c>
      <c r="M240" s="9" t="str">
        <f t="shared" si="64"/>
        <v>Gloucester Citrus Sea Salt Ingredients:
sea salt, orange, lemon, black pepper, smoked hickory salt, lime, ginger
 - NET WT. 2.12 oz (60 grams)</v>
      </c>
      <c r="N240" s="10">
        <v>10000000374</v>
      </c>
      <c r="O240" s="10">
        <v>30000000374</v>
      </c>
      <c r="P240" s="10">
        <v>50000000374</v>
      </c>
      <c r="Q240" s="10">
        <v>70000000374</v>
      </c>
      <c r="R240" s="10">
        <v>90000000374</v>
      </c>
      <c r="S240" s="10">
        <v>11000000374</v>
      </c>
      <c r="T240" s="10">
        <v>13000000374</v>
      </c>
      <c r="U240" s="9"/>
      <c r="V240" s="9"/>
      <c r="W240" s="6">
        <f t="shared" si="65"/>
        <v>1.0582010582010581</v>
      </c>
      <c r="X240" s="6">
        <f t="shared" si="66"/>
        <v>30</v>
      </c>
      <c r="Y240" s="6">
        <f t="shared" si="67"/>
        <v>16.93121693121693</v>
      </c>
      <c r="Z240" s="6">
        <f t="shared" si="68"/>
        <v>480</v>
      </c>
      <c r="AA240" s="13">
        <v>15000000374</v>
      </c>
      <c r="AB240" s="6">
        <f t="shared" si="74"/>
        <v>3.1746031746031744</v>
      </c>
      <c r="AC240" s="6">
        <f t="shared" si="75"/>
        <v>90</v>
      </c>
      <c r="AD240" s="13">
        <v>17000000374</v>
      </c>
      <c r="AE240" s="6">
        <f t="shared" si="69"/>
        <v>10.582010582010582</v>
      </c>
      <c r="AF240" s="6">
        <f t="shared" si="70"/>
        <v>300</v>
      </c>
      <c r="AG240" s="13">
        <v>19000000374</v>
      </c>
      <c r="AH240" s="6">
        <f t="shared" si="71"/>
        <v>6.3492063492063489</v>
      </c>
      <c r="AI240" s="6">
        <f t="shared" si="72"/>
        <v>180</v>
      </c>
      <c r="AJ240" s="13">
        <v>21000000374</v>
      </c>
      <c r="AK240" s="11" t="s">
        <v>351</v>
      </c>
      <c r="AL240" s="10" t="str">
        <f t="shared" si="73"/>
        <v>Gloucester Citrus Sea Salt Ingredients:
sea salt, orange, lemon, black pepper, smoked hickory salt, lime, ginger</v>
      </c>
      <c r="AM240" s="9" t="s">
        <v>44</v>
      </c>
      <c r="AN240" s="42"/>
    </row>
    <row r="241" spans="1:40" ht="180" x14ac:dyDescent="0.3">
      <c r="A241" s="8" t="s">
        <v>935</v>
      </c>
      <c r="B241" s="8" t="s">
        <v>936</v>
      </c>
      <c r="C241" s="8" t="s">
        <v>937</v>
      </c>
      <c r="D241" s="9" t="s">
        <v>938</v>
      </c>
      <c r="E241" s="6">
        <f t="shared" si="58"/>
        <v>2.2999999999999998</v>
      </c>
      <c r="F241" s="6">
        <f>Table9[[#This Row],[4oz 
Net Wt (grams)]]/2</f>
        <v>65.204999999999998</v>
      </c>
      <c r="G241" s="6">
        <f t="shared" si="59"/>
        <v>4.5999999999999996</v>
      </c>
      <c r="H241" s="6">
        <v>130.41</v>
      </c>
      <c r="I241" s="6">
        <f t="shared" si="60"/>
        <v>5.75</v>
      </c>
      <c r="J241" s="6">
        <f t="shared" si="61"/>
        <v>163.01249999999999</v>
      </c>
      <c r="K241" s="6">
        <f t="shared" si="62"/>
        <v>9.1999999999999993</v>
      </c>
      <c r="L241" s="6">
        <f t="shared" si="63"/>
        <v>260.82</v>
      </c>
      <c r="M241" s="9" t="str">
        <f t="shared" si="64"/>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 t="shared" si="65"/>
        <v>1.1499999999999999</v>
      </c>
      <c r="X241" s="6">
        <f t="shared" si="66"/>
        <v>32.602499999999999</v>
      </c>
      <c r="Y241" s="6">
        <f t="shared" si="67"/>
        <v>18.399999999999999</v>
      </c>
      <c r="Z241" s="6">
        <f t="shared" si="68"/>
        <v>521.64</v>
      </c>
      <c r="AA241" s="13">
        <v>15000000373</v>
      </c>
      <c r="AB241" s="6">
        <f t="shared" si="74"/>
        <v>3.4499999999999997</v>
      </c>
      <c r="AC241" s="6">
        <f t="shared" si="75"/>
        <v>97.807500000000005</v>
      </c>
      <c r="AD241" s="13">
        <v>17000000373</v>
      </c>
      <c r="AE241" s="6">
        <f t="shared" si="69"/>
        <v>11.499999999999998</v>
      </c>
      <c r="AF241" s="6">
        <f t="shared" si="70"/>
        <v>326.02499999999998</v>
      </c>
      <c r="AG241" s="13">
        <v>19000000373</v>
      </c>
      <c r="AH241" s="6">
        <f t="shared" si="71"/>
        <v>6.8999999999999995</v>
      </c>
      <c r="AI241" s="6">
        <f t="shared" si="72"/>
        <v>195.61500000000001</v>
      </c>
      <c r="AJ241" s="13">
        <v>21000000373</v>
      </c>
      <c r="AK241" s="11" t="s">
        <v>939</v>
      </c>
      <c r="AL241" s="10" t="str">
        <f t="shared" si="73"/>
        <v xml:space="preserve">Gloucester Seasoning Ingredients:
sage, oregano, sea salt, rosemary, garlic, black pepper </v>
      </c>
      <c r="AM241" s="9" t="s">
        <v>44</v>
      </c>
      <c r="AN241" s="42"/>
    </row>
    <row r="242" spans="1:40" ht="180" x14ac:dyDescent="0.3">
      <c r="A242" s="8" t="s">
        <v>2197</v>
      </c>
      <c r="B242" s="8" t="s">
        <v>2198</v>
      </c>
      <c r="C242" s="8" t="s">
        <v>2199</v>
      </c>
      <c r="D242" s="9" t="s">
        <v>305</v>
      </c>
      <c r="E242" s="6" t="e">
        <f t="shared" si="58"/>
        <v>#VALUE!</v>
      </c>
      <c r="F242" s="6" t="e">
        <f>Table9[[#This Row],[4oz 
Net Wt (grams)]]/2</f>
        <v>#VALUE!</v>
      </c>
      <c r="G242" s="6" t="str">
        <f t="shared" si="59"/>
        <v>NULL</v>
      </c>
      <c r="H242" s="6" t="s">
        <v>305</v>
      </c>
      <c r="I242" s="6" t="str">
        <f t="shared" si="60"/>
        <v>NULL</v>
      </c>
      <c r="J242" s="6" t="str">
        <f t="shared" si="61"/>
        <v>NULL</v>
      </c>
      <c r="K242" s="6" t="str">
        <f t="shared" si="62"/>
        <v>NULL</v>
      </c>
      <c r="L242" s="6" t="str">
        <f t="shared" si="63"/>
        <v>NULL</v>
      </c>
      <c r="M242" s="9" t="e">
        <f t="shared" si="64"/>
        <v>#VALUE!</v>
      </c>
      <c r="N242" s="10">
        <v>10000000139</v>
      </c>
      <c r="O242" s="10">
        <v>30000000139</v>
      </c>
      <c r="P242" s="10">
        <v>50000000139</v>
      </c>
      <c r="Q242" s="10">
        <v>70000000139</v>
      </c>
      <c r="R242" s="10">
        <v>90000000139</v>
      </c>
      <c r="S242" s="10">
        <v>11000000139</v>
      </c>
      <c r="T242" s="10">
        <v>13000000139</v>
      </c>
      <c r="U242" s="8"/>
      <c r="V242" s="9"/>
      <c r="W242" s="6" t="str">
        <f t="shared" si="65"/>
        <v>NULL</v>
      </c>
      <c r="X242" s="6" t="str">
        <f t="shared" si="66"/>
        <v>NULL</v>
      </c>
      <c r="Y242" s="6" t="str">
        <f t="shared" si="67"/>
        <v>NULL</v>
      </c>
      <c r="Z242" s="6" t="str">
        <f t="shared" si="68"/>
        <v>NULL</v>
      </c>
      <c r="AA242" s="13">
        <v>15000000139</v>
      </c>
      <c r="AB242" s="6" t="e">
        <f t="shared" si="74"/>
        <v>#VALUE!</v>
      </c>
      <c r="AC242" s="6" t="e">
        <f t="shared" si="75"/>
        <v>#VALUE!</v>
      </c>
      <c r="AD242" s="13">
        <v>17000000139</v>
      </c>
      <c r="AE242" s="6" t="str">
        <f t="shared" si="69"/>
        <v>NULL</v>
      </c>
      <c r="AF242" s="6" t="str">
        <f t="shared" si="70"/>
        <v>NULL</v>
      </c>
      <c r="AG242" s="13">
        <v>19000000139</v>
      </c>
      <c r="AH242" s="6" t="e">
        <f t="shared" si="71"/>
        <v>#VALUE!</v>
      </c>
      <c r="AI242" s="6" t="e">
        <f t="shared" si="72"/>
        <v>#VALUE!</v>
      </c>
      <c r="AJ242" s="13">
        <v>21000000139</v>
      </c>
      <c r="AK242" s="11"/>
      <c r="AL242" s="10" t="str">
        <f t="shared" si="73"/>
        <v>NULL</v>
      </c>
      <c r="AM242" s="9" t="s">
        <v>44</v>
      </c>
      <c r="AN242" s="42"/>
    </row>
    <row r="243" spans="1:40" ht="180" x14ac:dyDescent="0.3">
      <c r="A243" s="8" t="s">
        <v>163</v>
      </c>
      <c r="B243" s="8" t="s">
        <v>164</v>
      </c>
      <c r="C243" s="8" t="s">
        <v>165</v>
      </c>
      <c r="D243" s="9" t="s">
        <v>166</v>
      </c>
      <c r="E243" s="6">
        <f t="shared" si="58"/>
        <v>1.7</v>
      </c>
      <c r="F243" s="6">
        <f>Table9[[#This Row],[4oz 
Net Wt (grams)]]/2</f>
        <v>48.195</v>
      </c>
      <c r="G243" s="6">
        <f t="shared" si="59"/>
        <v>3.4</v>
      </c>
      <c r="H243" s="6">
        <v>96.39</v>
      </c>
      <c r="I243" s="6">
        <f t="shared" si="60"/>
        <v>4.25</v>
      </c>
      <c r="J243" s="6">
        <f t="shared" si="61"/>
        <v>120.4875</v>
      </c>
      <c r="K243" s="6">
        <f t="shared" si="62"/>
        <v>6.8</v>
      </c>
      <c r="L243" s="6">
        <f t="shared" si="63"/>
        <v>192.78</v>
      </c>
      <c r="M243" s="9" t="str">
        <f t="shared" si="64"/>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115</v>
      </c>
      <c r="W243" s="6">
        <f t="shared" si="65"/>
        <v>0.85</v>
      </c>
      <c r="X243" s="6">
        <f t="shared" si="66"/>
        <v>24.0975</v>
      </c>
      <c r="Y243" s="6">
        <f t="shared" si="67"/>
        <v>13.6</v>
      </c>
      <c r="Z243" s="6">
        <f t="shared" si="68"/>
        <v>385.56</v>
      </c>
      <c r="AA243" s="13">
        <v>15000000140</v>
      </c>
      <c r="AB243" s="6">
        <f t="shared" si="74"/>
        <v>2.5499999999999998</v>
      </c>
      <c r="AC243" s="6">
        <f t="shared" si="75"/>
        <v>72.292500000000004</v>
      </c>
      <c r="AD243" s="13">
        <v>17000000140</v>
      </c>
      <c r="AE243" s="6">
        <f t="shared" si="69"/>
        <v>8.5</v>
      </c>
      <c r="AF243" s="6">
        <f t="shared" si="70"/>
        <v>240.97499999999999</v>
      </c>
      <c r="AG243" s="13">
        <v>19000000140</v>
      </c>
      <c r="AH243" s="6">
        <f t="shared" si="71"/>
        <v>5.0999999999999996</v>
      </c>
      <c r="AI243" s="6">
        <f t="shared" si="72"/>
        <v>144.58500000000001</v>
      </c>
      <c r="AJ243" s="13">
        <v>21000000140</v>
      </c>
      <c r="AK243" s="11" t="s">
        <v>167</v>
      </c>
      <c r="AL243" s="10" t="str">
        <f t="shared" si="73"/>
        <v>Golden Greek Bread Dip Ingredients:
dehydrated vegetables (garlic, tomato, bell pepper, green onion, parsley) spices, salt, orange peel, natural flavors</v>
      </c>
      <c r="AM243" s="9" t="s">
        <v>44</v>
      </c>
      <c r="AN243" s="42"/>
    </row>
    <row r="244" spans="1:40" ht="180" x14ac:dyDescent="0.3">
      <c r="A244" s="33" t="s">
        <v>542</v>
      </c>
      <c r="B244" s="8" t="s">
        <v>543</v>
      </c>
      <c r="C244" s="8" t="s">
        <v>543</v>
      </c>
      <c r="D244" s="9" t="s">
        <v>544</v>
      </c>
      <c r="E244" s="6">
        <f t="shared" si="58"/>
        <v>1.7636684303350969</v>
      </c>
      <c r="F244" s="6">
        <f>Table9[[#This Row],[4oz 
Net Wt (grams)]]/2</f>
        <v>50</v>
      </c>
      <c r="G244" s="6">
        <f t="shared" si="59"/>
        <v>3.5273368606701938</v>
      </c>
      <c r="H244" s="6">
        <v>100</v>
      </c>
      <c r="I244" s="6">
        <f t="shared" si="60"/>
        <v>4.409171075837742</v>
      </c>
      <c r="J244" s="6">
        <f t="shared" si="61"/>
        <v>125</v>
      </c>
      <c r="K244" s="6">
        <f t="shared" si="62"/>
        <v>7.0546737213403876</v>
      </c>
      <c r="L244" s="6">
        <f t="shared" si="63"/>
        <v>200</v>
      </c>
      <c r="M244" s="9" t="str">
        <f t="shared" si="64"/>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 t="shared" si="65"/>
        <v>0.88183421516754845</v>
      </c>
      <c r="X244" s="6">
        <f t="shared" si="66"/>
        <v>25</v>
      </c>
      <c r="Y244" s="6">
        <f t="shared" si="67"/>
        <v>14.109347442680775</v>
      </c>
      <c r="Z244" s="6">
        <f t="shared" si="68"/>
        <v>400</v>
      </c>
      <c r="AA244" s="13">
        <v>15000000492</v>
      </c>
      <c r="AB244" s="6">
        <f t="shared" si="74"/>
        <v>2.6455026455026456</v>
      </c>
      <c r="AC244" s="6">
        <f t="shared" si="75"/>
        <v>75</v>
      </c>
      <c r="AD244" s="13">
        <v>17000000492</v>
      </c>
      <c r="AE244" s="6">
        <f t="shared" si="69"/>
        <v>8.8183421516754841</v>
      </c>
      <c r="AF244" s="6">
        <f t="shared" si="70"/>
        <v>250</v>
      </c>
      <c r="AG244" s="13">
        <v>19000000492</v>
      </c>
      <c r="AH244" s="6">
        <f t="shared" si="71"/>
        <v>5.2910052910052912</v>
      </c>
      <c r="AI244" s="6">
        <f t="shared" si="72"/>
        <v>150</v>
      </c>
      <c r="AJ244" s="13">
        <v>21000000492</v>
      </c>
      <c r="AK244" s="11" t="s">
        <v>545</v>
      </c>
      <c r="AL244" s="10" t="str">
        <f t="shared" si="73"/>
        <v>Gourmet Burger Seasoning Ingredients:
salt, maltodextrin, garlic, natural flavors, spices, less than 2% of sunflower oil</v>
      </c>
      <c r="AM244" s="9" t="s">
        <v>44</v>
      </c>
      <c r="AN244" s="42"/>
    </row>
    <row r="245" spans="1:40" ht="180" x14ac:dyDescent="0.3">
      <c r="A245" s="8" t="s">
        <v>876</v>
      </c>
      <c r="B245" s="8" t="s">
        <v>877</v>
      </c>
      <c r="C245" s="8" t="s">
        <v>877</v>
      </c>
      <c r="D245" s="9" t="s">
        <v>878</v>
      </c>
      <c r="E245" s="6">
        <f t="shared" si="58"/>
        <v>1.4603174603174602</v>
      </c>
      <c r="F245" s="6">
        <f>Table9[[#This Row],[4oz 
Net Wt (grams)]]/2</f>
        <v>41.4</v>
      </c>
      <c r="G245" s="6">
        <f t="shared" si="59"/>
        <v>2.9206349206349205</v>
      </c>
      <c r="H245" s="6">
        <v>82.8</v>
      </c>
      <c r="I245" s="6">
        <f t="shared" si="60"/>
        <v>3.6507936507936507</v>
      </c>
      <c r="J245" s="6">
        <f t="shared" si="61"/>
        <v>103.5</v>
      </c>
      <c r="K245" s="6">
        <f t="shared" si="62"/>
        <v>5.8412698412698409</v>
      </c>
      <c r="L245" s="6">
        <f t="shared" si="63"/>
        <v>165.6</v>
      </c>
      <c r="M245" s="9" t="str">
        <f t="shared" si="64"/>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 t="shared" si="65"/>
        <v>0.73015873015873012</v>
      </c>
      <c r="X245" s="6">
        <f t="shared" si="66"/>
        <v>20.7</v>
      </c>
      <c r="Y245" s="6">
        <f t="shared" si="67"/>
        <v>11.682539682539682</v>
      </c>
      <c r="Z245" s="6">
        <f t="shared" si="68"/>
        <v>331.2</v>
      </c>
      <c r="AA245" s="13">
        <v>15000000620</v>
      </c>
      <c r="AB245" s="6">
        <f t="shared" si="74"/>
        <v>2.1904761904761902</v>
      </c>
      <c r="AC245" s="6">
        <f t="shared" si="75"/>
        <v>62.099999999999994</v>
      </c>
      <c r="AD245" s="13">
        <v>17000000620</v>
      </c>
      <c r="AE245" s="6">
        <f t="shared" si="69"/>
        <v>7.3015873015873014</v>
      </c>
      <c r="AF245" s="6">
        <f t="shared" si="70"/>
        <v>207</v>
      </c>
      <c r="AG245" s="13">
        <v>19000000620</v>
      </c>
      <c r="AH245" s="6">
        <f t="shared" si="71"/>
        <v>4.3809523809523805</v>
      </c>
      <c r="AI245" s="6">
        <f t="shared" si="72"/>
        <v>124.19999999999999</v>
      </c>
      <c r="AJ245" s="13">
        <v>21000000620</v>
      </c>
      <c r="AK245" s="11"/>
      <c r="AL245" s="10" t="str">
        <f t="shared" si="73"/>
        <v>Granulated Garlic Ingredients:
garlic</v>
      </c>
      <c r="AM245" s="9" t="s">
        <v>44</v>
      </c>
      <c r="AN245" s="42"/>
    </row>
    <row r="246" spans="1:40" ht="180" x14ac:dyDescent="0.3">
      <c r="A246" s="8" t="s">
        <v>1899</v>
      </c>
      <c r="B246" s="8" t="s">
        <v>1900</v>
      </c>
      <c r="C246" s="8" t="s">
        <v>1900</v>
      </c>
      <c r="D246" s="9" t="s">
        <v>1901</v>
      </c>
      <c r="E246" s="6">
        <f t="shared" si="58"/>
        <v>1.9</v>
      </c>
      <c r="F246" s="6">
        <f>Table9[[#This Row],[4oz 
Net Wt (grams)]]/2</f>
        <v>53.865000000000002</v>
      </c>
      <c r="G246" s="6">
        <f t="shared" si="59"/>
        <v>3.8</v>
      </c>
      <c r="H246" s="6">
        <v>107.73</v>
      </c>
      <c r="I246" s="6">
        <f t="shared" si="60"/>
        <v>4.75</v>
      </c>
      <c r="J246" s="6">
        <f t="shared" si="61"/>
        <v>134.66249999999999</v>
      </c>
      <c r="K246" s="6">
        <f t="shared" si="62"/>
        <v>7.6</v>
      </c>
      <c r="L246" s="6">
        <f t="shared" si="63"/>
        <v>215.46</v>
      </c>
      <c r="M246" s="9" t="str">
        <f t="shared" si="64"/>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 t="shared" si="65"/>
        <v>0.95</v>
      </c>
      <c r="X246" s="6">
        <f t="shared" si="66"/>
        <v>26.932500000000001</v>
      </c>
      <c r="Y246" s="6">
        <f t="shared" si="67"/>
        <v>15.2</v>
      </c>
      <c r="Z246" s="6">
        <f t="shared" si="68"/>
        <v>430.92</v>
      </c>
      <c r="AA246" s="13">
        <v>15000000141</v>
      </c>
      <c r="AB246" s="6">
        <f t="shared" si="74"/>
        <v>2.8499999999999996</v>
      </c>
      <c r="AC246" s="6">
        <f t="shared" si="75"/>
        <v>80.797499999999999</v>
      </c>
      <c r="AD246" s="13">
        <v>17000000141</v>
      </c>
      <c r="AE246" s="6">
        <f t="shared" si="69"/>
        <v>9.5</v>
      </c>
      <c r="AF246" s="6">
        <f t="shared" si="70"/>
        <v>269.32499999999999</v>
      </c>
      <c r="AG246" s="13">
        <v>19000000141</v>
      </c>
      <c r="AH246" s="6">
        <f t="shared" si="71"/>
        <v>5.6999999999999993</v>
      </c>
      <c r="AI246" s="6">
        <f t="shared" si="72"/>
        <v>161.595</v>
      </c>
      <c r="AJ246" s="13">
        <v>21000000141</v>
      </c>
      <c r="AK246" s="11"/>
      <c r="AL246" s="10" t="str">
        <f t="shared" si="73"/>
        <v>Granulated Honey Ingredients:
sugar and honey</v>
      </c>
      <c r="AM246" s="9" t="s">
        <v>44</v>
      </c>
      <c r="AN246" s="42"/>
    </row>
    <row r="247" spans="1:40" ht="180" x14ac:dyDescent="0.3">
      <c r="A247" s="8" t="s">
        <v>879</v>
      </c>
      <c r="B247" s="8" t="s">
        <v>880</v>
      </c>
      <c r="C247" s="8" t="s">
        <v>880</v>
      </c>
      <c r="D247" s="9" t="s">
        <v>881</v>
      </c>
      <c r="E247" s="6">
        <f t="shared" si="58"/>
        <v>1.0793650793650793</v>
      </c>
      <c r="F247" s="6">
        <f>Table9[[#This Row],[4oz 
Net Wt (grams)]]/2</f>
        <v>30.6</v>
      </c>
      <c r="G247" s="6">
        <f t="shared" si="59"/>
        <v>2.1587301587301586</v>
      </c>
      <c r="H247" s="6">
        <v>61.2</v>
      </c>
      <c r="I247" s="6">
        <f t="shared" si="60"/>
        <v>2.6984126984126982</v>
      </c>
      <c r="J247" s="6">
        <f t="shared" si="61"/>
        <v>76.5</v>
      </c>
      <c r="K247" s="6">
        <f t="shared" si="62"/>
        <v>4.3174603174603172</v>
      </c>
      <c r="L247" s="6">
        <f t="shared" si="63"/>
        <v>122.4</v>
      </c>
      <c r="M247" s="9" t="str">
        <f t="shared" si="64"/>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 t="shared" si="65"/>
        <v>0.53968253968253965</v>
      </c>
      <c r="X247" s="6">
        <f t="shared" si="66"/>
        <v>15.3</v>
      </c>
      <c r="Y247" s="6">
        <f t="shared" si="67"/>
        <v>8.6349206349206344</v>
      </c>
      <c r="Z247" s="6">
        <f t="shared" si="68"/>
        <v>244.8</v>
      </c>
      <c r="AA247" s="13">
        <v>15000000621</v>
      </c>
      <c r="AB247" s="6">
        <f t="shared" si="74"/>
        <v>1.6190476190476191</v>
      </c>
      <c r="AC247" s="6">
        <f t="shared" si="75"/>
        <v>45.900000000000006</v>
      </c>
      <c r="AD247" s="13">
        <v>17000000621</v>
      </c>
      <c r="AE247" s="6">
        <f t="shared" si="69"/>
        <v>5.3968253968253963</v>
      </c>
      <c r="AF247" s="6">
        <f t="shared" si="70"/>
        <v>153</v>
      </c>
      <c r="AG247" s="13">
        <v>19000000621</v>
      </c>
      <c r="AH247" s="6">
        <f t="shared" si="71"/>
        <v>3.2380952380952381</v>
      </c>
      <c r="AI247" s="6">
        <f t="shared" si="72"/>
        <v>91.800000000000011</v>
      </c>
      <c r="AJ247" s="13">
        <v>21000000621</v>
      </c>
      <c r="AK247" s="11"/>
      <c r="AL247" s="10" t="str">
        <f t="shared" si="73"/>
        <v>Granulated Onion Ingredients:
onion</v>
      </c>
      <c r="AM247" s="9" t="s">
        <v>44</v>
      </c>
      <c r="AN247" s="42"/>
    </row>
    <row r="248" spans="1:40" ht="180" x14ac:dyDescent="0.3">
      <c r="A248" s="8" t="s">
        <v>1906</v>
      </c>
      <c r="B248" s="8" t="s">
        <v>1907</v>
      </c>
      <c r="C248" s="8" t="s">
        <v>1908</v>
      </c>
      <c r="D248" s="9" t="s">
        <v>1909</v>
      </c>
      <c r="E248" s="6">
        <f t="shared" si="58"/>
        <v>1.3</v>
      </c>
      <c r="F248" s="6">
        <f>Table9[[#This Row],[4oz 
Net Wt (grams)]]/2</f>
        <v>36.855000000000004</v>
      </c>
      <c r="G248" s="6">
        <f t="shared" si="59"/>
        <v>2.6</v>
      </c>
      <c r="H248" s="6">
        <v>73.710000000000008</v>
      </c>
      <c r="I248" s="6">
        <f t="shared" si="60"/>
        <v>3.25</v>
      </c>
      <c r="J248" s="6">
        <f t="shared" si="61"/>
        <v>92.137500000000017</v>
      </c>
      <c r="K248" s="6">
        <f t="shared" si="62"/>
        <v>5.2</v>
      </c>
      <c r="L248" s="6">
        <f t="shared" si="63"/>
        <v>147.42000000000002</v>
      </c>
      <c r="M248" s="9" t="str">
        <f t="shared" si="64"/>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 t="shared" si="65"/>
        <v>0.65</v>
      </c>
      <c r="X248" s="6">
        <f t="shared" si="66"/>
        <v>18.427500000000002</v>
      </c>
      <c r="Y248" s="6">
        <f t="shared" si="67"/>
        <v>10.4</v>
      </c>
      <c r="Z248" s="6">
        <f t="shared" si="68"/>
        <v>294.84000000000003</v>
      </c>
      <c r="AA248" s="13">
        <v>15000000142</v>
      </c>
      <c r="AB248" s="6">
        <f t="shared" si="74"/>
        <v>1.9500000000000002</v>
      </c>
      <c r="AC248" s="6">
        <f t="shared" si="75"/>
        <v>55.282500000000006</v>
      </c>
      <c r="AD248" s="13">
        <v>17000000142</v>
      </c>
      <c r="AE248" s="6">
        <f t="shared" si="69"/>
        <v>6.5000000000000009</v>
      </c>
      <c r="AF248" s="6">
        <f t="shared" si="70"/>
        <v>184.27500000000003</v>
      </c>
      <c r="AG248" s="13">
        <v>19000000142</v>
      </c>
      <c r="AH248" s="6">
        <f t="shared" si="71"/>
        <v>3.9000000000000004</v>
      </c>
      <c r="AI248" s="6">
        <f t="shared" si="72"/>
        <v>110.56500000000001</v>
      </c>
      <c r="AJ248" s="13">
        <v>21000000142</v>
      </c>
      <c r="AK248" s="11"/>
      <c r="AL248" s="10" t="str">
        <f t="shared" si="73"/>
        <v>Grated Lemon Peel Ingredients:
greated lemon peel</v>
      </c>
      <c r="AM248" s="9" t="s">
        <v>44</v>
      </c>
      <c r="AN248" s="42"/>
    </row>
    <row r="249" spans="1:40" ht="180" x14ac:dyDescent="0.3">
      <c r="A249" s="8" t="s">
        <v>1902</v>
      </c>
      <c r="B249" s="8" t="s">
        <v>1903</v>
      </c>
      <c r="C249" s="8" t="s">
        <v>1904</v>
      </c>
      <c r="D249" s="9" t="s">
        <v>1905</v>
      </c>
      <c r="E249" s="6">
        <f t="shared" si="58"/>
        <v>1.3</v>
      </c>
      <c r="F249" s="6">
        <f>Table9[[#This Row],[4oz 
Net Wt (grams)]]/2</f>
        <v>36.855000000000004</v>
      </c>
      <c r="G249" s="6">
        <f t="shared" si="59"/>
        <v>2.6</v>
      </c>
      <c r="H249" s="6">
        <v>73.710000000000008</v>
      </c>
      <c r="I249" s="6">
        <f t="shared" si="60"/>
        <v>3.25</v>
      </c>
      <c r="J249" s="6">
        <f t="shared" si="61"/>
        <v>92.137500000000017</v>
      </c>
      <c r="K249" s="6">
        <f t="shared" si="62"/>
        <v>5.2</v>
      </c>
      <c r="L249" s="6">
        <f t="shared" si="63"/>
        <v>147.42000000000002</v>
      </c>
      <c r="M249" s="9" t="str">
        <f t="shared" si="64"/>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 t="shared" si="65"/>
        <v>0.65</v>
      </c>
      <c r="X249" s="6">
        <f t="shared" si="66"/>
        <v>18.427500000000002</v>
      </c>
      <c r="Y249" s="6">
        <f t="shared" si="67"/>
        <v>10.4</v>
      </c>
      <c r="Z249" s="6">
        <f t="shared" si="68"/>
        <v>294.84000000000003</v>
      </c>
      <c r="AA249" s="13">
        <v>15000000143</v>
      </c>
      <c r="AB249" s="6">
        <f t="shared" si="74"/>
        <v>1.9500000000000002</v>
      </c>
      <c r="AC249" s="6">
        <f t="shared" si="75"/>
        <v>55.282500000000006</v>
      </c>
      <c r="AD249" s="13">
        <v>17000000143</v>
      </c>
      <c r="AE249" s="6">
        <f t="shared" si="69"/>
        <v>6.5000000000000009</v>
      </c>
      <c r="AF249" s="6">
        <f t="shared" si="70"/>
        <v>184.27500000000003</v>
      </c>
      <c r="AG249" s="13">
        <v>19000000143</v>
      </c>
      <c r="AH249" s="6">
        <f t="shared" si="71"/>
        <v>3.9000000000000004</v>
      </c>
      <c r="AI249" s="6">
        <f t="shared" si="72"/>
        <v>110.56500000000001</v>
      </c>
      <c r="AJ249" s="13">
        <v>21000000143</v>
      </c>
      <c r="AK249" s="11"/>
      <c r="AL249" s="10" t="str">
        <f t="shared" si="73"/>
        <v>Grated Orange Peel Ingredients:
orange peel</v>
      </c>
      <c r="AM249" s="9" t="s">
        <v>44</v>
      </c>
      <c r="AN249" s="42"/>
    </row>
    <row r="250" spans="1:40" ht="180" x14ac:dyDescent="0.3">
      <c r="A250" s="31" t="s">
        <v>125</v>
      </c>
      <c r="B250" s="8" t="s">
        <v>126</v>
      </c>
      <c r="C250" s="8" t="s">
        <v>127</v>
      </c>
      <c r="D250" s="9" t="s">
        <v>128</v>
      </c>
      <c r="E250" s="6">
        <f t="shared" si="58"/>
        <v>1.8</v>
      </c>
      <c r="F250" s="6">
        <f>Table9[[#This Row],[4oz 
Net Wt (grams)]]/2</f>
        <v>51.03</v>
      </c>
      <c r="G250" s="6">
        <f t="shared" si="59"/>
        <v>3.6</v>
      </c>
      <c r="H250" s="6">
        <v>102.06</v>
      </c>
      <c r="I250" s="6">
        <f t="shared" si="60"/>
        <v>4.5</v>
      </c>
      <c r="J250" s="6">
        <f t="shared" si="61"/>
        <v>127.575</v>
      </c>
      <c r="K250" s="6">
        <f t="shared" si="62"/>
        <v>7.2</v>
      </c>
      <c r="L250" s="6">
        <f t="shared" si="63"/>
        <v>204.12</v>
      </c>
      <c r="M250" s="9" t="str">
        <f t="shared" si="64"/>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115</v>
      </c>
      <c r="W250" s="6">
        <f t="shared" si="65"/>
        <v>0.9</v>
      </c>
      <c r="X250" s="6">
        <f t="shared" si="66"/>
        <v>25.515000000000001</v>
      </c>
      <c r="Y250" s="6">
        <f t="shared" si="67"/>
        <v>14.4</v>
      </c>
      <c r="Z250" s="6">
        <f t="shared" si="68"/>
        <v>408.24</v>
      </c>
      <c r="AA250" s="13">
        <v>15000000144</v>
      </c>
      <c r="AB250" s="6">
        <f t="shared" si="74"/>
        <v>2.7</v>
      </c>
      <c r="AC250" s="6">
        <f t="shared" si="75"/>
        <v>76.545000000000002</v>
      </c>
      <c r="AD250" s="13">
        <v>17000000144</v>
      </c>
      <c r="AE250" s="6">
        <f t="shared" si="69"/>
        <v>9</v>
      </c>
      <c r="AF250" s="6">
        <f t="shared" si="70"/>
        <v>255.15</v>
      </c>
      <c r="AG250" s="13">
        <v>19000000144</v>
      </c>
      <c r="AH250" s="6">
        <f t="shared" si="71"/>
        <v>5.4</v>
      </c>
      <c r="AI250" s="6">
        <f t="shared" si="72"/>
        <v>153.09</v>
      </c>
      <c r="AJ250" s="13">
        <v>21000000144</v>
      </c>
      <c r="AK250" s="11" t="s">
        <v>129</v>
      </c>
      <c r="AL250" s="10" t="str">
        <f t="shared" si="73"/>
        <v>Greek Bread Dip Ingredients:
dehydrated garlic, dehydrated onion, dehydrated bell pepper, spices, sesame seeds, lemon oil</v>
      </c>
      <c r="AM250" s="9" t="s">
        <v>44</v>
      </c>
      <c r="AN250" s="42"/>
    </row>
    <row r="251" spans="1:40" ht="180" x14ac:dyDescent="0.3">
      <c r="A251" s="33" t="s">
        <v>641</v>
      </c>
      <c r="B251" s="8" t="s">
        <v>642</v>
      </c>
      <c r="C251" s="8" t="s">
        <v>643</v>
      </c>
      <c r="D251" s="9" t="s">
        <v>644</v>
      </c>
      <c r="E251" s="6">
        <f t="shared" si="58"/>
        <v>1.8</v>
      </c>
      <c r="F251" s="6">
        <f>Table9[[#This Row],[4oz 
Net Wt (grams)]]/2</f>
        <v>51.03</v>
      </c>
      <c r="G251" s="6">
        <f t="shared" si="59"/>
        <v>3.6</v>
      </c>
      <c r="H251" s="6">
        <v>102.06</v>
      </c>
      <c r="I251" s="6">
        <f t="shared" si="60"/>
        <v>4.5</v>
      </c>
      <c r="J251" s="6">
        <f t="shared" si="61"/>
        <v>127.575</v>
      </c>
      <c r="K251" s="6">
        <f t="shared" si="62"/>
        <v>7.2</v>
      </c>
      <c r="L251" s="6">
        <f t="shared" si="63"/>
        <v>204.12</v>
      </c>
      <c r="M251" s="9" t="str">
        <f t="shared" si="64"/>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115</v>
      </c>
      <c r="W251" s="6">
        <f t="shared" si="65"/>
        <v>0.9</v>
      </c>
      <c r="X251" s="6">
        <f t="shared" si="66"/>
        <v>25.515000000000001</v>
      </c>
      <c r="Y251" s="6">
        <f t="shared" si="67"/>
        <v>14.4</v>
      </c>
      <c r="Z251" s="6">
        <f t="shared" si="68"/>
        <v>408.24</v>
      </c>
      <c r="AA251" s="13">
        <v>15000000539</v>
      </c>
      <c r="AB251" s="6">
        <f t="shared" si="74"/>
        <v>2.7</v>
      </c>
      <c r="AC251" s="6">
        <f t="shared" si="75"/>
        <v>76.545000000000002</v>
      </c>
      <c r="AD251" s="13">
        <v>17000000539</v>
      </c>
      <c r="AE251" s="6">
        <f t="shared" si="69"/>
        <v>9</v>
      </c>
      <c r="AF251" s="6">
        <f t="shared" si="70"/>
        <v>255.15</v>
      </c>
      <c r="AG251" s="13">
        <v>19000000539</v>
      </c>
      <c r="AH251" s="6">
        <f t="shared" si="71"/>
        <v>5.4</v>
      </c>
      <c r="AI251" s="6">
        <f t="shared" si="72"/>
        <v>153.09</v>
      </c>
      <c r="AJ251" s="13">
        <v>21000000539</v>
      </c>
      <c r="AK251" s="11" t="s">
        <v>645</v>
      </c>
      <c r="AL251" s="10" t="str">
        <f t="shared" si="73"/>
        <v>Greek Dipping Herbs Ingredients:
dehydrated garlic, dehydrated onion, dehydrated bell pepper, spices, sesame seeds, lemon oil</v>
      </c>
      <c r="AM251" s="9" t="s">
        <v>44</v>
      </c>
      <c r="AN251" s="42"/>
    </row>
    <row r="252" spans="1:40" ht="195" x14ac:dyDescent="0.3">
      <c r="A252" s="8" t="s">
        <v>1994</v>
      </c>
      <c r="B252" s="8" t="s">
        <v>1995</v>
      </c>
      <c r="C252" s="8" t="s">
        <v>1995</v>
      </c>
      <c r="D252" s="9" t="s">
        <v>1996</v>
      </c>
      <c r="E252" s="6">
        <f t="shared" si="58"/>
        <v>2.8</v>
      </c>
      <c r="F252" s="6">
        <f>Table9[[#This Row],[4oz 
Net Wt (grams)]]/2</f>
        <v>79.38</v>
      </c>
      <c r="G252" s="6">
        <f t="shared" si="59"/>
        <v>5.6</v>
      </c>
      <c r="H252" s="6">
        <v>158.76</v>
      </c>
      <c r="I252" s="6">
        <f t="shared" si="60"/>
        <v>7</v>
      </c>
      <c r="J252" s="6">
        <f t="shared" si="61"/>
        <v>198.45</v>
      </c>
      <c r="K252" s="6">
        <f t="shared" si="62"/>
        <v>11.2</v>
      </c>
      <c r="L252" s="6">
        <f t="shared" si="63"/>
        <v>317.52</v>
      </c>
      <c r="M252" s="9" t="str">
        <f t="shared" si="64"/>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 t="shared" si="65"/>
        <v>1.4</v>
      </c>
      <c r="X252" s="6">
        <f t="shared" si="66"/>
        <v>39.69</v>
      </c>
      <c r="Y252" s="6">
        <f t="shared" si="67"/>
        <v>22.4</v>
      </c>
      <c r="Z252" s="6">
        <f t="shared" si="68"/>
        <v>635.04</v>
      </c>
      <c r="AA252" s="13">
        <v>15000000399</v>
      </c>
      <c r="AB252" s="6">
        <f t="shared" si="74"/>
        <v>4.1999999999999993</v>
      </c>
      <c r="AC252" s="6">
        <f t="shared" si="75"/>
        <v>119.07</v>
      </c>
      <c r="AD252" s="13">
        <v>17000000399</v>
      </c>
      <c r="AE252" s="6">
        <f t="shared" si="69"/>
        <v>13.999999999999998</v>
      </c>
      <c r="AF252" s="6">
        <f t="shared" si="70"/>
        <v>396.9</v>
      </c>
      <c r="AG252" s="13">
        <v>19000000399</v>
      </c>
      <c r="AH252" s="6">
        <f t="shared" si="71"/>
        <v>8.3999999999999986</v>
      </c>
      <c r="AI252" s="6">
        <f t="shared" si="72"/>
        <v>238.14</v>
      </c>
      <c r="AJ252" s="13">
        <v>21000000399</v>
      </c>
      <c r="AK252" s="11"/>
      <c r="AL252" s="10" t="str">
        <f t="shared" si="73"/>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1997</v>
      </c>
      <c r="B253" s="8" t="s">
        <v>1998</v>
      </c>
      <c r="C253" s="8" t="s">
        <v>1999</v>
      </c>
      <c r="D253" s="9" t="s">
        <v>2000</v>
      </c>
      <c r="E253" s="6">
        <f t="shared" si="58"/>
        <v>1.1111111111111112</v>
      </c>
      <c r="F253" s="6">
        <f>Table9[[#This Row],[4oz 
Net Wt (grams)]]/2</f>
        <v>31.5</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Ingredients:
salt, oregano, garlic, basil, onion, mint
 - NET WT. 1.11 oz (31.5 grams)</v>
      </c>
      <c r="N253" s="10">
        <v>10000000338</v>
      </c>
      <c r="O253" s="10">
        <v>30000000338</v>
      </c>
      <c r="P253" s="10">
        <v>50000000338</v>
      </c>
      <c r="Q253" s="10">
        <v>70000000338</v>
      </c>
      <c r="R253" s="10">
        <v>90000000338</v>
      </c>
      <c r="S253" s="10">
        <v>11000000338</v>
      </c>
      <c r="T253" s="10">
        <v>13000000338</v>
      </c>
      <c r="U253" s="8" t="s">
        <v>49</v>
      </c>
      <c r="V253" s="9" t="s">
        <v>812</v>
      </c>
      <c r="W253" s="6">
        <f t="shared" si="65"/>
        <v>0.55555555555555558</v>
      </c>
      <c r="X253" s="6">
        <f t="shared" si="66"/>
        <v>15.750000000000002</v>
      </c>
      <c r="Y253" s="6">
        <f t="shared" si="67"/>
        <v>8.8888888888888893</v>
      </c>
      <c r="Z253" s="6">
        <f t="shared" si="68"/>
        <v>252</v>
      </c>
      <c r="AA253" s="13">
        <v>15000000338</v>
      </c>
      <c r="AB253" s="6">
        <f t="shared" si="74"/>
        <v>1.6666666666666667</v>
      </c>
      <c r="AC253" s="6">
        <f t="shared" si="75"/>
        <v>47.25</v>
      </c>
      <c r="AD253" s="13">
        <v>17000000338</v>
      </c>
      <c r="AE253" s="6">
        <f t="shared" si="69"/>
        <v>5.5555555555555554</v>
      </c>
      <c r="AF253" s="6">
        <f t="shared" si="70"/>
        <v>157.5</v>
      </c>
      <c r="AG253" s="13">
        <v>19000000338</v>
      </c>
      <c r="AH253" s="6">
        <f t="shared" si="71"/>
        <v>3.3333333333333335</v>
      </c>
      <c r="AI253" s="6">
        <f t="shared" si="72"/>
        <v>94.5</v>
      </c>
      <c r="AJ253" s="13">
        <v>21000000338</v>
      </c>
      <c r="AK253" s="11"/>
      <c r="AL253" s="10" t="str">
        <f t="shared" si="73"/>
        <v>Greek Seasoning Ingredients:
salt, oregano, garlic, basil, onion, mint</v>
      </c>
      <c r="AM253" s="9" t="s">
        <v>44</v>
      </c>
      <c r="AN253" s="42"/>
    </row>
    <row r="254" spans="1:40" ht="180" x14ac:dyDescent="0.3">
      <c r="A254" s="33" t="s">
        <v>432</v>
      </c>
      <c r="B254" s="8" t="s">
        <v>433</v>
      </c>
      <c r="C254" s="8" t="s">
        <v>433</v>
      </c>
      <c r="D254" s="9" t="s">
        <v>434</v>
      </c>
      <c r="E254" s="6">
        <f t="shared" si="58"/>
        <v>1.8</v>
      </c>
      <c r="F254" s="6">
        <f>Table9[[#This Row],[4oz 
Net Wt (grams)]]/2</f>
        <v>51.03</v>
      </c>
      <c r="G254" s="6">
        <f t="shared" si="59"/>
        <v>3.6</v>
      </c>
      <c r="H254" s="6">
        <v>102.06</v>
      </c>
      <c r="I254" s="6">
        <f t="shared" si="60"/>
        <v>4.5</v>
      </c>
      <c r="J254" s="6">
        <f t="shared" si="61"/>
        <v>127.575</v>
      </c>
      <c r="K254" s="6">
        <f t="shared" si="62"/>
        <v>7.2</v>
      </c>
      <c r="L254" s="6">
        <f t="shared" si="63"/>
        <v>204.12</v>
      </c>
      <c r="M254" s="9" t="str">
        <f t="shared" si="64"/>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 t="shared" si="65"/>
        <v>0.9</v>
      </c>
      <c r="X254" s="6">
        <f t="shared" si="66"/>
        <v>25.515000000000001</v>
      </c>
      <c r="Y254" s="6">
        <f t="shared" si="67"/>
        <v>14.4</v>
      </c>
      <c r="Z254" s="6">
        <f t="shared" si="68"/>
        <v>408.24</v>
      </c>
      <c r="AA254" s="13">
        <v>15000000441</v>
      </c>
      <c r="AB254" s="6">
        <f t="shared" si="74"/>
        <v>2.7</v>
      </c>
      <c r="AC254" s="6">
        <f t="shared" si="75"/>
        <v>76.545000000000002</v>
      </c>
      <c r="AD254" s="13">
        <v>17000000441</v>
      </c>
      <c r="AE254" s="6">
        <f t="shared" si="69"/>
        <v>9</v>
      </c>
      <c r="AF254" s="6">
        <f t="shared" si="70"/>
        <v>255.15</v>
      </c>
      <c r="AG254" s="13">
        <v>19000000441</v>
      </c>
      <c r="AH254" s="6">
        <f t="shared" si="71"/>
        <v>5.4</v>
      </c>
      <c r="AI254" s="6">
        <f t="shared" si="72"/>
        <v>153.09</v>
      </c>
      <c r="AJ254" s="13">
        <v>21000000441</v>
      </c>
      <c r="AK254" s="11" t="s">
        <v>435</v>
      </c>
      <c r="AL254" s="10" t="str">
        <f t="shared" si="73"/>
        <v>Greek Seasoning  Ingredients:
dehydrated garlic, dehydrated onion, dehydrated bell pepper, spices, sesame seeds, lemon oil</v>
      </c>
      <c r="AM254" s="9" t="s">
        <v>44</v>
      </c>
      <c r="AN254" s="42"/>
    </row>
    <row r="255" spans="1:40" ht="180" x14ac:dyDescent="0.3">
      <c r="A255" s="33" t="s">
        <v>525</v>
      </c>
      <c r="B255" s="8" t="s">
        <v>526</v>
      </c>
      <c r="C255" s="8" t="s">
        <v>526</v>
      </c>
      <c r="D255" s="9" t="s">
        <v>527</v>
      </c>
      <c r="E255" s="6">
        <f t="shared" si="58"/>
        <v>1.1111111111111112</v>
      </c>
      <c r="F255" s="6">
        <f>Table9[[#This Row],[4oz 
Net Wt (grams)]]/2</f>
        <v>31.5</v>
      </c>
      <c r="G255" s="6">
        <f t="shared" si="59"/>
        <v>2.2222222222222223</v>
      </c>
      <c r="H255" s="6">
        <v>63</v>
      </c>
      <c r="I255" s="6">
        <f t="shared" si="60"/>
        <v>2.7777777777777777</v>
      </c>
      <c r="J255" s="6">
        <f t="shared" si="61"/>
        <v>78.75</v>
      </c>
      <c r="K255" s="6">
        <f t="shared" si="62"/>
        <v>4.4444444444444446</v>
      </c>
      <c r="L255" s="6">
        <f t="shared" si="63"/>
        <v>126</v>
      </c>
      <c r="M255" s="9" t="str">
        <f t="shared" si="64"/>
        <v>Greek Seasoning &amp; Bread Dip Ingredients:
salt, oregano, garlic, basil, onion, mint
 - NET WT. 1.11 oz (31.5 grams)</v>
      </c>
      <c r="N255" s="10">
        <v>10000000484</v>
      </c>
      <c r="O255" s="10">
        <v>30000000484</v>
      </c>
      <c r="P255" s="10">
        <v>50000000484</v>
      </c>
      <c r="Q255" s="10">
        <v>70000000484</v>
      </c>
      <c r="R255" s="10">
        <v>90000000484</v>
      </c>
      <c r="S255" s="10">
        <v>11000000484</v>
      </c>
      <c r="T255" s="10">
        <v>13000000484</v>
      </c>
      <c r="U255" s="9" t="s">
        <v>49</v>
      </c>
      <c r="V255" s="9"/>
      <c r="W255" s="6">
        <f t="shared" si="65"/>
        <v>0.55555555555555558</v>
      </c>
      <c r="X255" s="6">
        <f t="shared" si="66"/>
        <v>15.750000000000002</v>
      </c>
      <c r="Y255" s="6">
        <f t="shared" si="67"/>
        <v>8.8888888888888893</v>
      </c>
      <c r="Z255" s="6">
        <f t="shared" si="68"/>
        <v>252</v>
      </c>
      <c r="AA255" s="13">
        <v>15000000484</v>
      </c>
      <c r="AB255" s="6">
        <f t="shared" si="74"/>
        <v>1.6666666666666667</v>
      </c>
      <c r="AC255" s="6">
        <f t="shared" si="75"/>
        <v>47.25</v>
      </c>
      <c r="AD255" s="13">
        <v>17000000484</v>
      </c>
      <c r="AE255" s="6">
        <f t="shared" si="69"/>
        <v>5.5555555555555554</v>
      </c>
      <c r="AF255" s="6">
        <f t="shared" si="70"/>
        <v>157.5</v>
      </c>
      <c r="AG255" s="13">
        <v>19000000484</v>
      </c>
      <c r="AH255" s="6">
        <f t="shared" si="71"/>
        <v>3.3333333333333335</v>
      </c>
      <c r="AI255" s="6">
        <f t="shared" si="72"/>
        <v>94.5</v>
      </c>
      <c r="AJ255" s="13">
        <v>21000000484</v>
      </c>
      <c r="AK255" s="11" t="s">
        <v>528</v>
      </c>
      <c r="AL255" s="10" t="str">
        <f t="shared" si="73"/>
        <v>Greek Seasoning &amp; Bread Dip Ingredients:
salt, oregano, garlic, basil, onion, mint</v>
      </c>
      <c r="AM255" s="9" t="s">
        <v>44</v>
      </c>
      <c r="AN255" s="42"/>
    </row>
    <row r="256" spans="1:40" ht="180" x14ac:dyDescent="0.3">
      <c r="A256" s="8" t="s">
        <v>1339</v>
      </c>
      <c r="B256" s="8" t="s">
        <v>1340</v>
      </c>
      <c r="C256" s="8" t="s">
        <v>1341</v>
      </c>
      <c r="D256" s="9" t="s">
        <v>1342</v>
      </c>
      <c r="E256" s="6">
        <f t="shared" si="58"/>
        <v>0.8</v>
      </c>
      <c r="F256" s="6">
        <f>Table9[[#This Row],[4oz 
Net Wt (grams)]]/2</f>
        <v>22.680000000000003</v>
      </c>
      <c r="G256" s="6">
        <f t="shared" si="59"/>
        <v>1.6</v>
      </c>
      <c r="H256" s="6">
        <v>45.360000000000007</v>
      </c>
      <c r="I256" s="6">
        <f t="shared" si="60"/>
        <v>2</v>
      </c>
      <c r="J256" s="6">
        <f t="shared" si="61"/>
        <v>56.70000000000001</v>
      </c>
      <c r="K256" s="6">
        <f t="shared" si="62"/>
        <v>3.2</v>
      </c>
      <c r="L256" s="6">
        <f t="shared" si="63"/>
        <v>90.720000000000013</v>
      </c>
      <c r="M256" s="9" t="str">
        <f t="shared" si="64"/>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 t="shared" si="65"/>
        <v>0.4</v>
      </c>
      <c r="X256" s="6">
        <f t="shared" si="66"/>
        <v>11.340000000000002</v>
      </c>
      <c r="Y256" s="6">
        <f t="shared" si="67"/>
        <v>6.4</v>
      </c>
      <c r="Z256" s="6">
        <f t="shared" si="68"/>
        <v>181.44000000000003</v>
      </c>
      <c r="AA256" s="13">
        <v>15000000145</v>
      </c>
      <c r="AB256" s="6">
        <f t="shared" si="74"/>
        <v>1.2000000000000002</v>
      </c>
      <c r="AC256" s="6">
        <f t="shared" si="75"/>
        <v>34.020000000000003</v>
      </c>
      <c r="AD256" s="13">
        <v>17000000145</v>
      </c>
      <c r="AE256" s="6">
        <f t="shared" si="69"/>
        <v>4.0000000000000009</v>
      </c>
      <c r="AF256" s="6">
        <f t="shared" si="70"/>
        <v>113.40000000000002</v>
      </c>
      <c r="AG256" s="13">
        <v>19000000145</v>
      </c>
      <c r="AH256" s="6">
        <f t="shared" si="71"/>
        <v>2.4000000000000004</v>
      </c>
      <c r="AI256" s="6">
        <f t="shared" si="72"/>
        <v>68.040000000000006</v>
      </c>
      <c r="AJ256" s="13">
        <v>21000000145</v>
      </c>
      <c r="AK256" s="11"/>
      <c r="AL256" s="10" t="str">
        <f t="shared" si="73"/>
        <v>Green Dragon Tea Ingredients:
panfired green tea</v>
      </c>
      <c r="AM256" s="9" t="s">
        <v>44</v>
      </c>
      <c r="AN256" s="42"/>
    </row>
    <row r="257" spans="1:40" ht="180" x14ac:dyDescent="0.3">
      <c r="A257" s="8" t="s">
        <v>1349</v>
      </c>
      <c r="B257" s="8" t="s">
        <v>1350</v>
      </c>
      <c r="C257" s="8" t="s">
        <v>1351</v>
      </c>
      <c r="D257" s="9" t="s">
        <v>1352</v>
      </c>
      <c r="E257" s="6">
        <f t="shared" si="58"/>
        <v>0.8</v>
      </c>
      <c r="F257" s="6">
        <f>Table9[[#This Row],[4oz 
Net Wt (grams)]]/2</f>
        <v>22.680000000000003</v>
      </c>
      <c r="G257" s="6">
        <f t="shared" si="59"/>
        <v>1.6</v>
      </c>
      <c r="H257" s="6">
        <v>45.360000000000007</v>
      </c>
      <c r="I257" s="6">
        <f t="shared" si="60"/>
        <v>2</v>
      </c>
      <c r="J257" s="6">
        <f t="shared" si="61"/>
        <v>56.70000000000001</v>
      </c>
      <c r="K257" s="6">
        <f t="shared" si="62"/>
        <v>3.2</v>
      </c>
      <c r="L257" s="6">
        <f t="shared" si="63"/>
        <v>90.720000000000013</v>
      </c>
      <c r="M257" s="9" t="str">
        <f t="shared" si="64"/>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138</v>
      </c>
      <c r="W257" s="6">
        <f t="shared" si="65"/>
        <v>0.4</v>
      </c>
      <c r="X257" s="6">
        <f t="shared" si="66"/>
        <v>11.340000000000002</v>
      </c>
      <c r="Y257" s="6">
        <f t="shared" si="67"/>
        <v>6.4</v>
      </c>
      <c r="Z257" s="6">
        <f t="shared" si="68"/>
        <v>181.44000000000003</v>
      </c>
      <c r="AA257" s="13">
        <v>15000000146</v>
      </c>
      <c r="AB257" s="6">
        <f t="shared" si="74"/>
        <v>1.2000000000000002</v>
      </c>
      <c r="AC257" s="6">
        <f t="shared" si="75"/>
        <v>34.020000000000003</v>
      </c>
      <c r="AD257" s="13">
        <v>17000000146</v>
      </c>
      <c r="AE257" s="6">
        <f t="shared" si="69"/>
        <v>4.0000000000000009</v>
      </c>
      <c r="AF257" s="6">
        <f t="shared" si="70"/>
        <v>113.40000000000002</v>
      </c>
      <c r="AG257" s="13">
        <v>19000000146</v>
      </c>
      <c r="AH257" s="6">
        <f t="shared" si="71"/>
        <v>2.4000000000000004</v>
      </c>
      <c r="AI257" s="6">
        <f t="shared" si="72"/>
        <v>68.040000000000006</v>
      </c>
      <c r="AJ257" s="13">
        <v>21000000146</v>
      </c>
      <c r="AK257" s="11"/>
      <c r="AL257" s="10" t="str">
        <f t="shared" si="73"/>
        <v>Green Sencha Tea Ingredients:
green sencha leaves</v>
      </c>
      <c r="AM257" s="9" t="s">
        <v>44</v>
      </c>
      <c r="AN257" s="42"/>
    </row>
    <row r="258" spans="1:40" ht="180" x14ac:dyDescent="0.3">
      <c r="A258" s="33" t="s">
        <v>2986</v>
      </c>
      <c r="B258" s="8" t="s">
        <v>2983</v>
      </c>
      <c r="C258" s="8" t="s">
        <v>2983</v>
      </c>
      <c r="D258" s="9" t="s">
        <v>2984</v>
      </c>
      <c r="E258" s="6">
        <f t="shared" ref="E258:E321" si="76">IF(F258 = "NULL", "NULL", F258/28.35)</f>
        <v>1.5908289241622575</v>
      </c>
      <c r="F258" s="6">
        <f>Table9[[#This Row],[4oz 
Net Wt (grams)]]/2</f>
        <v>45.1</v>
      </c>
      <c r="G258" s="6">
        <f t="shared" ref="G258:G321" si="77">IF(H258 = "NULL", "NULL", H258/28.35)</f>
        <v>3.181657848324515</v>
      </c>
      <c r="H258" s="6">
        <v>90.2</v>
      </c>
      <c r="I258" s="6">
        <f t="shared" ref="I258:I321" si="78">IF(G258 = "NULL", "NULL", G258*1.25)</f>
        <v>3.977072310405644</v>
      </c>
      <c r="J258" s="6">
        <f t="shared" ref="J258:J321" si="79">IF(G258 = "NULL", "NULL", H258*1.25)</f>
        <v>112.75</v>
      </c>
      <c r="K258" s="6">
        <f t="shared" ref="K258:K321" si="80">IF(G258 = "NULL", "NULL", G258*2)</f>
        <v>6.3633156966490301</v>
      </c>
      <c r="L258" s="6">
        <f t="shared" ref="L258:L321" si="81">IF(G258 = "NULL", "NULL", H258*2)</f>
        <v>180.4</v>
      </c>
      <c r="M258" s="9" t="str">
        <f t="shared" ref="M258:M321" si="82">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1.59 oz (45.1 grams)</v>
      </c>
      <c r="N258" s="10">
        <v>10000000660</v>
      </c>
      <c r="O258" s="10">
        <v>30000000660</v>
      </c>
      <c r="P258" s="10">
        <v>50000000660</v>
      </c>
      <c r="Q258" s="10">
        <v>70000000660</v>
      </c>
      <c r="R258" s="10">
        <v>90000000660</v>
      </c>
      <c r="S258" s="10">
        <v>11000000660</v>
      </c>
      <c r="T258" s="10">
        <v>13000000660</v>
      </c>
      <c r="U258" s="8" t="s">
        <v>49</v>
      </c>
      <c r="V258" s="9" t="s">
        <v>97</v>
      </c>
      <c r="W258" s="6">
        <f t="shared" ref="W258:W321" si="83">IF(G258 = "NULL", "NULL", G258/4)</f>
        <v>0.79541446208112876</v>
      </c>
      <c r="X258" s="6">
        <f t="shared" ref="X258:X321" si="84">IF(W258 = "NULL", "NULL", W258*28.35)</f>
        <v>22.55</v>
      </c>
      <c r="Y258" s="6">
        <f t="shared" ref="Y258:Y321" si="85">IF(G258 = "NULL", "NULL", G258*4)</f>
        <v>12.72663139329806</v>
      </c>
      <c r="Z258" s="6">
        <f t="shared" ref="Z258:Z321" si="86">IF(G258 = "NULL", "NULL", H258*4)</f>
        <v>360.8</v>
      </c>
      <c r="AA258" s="13">
        <v>15000000660</v>
      </c>
      <c r="AB258" s="6">
        <f t="shared" si="74"/>
        <v>2.3862433862433861</v>
      </c>
      <c r="AC258" s="6">
        <f t="shared" si="75"/>
        <v>67.650000000000006</v>
      </c>
      <c r="AD258" s="13">
        <v>17000000660</v>
      </c>
      <c r="AE258" s="6">
        <f t="shared" ref="AE258:AE321" si="87">IF(H258 = "NULL", "NULL", AF258/28.35)</f>
        <v>7.9541446208112871</v>
      </c>
      <c r="AF258" s="6">
        <f t="shared" ref="AF258:AF321" si="88">IF(H258 = "NULL", "NULL", J258*2)</f>
        <v>225.5</v>
      </c>
      <c r="AG258" s="13">
        <v>19000000660</v>
      </c>
      <c r="AH258" s="6">
        <f t="shared" ref="AH258:AH321" si="89">IF(AB258 = "NULL", "NULL", AB258*2)</f>
        <v>4.7724867724867721</v>
      </c>
      <c r="AI258" s="6">
        <f t="shared" ref="AI258:AI321" si="90">IF(AC258 = "NULL", "NULL", AC258*2)</f>
        <v>135.30000000000001</v>
      </c>
      <c r="AJ258" s="13">
        <v>21000000660</v>
      </c>
      <c r="AK258" s="11" t="s">
        <v>2985</v>
      </c>
      <c r="AL258" s="10" t="str">
        <f t="shared" ref="AL258:AL321" si="91">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3012</v>
      </c>
    </row>
    <row r="259" spans="1:40" ht="240" x14ac:dyDescent="0.3">
      <c r="A259" s="8" t="s">
        <v>1054</v>
      </c>
      <c r="B259" s="8" t="s">
        <v>1055</v>
      </c>
      <c r="C259" s="8" t="s">
        <v>1055</v>
      </c>
      <c r="D259" s="9" t="s">
        <v>1056</v>
      </c>
      <c r="E259" s="6">
        <f t="shared" si="76"/>
        <v>1.95</v>
      </c>
      <c r="F259" s="6">
        <f>Table9[[#This Row],[4oz 
Net Wt (grams)]]/2</f>
        <v>55.282499999999999</v>
      </c>
      <c r="G259" s="6">
        <f t="shared" si="77"/>
        <v>3.9</v>
      </c>
      <c r="H259" s="6">
        <v>110.565</v>
      </c>
      <c r="I259" s="6">
        <f t="shared" si="78"/>
        <v>4.875</v>
      </c>
      <c r="J259" s="6">
        <f t="shared" si="79"/>
        <v>138.20625000000001</v>
      </c>
      <c r="K259" s="6">
        <f t="shared" si="80"/>
        <v>7.8</v>
      </c>
      <c r="L259" s="6">
        <f t="shared" si="81"/>
        <v>221.13</v>
      </c>
      <c r="M259" s="9" t="str">
        <f t="shared" si="82"/>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 t="shared" si="83"/>
        <v>0.97499999999999998</v>
      </c>
      <c r="X259" s="6">
        <f t="shared" si="84"/>
        <v>27.641249999999999</v>
      </c>
      <c r="Y259" s="6">
        <f t="shared" si="85"/>
        <v>15.6</v>
      </c>
      <c r="Z259" s="6">
        <f t="shared" si="86"/>
        <v>442.26</v>
      </c>
      <c r="AA259" s="13">
        <v>15000000147</v>
      </c>
      <c r="AB259" s="6">
        <f t="shared" si="74"/>
        <v>2.9249999999999998</v>
      </c>
      <c r="AC259" s="6">
        <f t="shared" si="75"/>
        <v>82.923749999999998</v>
      </c>
      <c r="AD259" s="13">
        <v>17000000147</v>
      </c>
      <c r="AE259" s="6">
        <f t="shared" si="87"/>
        <v>9.75</v>
      </c>
      <c r="AF259" s="6">
        <f t="shared" si="88"/>
        <v>276.41250000000002</v>
      </c>
      <c r="AG259" s="13">
        <v>19000000147</v>
      </c>
      <c r="AH259" s="6">
        <f t="shared" si="89"/>
        <v>5.85</v>
      </c>
      <c r="AI259" s="6">
        <f t="shared" si="90"/>
        <v>165.8475</v>
      </c>
      <c r="AJ259" s="13">
        <v>21000000147</v>
      </c>
      <c r="AK259" s="11"/>
      <c r="AL259" s="10" t="str">
        <f t="shared" si="91"/>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1143</v>
      </c>
      <c r="B260" s="8" t="s">
        <v>1144</v>
      </c>
      <c r="C260" s="8" t="s">
        <v>1145</v>
      </c>
      <c r="D260" s="9" t="s">
        <v>1146</v>
      </c>
      <c r="E260" s="6">
        <f t="shared" si="76"/>
        <v>0.5</v>
      </c>
      <c r="F260" s="6">
        <f>Table9[[#This Row],[4oz 
Net Wt (grams)]]/2</f>
        <v>14.175000000000001</v>
      </c>
      <c r="G260" s="6">
        <f t="shared" si="77"/>
        <v>1</v>
      </c>
      <c r="H260" s="6">
        <v>28.35</v>
      </c>
      <c r="I260" s="6">
        <f t="shared" si="78"/>
        <v>1.25</v>
      </c>
      <c r="J260" s="6">
        <f t="shared" si="79"/>
        <v>35.4375</v>
      </c>
      <c r="K260" s="6">
        <f t="shared" si="80"/>
        <v>2</v>
      </c>
      <c r="L260" s="6">
        <f t="shared" si="81"/>
        <v>56.7</v>
      </c>
      <c r="M260" s="9" t="str">
        <f t="shared" si="82"/>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 t="shared" si="83"/>
        <v>0.25</v>
      </c>
      <c r="X260" s="6">
        <f t="shared" si="84"/>
        <v>7.0875000000000004</v>
      </c>
      <c r="Y260" s="6">
        <f t="shared" si="85"/>
        <v>4</v>
      </c>
      <c r="Z260" s="6">
        <f t="shared" si="86"/>
        <v>113.4</v>
      </c>
      <c r="AA260" s="13">
        <v>15000000148</v>
      </c>
      <c r="AB260" s="6">
        <f t="shared" si="74"/>
        <v>0.75</v>
      </c>
      <c r="AC260" s="6">
        <f t="shared" si="75"/>
        <v>21.262500000000003</v>
      </c>
      <c r="AD260" s="13">
        <v>17000000148</v>
      </c>
      <c r="AE260" s="6">
        <f t="shared" si="87"/>
        <v>2.5</v>
      </c>
      <c r="AF260" s="6">
        <f t="shared" si="88"/>
        <v>70.875</v>
      </c>
      <c r="AG260" s="13">
        <v>19000000148</v>
      </c>
      <c r="AH260" s="6">
        <f t="shared" si="89"/>
        <v>1.5</v>
      </c>
      <c r="AI260" s="6">
        <f t="shared" si="90"/>
        <v>42.525000000000006</v>
      </c>
      <c r="AJ260" s="13">
        <v>21000000148</v>
      </c>
      <c r="AK260" s="11"/>
      <c r="AL260" s="10" t="str">
        <f t="shared" si="91"/>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900</v>
      </c>
      <c r="B261" s="8" t="s">
        <v>901</v>
      </c>
      <c r="C261" s="8" t="s">
        <v>901</v>
      </c>
      <c r="D261" s="9" t="s">
        <v>902</v>
      </c>
      <c r="E261" s="6">
        <f t="shared" si="76"/>
        <v>1.0158730158730158</v>
      </c>
      <c r="F261" s="6">
        <f>Table9[[#This Row],[4oz 
Net Wt (grams)]]/2</f>
        <v>28.8</v>
      </c>
      <c r="G261" s="6">
        <f t="shared" si="77"/>
        <v>2.0317460317460316</v>
      </c>
      <c r="H261" s="6">
        <v>57.6</v>
      </c>
      <c r="I261" s="6">
        <f t="shared" si="78"/>
        <v>2.5396825396825395</v>
      </c>
      <c r="J261" s="6">
        <f t="shared" si="79"/>
        <v>72</v>
      </c>
      <c r="K261" s="6">
        <f t="shared" si="80"/>
        <v>4.0634920634920633</v>
      </c>
      <c r="L261" s="6">
        <f t="shared" si="81"/>
        <v>115.2</v>
      </c>
      <c r="M261" s="9" t="str">
        <f t="shared" si="82"/>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 t="shared" si="83"/>
        <v>0.50793650793650791</v>
      </c>
      <c r="X261" s="6">
        <f t="shared" si="84"/>
        <v>14.4</v>
      </c>
      <c r="Y261" s="6">
        <f t="shared" si="85"/>
        <v>8.1269841269841265</v>
      </c>
      <c r="Z261" s="6">
        <f t="shared" si="86"/>
        <v>230.4</v>
      </c>
      <c r="AA261" s="13">
        <v>15000000628</v>
      </c>
      <c r="AB261" s="6">
        <f t="shared" si="74"/>
        <v>1.5238095238095237</v>
      </c>
      <c r="AC261" s="6">
        <f t="shared" si="75"/>
        <v>43.2</v>
      </c>
      <c r="AD261" s="13">
        <v>17000000628</v>
      </c>
      <c r="AE261" s="6">
        <f t="shared" si="87"/>
        <v>5.0793650793650791</v>
      </c>
      <c r="AF261" s="6">
        <f t="shared" si="88"/>
        <v>144</v>
      </c>
      <c r="AG261" s="13">
        <v>19000000628</v>
      </c>
      <c r="AH261" s="6">
        <f t="shared" si="89"/>
        <v>3.0476190476190474</v>
      </c>
      <c r="AI261" s="6">
        <f t="shared" si="90"/>
        <v>86.4</v>
      </c>
      <c r="AJ261" s="13">
        <v>21000000628</v>
      </c>
      <c r="AK261" s="11"/>
      <c r="AL261" s="10" t="str">
        <f t="shared" si="91"/>
        <v>Ground Allspice Ingredients:
allspice</v>
      </c>
      <c r="AM261" s="9" t="s">
        <v>44</v>
      </c>
      <c r="AN261" s="42"/>
    </row>
    <row r="262" spans="1:40" ht="180" x14ac:dyDescent="0.3">
      <c r="A262" s="8" t="s">
        <v>2438</v>
      </c>
      <c r="B262" s="8" t="s">
        <v>2439</v>
      </c>
      <c r="C262" s="8" t="s">
        <v>2439</v>
      </c>
      <c r="D262" s="9" t="s">
        <v>2440</v>
      </c>
      <c r="E262" s="6">
        <f t="shared" si="76"/>
        <v>1.1428571428571428</v>
      </c>
      <c r="F262" s="6">
        <f>Table9[[#This Row],[4oz 
Net Wt (grams)]]/2</f>
        <v>32.4</v>
      </c>
      <c r="G262" s="6">
        <f t="shared" si="77"/>
        <v>2.2857142857142856</v>
      </c>
      <c r="H262" s="6">
        <v>64.8</v>
      </c>
      <c r="I262" s="6">
        <f t="shared" si="78"/>
        <v>2.8571428571428568</v>
      </c>
      <c r="J262" s="6">
        <f t="shared" si="79"/>
        <v>81</v>
      </c>
      <c r="K262" s="6">
        <f t="shared" si="80"/>
        <v>4.5714285714285712</v>
      </c>
      <c r="L262" s="6">
        <f t="shared" si="81"/>
        <v>129.6</v>
      </c>
      <c r="M262" s="9" t="str">
        <f t="shared" si="82"/>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 t="shared" si="83"/>
        <v>0.5714285714285714</v>
      </c>
      <c r="X262" s="6">
        <f t="shared" si="84"/>
        <v>16.2</v>
      </c>
      <c r="Y262" s="6">
        <f t="shared" si="85"/>
        <v>9.1428571428571423</v>
      </c>
      <c r="Z262" s="6">
        <f t="shared" si="86"/>
        <v>259.2</v>
      </c>
      <c r="AA262" s="13">
        <v>15000000532</v>
      </c>
      <c r="AB262" s="6">
        <f t="shared" ref="AB262:AB325" si="92">IF(OR(E262 = "NULL", G262 = "NULL"), "NULL", (E262+G262)/2)</f>
        <v>1.7142857142857142</v>
      </c>
      <c r="AC262" s="6">
        <f t="shared" si="75"/>
        <v>48.599999999999994</v>
      </c>
      <c r="AD262" s="13">
        <v>17000000532</v>
      </c>
      <c r="AE262" s="6">
        <f t="shared" si="87"/>
        <v>5.7142857142857144</v>
      </c>
      <c r="AF262" s="6">
        <f t="shared" si="88"/>
        <v>162</v>
      </c>
      <c r="AG262" s="13">
        <v>19000000532</v>
      </c>
      <c r="AH262" s="6">
        <f t="shared" si="89"/>
        <v>3.4285714285714284</v>
      </c>
      <c r="AI262" s="6">
        <f t="shared" si="90"/>
        <v>97.199999999999989</v>
      </c>
      <c r="AJ262" s="13">
        <v>21000000532</v>
      </c>
      <c r="AK262" s="11"/>
      <c r="AL262" s="10" t="str">
        <f t="shared" si="91"/>
        <v>Ground Cinnamon Ingredients:
cinnamon</v>
      </c>
      <c r="AM262" s="9" t="s">
        <v>44</v>
      </c>
      <c r="AN262" s="42"/>
    </row>
    <row r="263" spans="1:40" ht="180" x14ac:dyDescent="0.3">
      <c r="A263" s="8" t="s">
        <v>903</v>
      </c>
      <c r="B263" s="8" t="s">
        <v>904</v>
      </c>
      <c r="C263" s="8" t="s">
        <v>904</v>
      </c>
      <c r="D263" s="9" t="s">
        <v>905</v>
      </c>
      <c r="E263" s="6">
        <f t="shared" si="76"/>
        <v>0.88888888888888884</v>
      </c>
      <c r="F263" s="6">
        <f>Table9[[#This Row],[4oz 
Net Wt (grams)]]/2</f>
        <v>25.2</v>
      </c>
      <c r="G263" s="6">
        <f t="shared" si="77"/>
        <v>1.7777777777777777</v>
      </c>
      <c r="H263" s="6">
        <v>50.4</v>
      </c>
      <c r="I263" s="6">
        <f t="shared" si="78"/>
        <v>2.2222222222222223</v>
      </c>
      <c r="J263" s="6">
        <f t="shared" si="79"/>
        <v>63</v>
      </c>
      <c r="K263" s="6">
        <f t="shared" si="80"/>
        <v>3.5555555555555554</v>
      </c>
      <c r="L263" s="6">
        <f t="shared" si="81"/>
        <v>100.8</v>
      </c>
      <c r="M263" s="9" t="str">
        <f t="shared" si="82"/>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 t="shared" si="83"/>
        <v>0.44444444444444442</v>
      </c>
      <c r="X263" s="6">
        <f t="shared" si="84"/>
        <v>12.6</v>
      </c>
      <c r="Y263" s="6">
        <f t="shared" si="85"/>
        <v>7.1111111111111107</v>
      </c>
      <c r="Z263" s="6">
        <f t="shared" si="86"/>
        <v>201.6</v>
      </c>
      <c r="AA263" s="13">
        <v>15000000629</v>
      </c>
      <c r="AB263" s="6">
        <f t="shared" si="92"/>
        <v>1.3333333333333333</v>
      </c>
      <c r="AC263" s="6">
        <f t="shared" si="75"/>
        <v>37.799999999999997</v>
      </c>
      <c r="AD263" s="13">
        <v>17000000629</v>
      </c>
      <c r="AE263" s="6">
        <f t="shared" si="87"/>
        <v>4.4444444444444446</v>
      </c>
      <c r="AF263" s="6">
        <f t="shared" si="88"/>
        <v>126</v>
      </c>
      <c r="AG263" s="13">
        <v>19000000629</v>
      </c>
      <c r="AH263" s="6">
        <f t="shared" si="89"/>
        <v>2.6666666666666665</v>
      </c>
      <c r="AI263" s="6">
        <f t="shared" si="90"/>
        <v>75.599999999999994</v>
      </c>
      <c r="AJ263" s="13">
        <v>21000000629</v>
      </c>
      <c r="AK263" s="11"/>
      <c r="AL263" s="10" t="str">
        <f t="shared" si="91"/>
        <v>Ground Cloves Ingredients:
cloves</v>
      </c>
      <c r="AM263" s="9" t="s">
        <v>44</v>
      </c>
      <c r="AN263" s="42"/>
    </row>
    <row r="264" spans="1:40" ht="180" x14ac:dyDescent="0.3">
      <c r="A264" s="8" t="s">
        <v>888</v>
      </c>
      <c r="B264" s="8" t="s">
        <v>889</v>
      </c>
      <c r="C264" s="8" t="s">
        <v>889</v>
      </c>
      <c r="D264" s="9" t="s">
        <v>890</v>
      </c>
      <c r="E264" s="6">
        <f t="shared" si="76"/>
        <v>1.0158730158730158</v>
      </c>
      <c r="F264" s="6">
        <f>Table9[[#This Row],[4oz 
Net Wt (grams)]]/2</f>
        <v>28.8</v>
      </c>
      <c r="G264" s="6">
        <f t="shared" si="77"/>
        <v>2.0317460317460316</v>
      </c>
      <c r="H264" s="6">
        <v>57.6</v>
      </c>
      <c r="I264" s="6">
        <f t="shared" si="78"/>
        <v>2.5396825396825395</v>
      </c>
      <c r="J264" s="6">
        <f t="shared" si="79"/>
        <v>72</v>
      </c>
      <c r="K264" s="6">
        <f t="shared" si="80"/>
        <v>4.0634920634920633</v>
      </c>
      <c r="L264" s="6">
        <f t="shared" si="81"/>
        <v>115.2</v>
      </c>
      <c r="M264" s="9" t="str">
        <f t="shared" si="82"/>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 t="shared" si="83"/>
        <v>0.50793650793650791</v>
      </c>
      <c r="X264" s="6">
        <f t="shared" si="84"/>
        <v>14.4</v>
      </c>
      <c r="Y264" s="6">
        <f t="shared" si="85"/>
        <v>8.1269841269841265</v>
      </c>
      <c r="Z264" s="6">
        <f t="shared" si="86"/>
        <v>230.4</v>
      </c>
      <c r="AA264" s="13">
        <v>15000000624</v>
      </c>
      <c r="AB264" s="6">
        <f t="shared" si="92"/>
        <v>1.5238095238095237</v>
      </c>
      <c r="AC264" s="6">
        <f t="shared" si="75"/>
        <v>43.2</v>
      </c>
      <c r="AD264" s="13">
        <v>17000000624</v>
      </c>
      <c r="AE264" s="6">
        <f t="shared" si="87"/>
        <v>5.0793650793650791</v>
      </c>
      <c r="AF264" s="6">
        <f t="shared" si="88"/>
        <v>144</v>
      </c>
      <c r="AG264" s="13">
        <v>19000000624</v>
      </c>
      <c r="AH264" s="6">
        <f t="shared" si="89"/>
        <v>3.0476190476190474</v>
      </c>
      <c r="AI264" s="6">
        <f t="shared" si="90"/>
        <v>86.4</v>
      </c>
      <c r="AJ264" s="13">
        <v>21000000624</v>
      </c>
      <c r="AK264" s="11"/>
      <c r="AL264" s="10" t="str">
        <f t="shared" si="91"/>
        <v>Ground Coriander Ingredients:
coriander</v>
      </c>
      <c r="AM264" s="9" t="s">
        <v>44</v>
      </c>
      <c r="AN264" s="42"/>
    </row>
    <row r="265" spans="1:40" ht="180" x14ac:dyDescent="0.3">
      <c r="A265" s="8" t="s">
        <v>2429</v>
      </c>
      <c r="B265" s="8" t="s">
        <v>2430</v>
      </c>
      <c r="C265" s="8" t="s">
        <v>2430</v>
      </c>
      <c r="D265" s="9" t="s">
        <v>2431</v>
      </c>
      <c r="E265" s="6">
        <f t="shared" si="76"/>
        <v>0.77601410934744264</v>
      </c>
      <c r="F265" s="6">
        <f>Table9[[#This Row],[4oz 
Net Wt (grams)]]/2</f>
        <v>22</v>
      </c>
      <c r="G265" s="6">
        <f t="shared" si="77"/>
        <v>1.5520282186948853</v>
      </c>
      <c r="H265" s="6">
        <v>44</v>
      </c>
      <c r="I265" s="6">
        <f t="shared" si="78"/>
        <v>1.9400352733686066</v>
      </c>
      <c r="J265" s="6">
        <f t="shared" si="79"/>
        <v>55</v>
      </c>
      <c r="K265" s="6">
        <f t="shared" si="80"/>
        <v>3.1040564373897706</v>
      </c>
      <c r="L265" s="6">
        <f t="shared" si="81"/>
        <v>88</v>
      </c>
      <c r="M265" s="9" t="str">
        <f t="shared" si="82"/>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 t="shared" si="83"/>
        <v>0.38800705467372132</v>
      </c>
      <c r="X265" s="6">
        <f t="shared" si="84"/>
        <v>11</v>
      </c>
      <c r="Y265" s="6">
        <f t="shared" si="85"/>
        <v>6.2081128747795411</v>
      </c>
      <c r="Z265" s="6">
        <f t="shared" si="86"/>
        <v>176</v>
      </c>
      <c r="AA265" s="13">
        <v>15000000477</v>
      </c>
      <c r="AB265" s="6">
        <f t="shared" si="92"/>
        <v>1.164021164021164</v>
      </c>
      <c r="AC265" s="6">
        <f t="shared" si="75"/>
        <v>33</v>
      </c>
      <c r="AD265" s="13">
        <v>17000000477</v>
      </c>
      <c r="AE265" s="6">
        <f t="shared" si="87"/>
        <v>3.8800705467372132</v>
      </c>
      <c r="AF265" s="6">
        <f t="shared" si="88"/>
        <v>110</v>
      </c>
      <c r="AG265" s="13">
        <v>19000000477</v>
      </c>
      <c r="AH265" s="6">
        <f t="shared" si="89"/>
        <v>2.3280423280423279</v>
      </c>
      <c r="AI265" s="6">
        <f t="shared" si="90"/>
        <v>66</v>
      </c>
      <c r="AJ265" s="13">
        <v>21000000477</v>
      </c>
      <c r="AK265" s="11"/>
      <c r="AL265" s="10" t="str">
        <f t="shared" si="91"/>
        <v>Ground Ginger Ingredients:
ground ginger</v>
      </c>
      <c r="AM265" s="9" t="s">
        <v>44</v>
      </c>
      <c r="AN265" s="42"/>
    </row>
    <row r="266" spans="1:40" ht="180" x14ac:dyDescent="0.3">
      <c r="A266" s="8" t="s">
        <v>906</v>
      </c>
      <c r="B266" s="8" t="s">
        <v>907</v>
      </c>
      <c r="C266" s="8" t="s">
        <v>907</v>
      </c>
      <c r="D266" s="9" t="s">
        <v>908</v>
      </c>
      <c r="E266" s="6">
        <f t="shared" si="76"/>
        <v>1.1428571428571428</v>
      </c>
      <c r="F266" s="6">
        <f>Table9[[#This Row],[4oz 
Net Wt (grams)]]/2</f>
        <v>32.4</v>
      </c>
      <c r="G266" s="6">
        <f t="shared" si="77"/>
        <v>2.2857142857142856</v>
      </c>
      <c r="H266" s="6">
        <v>64.8</v>
      </c>
      <c r="I266" s="6">
        <f t="shared" si="78"/>
        <v>2.8571428571428568</v>
      </c>
      <c r="J266" s="6">
        <f t="shared" si="79"/>
        <v>81</v>
      </c>
      <c r="K266" s="6">
        <f t="shared" si="80"/>
        <v>4.5714285714285712</v>
      </c>
      <c r="L266" s="6">
        <f t="shared" si="81"/>
        <v>129.6</v>
      </c>
      <c r="M266" s="9" t="str">
        <f t="shared" si="82"/>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 t="shared" si="83"/>
        <v>0.5714285714285714</v>
      </c>
      <c r="X266" s="6">
        <f t="shared" si="84"/>
        <v>16.2</v>
      </c>
      <c r="Y266" s="6">
        <f t="shared" si="85"/>
        <v>9.1428571428571423</v>
      </c>
      <c r="Z266" s="6">
        <f t="shared" si="86"/>
        <v>259.2</v>
      </c>
      <c r="AA266" s="13">
        <v>15000000630</v>
      </c>
      <c r="AB266" s="6">
        <f t="shared" si="92"/>
        <v>1.7142857142857142</v>
      </c>
      <c r="AC266" s="6">
        <f t="shared" si="75"/>
        <v>48.599999999999994</v>
      </c>
      <c r="AD266" s="13">
        <v>17000000630</v>
      </c>
      <c r="AE266" s="6">
        <f t="shared" si="87"/>
        <v>5.7142857142857144</v>
      </c>
      <c r="AF266" s="6">
        <f t="shared" si="88"/>
        <v>162</v>
      </c>
      <c r="AG266" s="13">
        <v>19000000630</v>
      </c>
      <c r="AH266" s="6">
        <f t="shared" si="89"/>
        <v>3.4285714285714284</v>
      </c>
      <c r="AI266" s="6">
        <f t="shared" si="90"/>
        <v>97.199999999999989</v>
      </c>
      <c r="AJ266" s="13">
        <v>21000000630</v>
      </c>
      <c r="AK266" s="11"/>
      <c r="AL266" s="10" t="str">
        <f t="shared" si="91"/>
        <v>Ground Nutmeg Ingredients:
nutmeg</v>
      </c>
      <c r="AM266" s="9" t="s">
        <v>44</v>
      </c>
      <c r="AN266" s="42"/>
    </row>
    <row r="267" spans="1:40" ht="180" x14ac:dyDescent="0.3">
      <c r="A267" s="8" t="s">
        <v>2039</v>
      </c>
      <c r="B267" s="8" t="s">
        <v>2040</v>
      </c>
      <c r="C267" s="8" t="s">
        <v>2040</v>
      </c>
      <c r="D267" s="9" t="s">
        <v>2965</v>
      </c>
      <c r="E267" s="6">
        <f t="shared" si="76"/>
        <v>0.82892416225749554</v>
      </c>
      <c r="F267" s="6">
        <f>Table9[[#This Row],[4oz 
Net Wt (grams)]]/2</f>
        <v>23.5</v>
      </c>
      <c r="G267" s="6">
        <f t="shared" si="77"/>
        <v>1.6578483245149911</v>
      </c>
      <c r="H267" s="6">
        <v>47</v>
      </c>
      <c r="I267" s="6">
        <f t="shared" si="78"/>
        <v>2.0723104056437389</v>
      </c>
      <c r="J267" s="6">
        <f t="shared" si="79"/>
        <v>58.75</v>
      </c>
      <c r="K267" s="6">
        <f t="shared" si="80"/>
        <v>3.3156966490299822</v>
      </c>
      <c r="L267" s="6">
        <f t="shared" si="81"/>
        <v>94</v>
      </c>
      <c r="M267" s="9" t="str">
        <f t="shared" si="82"/>
        <v>Guacamole Seasoning Ingredients:
crushed red pepper, garlic, onion, salt, lime juice powder, 
citric acid, cumin, cilantro
 - NET WT. 0.83 oz (23.5 grams)</v>
      </c>
      <c r="N267" s="10">
        <v>10000000491</v>
      </c>
      <c r="O267" s="10">
        <v>30000000491</v>
      </c>
      <c r="P267" s="10">
        <v>50000000491</v>
      </c>
      <c r="Q267" s="10">
        <v>70000000491</v>
      </c>
      <c r="R267" s="10">
        <v>90000000491</v>
      </c>
      <c r="S267" s="10">
        <v>11000000491</v>
      </c>
      <c r="T267" s="10">
        <v>13000000491</v>
      </c>
      <c r="U267" s="8" t="s">
        <v>49</v>
      </c>
      <c r="V267" s="9" t="s">
        <v>192</v>
      </c>
      <c r="W267" s="6">
        <f t="shared" si="83"/>
        <v>0.41446208112874777</v>
      </c>
      <c r="X267" s="6">
        <f t="shared" si="84"/>
        <v>11.75</v>
      </c>
      <c r="Y267" s="6">
        <f t="shared" si="85"/>
        <v>6.6313932980599644</v>
      </c>
      <c r="Z267" s="6">
        <f t="shared" si="86"/>
        <v>188</v>
      </c>
      <c r="AA267" s="13">
        <v>15000000491</v>
      </c>
      <c r="AB267" s="6">
        <f t="shared" si="92"/>
        <v>1.2433862433862433</v>
      </c>
      <c r="AC267" s="6">
        <f t="shared" si="75"/>
        <v>35.25</v>
      </c>
      <c r="AD267" s="13">
        <v>17000000491</v>
      </c>
      <c r="AE267" s="6">
        <f t="shared" si="87"/>
        <v>4.1446208112874778</v>
      </c>
      <c r="AF267" s="6">
        <f t="shared" si="88"/>
        <v>117.5</v>
      </c>
      <c r="AG267" s="13">
        <v>19000000491</v>
      </c>
      <c r="AH267" s="6">
        <f t="shared" si="89"/>
        <v>2.4867724867724865</v>
      </c>
      <c r="AI267" s="6">
        <f t="shared" si="90"/>
        <v>70.5</v>
      </c>
      <c r="AJ267" s="13">
        <v>21000000491</v>
      </c>
      <c r="AK267" s="11"/>
      <c r="AL267" s="10" t="str">
        <f t="shared" si="91"/>
        <v>Guacamole Seasoning Ingredients:
crushed red pepper, garlic, onion, salt, lime juice powder, 
citric acid, cumin, cilantro</v>
      </c>
      <c r="AM267" s="9" t="s">
        <v>44</v>
      </c>
      <c r="AN267" s="42"/>
    </row>
    <row r="268" spans="1:40" ht="180" x14ac:dyDescent="0.3">
      <c r="A268" s="8" t="s">
        <v>1299</v>
      </c>
      <c r="B268" s="8" t="s">
        <v>1300</v>
      </c>
      <c r="C268" s="8" t="s">
        <v>1301</v>
      </c>
      <c r="D268" s="9" t="s">
        <v>1302</v>
      </c>
      <c r="E268" s="6">
        <f t="shared" si="76"/>
        <v>0.8</v>
      </c>
      <c r="F268" s="6">
        <f>Table9[[#This Row],[4oz 
Net Wt (grams)]]/2</f>
        <v>22.680000000000003</v>
      </c>
      <c r="G268" s="6">
        <f t="shared" si="77"/>
        <v>1.6</v>
      </c>
      <c r="H268" s="6">
        <v>45.360000000000007</v>
      </c>
      <c r="I268" s="6">
        <f t="shared" si="78"/>
        <v>2</v>
      </c>
      <c r="J268" s="6">
        <f t="shared" si="79"/>
        <v>56.70000000000001</v>
      </c>
      <c r="K268" s="6">
        <f t="shared" si="80"/>
        <v>3.2</v>
      </c>
      <c r="L268" s="6">
        <f t="shared" si="81"/>
        <v>90.720000000000013</v>
      </c>
      <c r="M268" s="9" t="str">
        <f t="shared" si="82"/>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 t="shared" si="83"/>
        <v>0.4</v>
      </c>
      <c r="X268" s="6">
        <f t="shared" si="84"/>
        <v>11.340000000000002</v>
      </c>
      <c r="Y268" s="6">
        <f t="shared" si="85"/>
        <v>6.4</v>
      </c>
      <c r="Z268" s="6">
        <f t="shared" si="86"/>
        <v>181.44000000000003</v>
      </c>
      <c r="AA268" s="13">
        <v>15000000149</v>
      </c>
      <c r="AB268" s="6">
        <f t="shared" si="92"/>
        <v>1.2000000000000002</v>
      </c>
      <c r="AC268" s="6">
        <f t="shared" si="75"/>
        <v>34.020000000000003</v>
      </c>
      <c r="AD268" s="13">
        <v>17000000149</v>
      </c>
      <c r="AE268" s="6">
        <f t="shared" si="87"/>
        <v>4.0000000000000009</v>
      </c>
      <c r="AF268" s="6">
        <f t="shared" si="88"/>
        <v>113.40000000000002</v>
      </c>
      <c r="AG268" s="13">
        <v>19000000149</v>
      </c>
      <c r="AH268" s="6">
        <f t="shared" si="89"/>
        <v>2.4000000000000004</v>
      </c>
      <c r="AI268" s="6">
        <f t="shared" si="90"/>
        <v>68.040000000000006</v>
      </c>
      <c r="AJ268" s="13">
        <v>21000000149</v>
      </c>
      <c r="AK268" s="11"/>
      <c r="AL268" s="10" t="str">
        <f t="shared" si="91"/>
        <v>Guacamole Seasoning Ingredients:
onion, salt, crushed red pepper, garlic, citric acid, lime juice powder, cilantro and cumin</v>
      </c>
      <c r="AM268" s="9" t="s">
        <v>44</v>
      </c>
      <c r="AN268" s="42"/>
    </row>
    <row r="269" spans="1:40" ht="180" x14ac:dyDescent="0.3">
      <c r="A269" s="8" t="s">
        <v>1991</v>
      </c>
      <c r="B269" s="8" t="s">
        <v>1992</v>
      </c>
      <c r="C269" s="8" t="s">
        <v>1992</v>
      </c>
      <c r="D269" s="9" t="s">
        <v>1993</v>
      </c>
      <c r="E269" s="6">
        <f t="shared" si="76"/>
        <v>2</v>
      </c>
      <c r="F269" s="6">
        <f>Table9[[#This Row],[4oz 
Net Wt (grams)]]/2</f>
        <v>56.7</v>
      </c>
      <c r="G269" s="6">
        <f t="shared" si="77"/>
        <v>4</v>
      </c>
      <c r="H269" s="6">
        <v>113.4</v>
      </c>
      <c r="I269" s="6">
        <f t="shared" si="78"/>
        <v>5</v>
      </c>
      <c r="J269" s="6">
        <f t="shared" si="79"/>
        <v>141.75</v>
      </c>
      <c r="K269" s="6">
        <f t="shared" si="80"/>
        <v>8</v>
      </c>
      <c r="L269" s="6">
        <f t="shared" si="81"/>
        <v>226.8</v>
      </c>
      <c r="M269" s="9" t="str">
        <f t="shared" si="82"/>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 t="shared" si="83"/>
        <v>1</v>
      </c>
      <c r="X269" s="6">
        <f t="shared" si="84"/>
        <v>28.35</v>
      </c>
      <c r="Y269" s="6">
        <f t="shared" si="85"/>
        <v>16</v>
      </c>
      <c r="Z269" s="6">
        <f t="shared" si="86"/>
        <v>453.6</v>
      </c>
      <c r="AA269" s="13">
        <v>15000000400</v>
      </c>
      <c r="AB269" s="6">
        <f t="shared" si="92"/>
        <v>3</v>
      </c>
      <c r="AC269" s="6">
        <f t="shared" si="75"/>
        <v>85.050000000000011</v>
      </c>
      <c r="AD269" s="13">
        <v>17000000400</v>
      </c>
      <c r="AE269" s="6">
        <f t="shared" si="87"/>
        <v>10</v>
      </c>
      <c r="AF269" s="6">
        <f t="shared" si="88"/>
        <v>283.5</v>
      </c>
      <c r="AG269" s="13">
        <v>19000000400</v>
      </c>
      <c r="AH269" s="6">
        <f t="shared" si="89"/>
        <v>6</v>
      </c>
      <c r="AI269" s="6">
        <f t="shared" si="90"/>
        <v>170.10000000000002</v>
      </c>
      <c r="AJ269" s="13">
        <v>21000000400</v>
      </c>
      <c r="AK269" s="11"/>
      <c r="AL269" s="10" t="str">
        <f t="shared" si="91"/>
        <v>Gyro Seasoning Ingredients:
onion, garlic, sea salt, oregano, marjoram, black pepper and rosemary</v>
      </c>
      <c r="AM269" s="9" t="s">
        <v>44</v>
      </c>
      <c r="AN269" s="42"/>
    </row>
    <row r="270" spans="1:40" ht="180" x14ac:dyDescent="0.3">
      <c r="A270" s="8" t="s">
        <v>2150</v>
      </c>
      <c r="B270" s="8" t="s">
        <v>2151</v>
      </c>
      <c r="C270" s="8" t="s">
        <v>2152</v>
      </c>
      <c r="D270" s="9" t="s">
        <v>2153</v>
      </c>
      <c r="E270" s="6">
        <f t="shared" si="76"/>
        <v>2.6455026455026456</v>
      </c>
      <c r="F270" s="6">
        <f>Table9[[#This Row],[4oz 
Net Wt (grams)]]/2</f>
        <v>75</v>
      </c>
      <c r="G270" s="6">
        <f t="shared" si="77"/>
        <v>5.2910052910052912</v>
      </c>
      <c r="H270" s="6">
        <v>150</v>
      </c>
      <c r="I270" s="6">
        <f t="shared" si="78"/>
        <v>6.6137566137566139</v>
      </c>
      <c r="J270" s="6">
        <f t="shared" si="79"/>
        <v>187.5</v>
      </c>
      <c r="K270" s="6">
        <f t="shared" si="80"/>
        <v>10.582010582010582</v>
      </c>
      <c r="L270" s="6">
        <f t="shared" si="81"/>
        <v>300</v>
      </c>
      <c r="M270" s="9" t="str">
        <f t="shared" si="82"/>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 t="shared" si="83"/>
        <v>1.3227513227513228</v>
      </c>
      <c r="X270" s="6">
        <f t="shared" si="84"/>
        <v>37.5</v>
      </c>
      <c r="Y270" s="6">
        <f t="shared" si="85"/>
        <v>21.164021164021165</v>
      </c>
      <c r="Z270" s="6">
        <f t="shared" si="86"/>
        <v>600</v>
      </c>
      <c r="AA270" s="13">
        <v>15000000150</v>
      </c>
      <c r="AB270" s="6">
        <f t="shared" si="92"/>
        <v>3.9682539682539684</v>
      </c>
      <c r="AC270" s="6">
        <f t="shared" si="75"/>
        <v>112.5</v>
      </c>
      <c r="AD270" s="13">
        <v>17000000150</v>
      </c>
      <c r="AE270" s="6">
        <f t="shared" si="87"/>
        <v>13.227513227513226</v>
      </c>
      <c r="AF270" s="6">
        <f t="shared" si="88"/>
        <v>375</v>
      </c>
      <c r="AG270" s="13">
        <v>19000000150</v>
      </c>
      <c r="AH270" s="6">
        <f t="shared" si="89"/>
        <v>7.9365079365079367</v>
      </c>
      <c r="AI270" s="6">
        <f t="shared" si="90"/>
        <v>225</v>
      </c>
      <c r="AJ270" s="13">
        <v>21000000150</v>
      </c>
      <c r="AK270" s="11"/>
      <c r="AL270" s="10" t="str">
        <f t="shared" si="91"/>
        <v>Habanero Sea Salt Ingredients:
sea salt, habanero Chile powder</v>
      </c>
      <c r="AM270" s="9" t="s">
        <v>44</v>
      </c>
      <c r="AN270" s="42"/>
    </row>
    <row r="271" spans="1:40" ht="180" x14ac:dyDescent="0.3">
      <c r="A271" s="8" t="s">
        <v>2099</v>
      </c>
      <c r="B271" s="8" t="s">
        <v>2100</v>
      </c>
      <c r="C271" s="8" t="s">
        <v>2100</v>
      </c>
      <c r="D271" s="9" t="s">
        <v>2101</v>
      </c>
      <c r="E271" s="6">
        <f t="shared" si="76"/>
        <v>1.1428571428571428</v>
      </c>
      <c r="F271" s="6">
        <f>Table9[[#This Row],[4oz 
Net Wt (grams)]]/2</f>
        <v>32.4</v>
      </c>
      <c r="G271" s="6">
        <f t="shared" si="77"/>
        <v>2.2857142857142856</v>
      </c>
      <c r="H271" s="6">
        <v>64.8</v>
      </c>
      <c r="I271" s="6">
        <f t="shared" si="78"/>
        <v>2.8571428571428568</v>
      </c>
      <c r="J271" s="6">
        <f t="shared" si="79"/>
        <v>81</v>
      </c>
      <c r="K271" s="6">
        <f t="shared" si="80"/>
        <v>4.5714285714285712</v>
      </c>
      <c r="L271" s="6">
        <f t="shared" si="81"/>
        <v>129.6</v>
      </c>
      <c r="M271" s="9" t="str">
        <f t="shared" si="82"/>
        <v>Ham Glaze Ingredients:
sugar, gelatin, corn meal, paprika &amp; spices
 - NET WT. 1.14 oz (32.4 grams)</v>
      </c>
      <c r="N271" s="10">
        <v>10000000640</v>
      </c>
      <c r="O271" s="10">
        <v>30000000640</v>
      </c>
      <c r="P271" s="10">
        <v>50000000640</v>
      </c>
      <c r="Q271" s="10">
        <v>70000000640</v>
      </c>
      <c r="R271" s="10">
        <v>90000000640</v>
      </c>
      <c r="S271" s="10">
        <v>11000000640</v>
      </c>
      <c r="T271" s="10">
        <v>13000000640</v>
      </c>
      <c r="U271" s="22"/>
      <c r="W271" s="6">
        <f t="shared" si="83"/>
        <v>0.5714285714285714</v>
      </c>
      <c r="X271" s="6">
        <f t="shared" si="84"/>
        <v>16.2</v>
      </c>
      <c r="Y271" s="6">
        <f t="shared" si="85"/>
        <v>9.1428571428571423</v>
      </c>
      <c r="Z271" s="6">
        <f t="shared" si="86"/>
        <v>259.2</v>
      </c>
      <c r="AA271" s="13">
        <v>15000000640</v>
      </c>
      <c r="AB271" s="6">
        <f t="shared" si="92"/>
        <v>1.7142857142857142</v>
      </c>
      <c r="AC271" s="6">
        <f t="shared" si="75"/>
        <v>48.599999999999994</v>
      </c>
      <c r="AD271" s="13">
        <v>17000000640</v>
      </c>
      <c r="AE271" s="6">
        <f t="shared" si="87"/>
        <v>5.7142857142857144</v>
      </c>
      <c r="AF271" s="6">
        <f t="shared" si="88"/>
        <v>162</v>
      </c>
      <c r="AG271" s="13">
        <v>19000000640</v>
      </c>
      <c r="AH271" s="6">
        <f t="shared" si="89"/>
        <v>3.4285714285714284</v>
      </c>
      <c r="AI271" s="6">
        <f t="shared" si="90"/>
        <v>97.199999999999989</v>
      </c>
      <c r="AJ271" s="13">
        <v>21000000640</v>
      </c>
      <c r="AK271" s="11"/>
      <c r="AL271" s="10" t="str">
        <f t="shared" si="91"/>
        <v>Ham Glaze Ingredients:
sugar, gelatin, corn meal, paprika &amp; spices</v>
      </c>
      <c r="AM271" s="9" t="s">
        <v>44</v>
      </c>
      <c r="AN271" s="42"/>
    </row>
    <row r="272" spans="1:40" ht="180" x14ac:dyDescent="0.3">
      <c r="A272" s="8" t="s">
        <v>2102</v>
      </c>
      <c r="B272" s="8" t="s">
        <v>2103</v>
      </c>
      <c r="C272" s="8" t="s">
        <v>2103</v>
      </c>
      <c r="D272" s="9" t="s">
        <v>2104</v>
      </c>
      <c r="E272" s="6">
        <f t="shared" si="76"/>
        <v>1.7777777777777777</v>
      </c>
      <c r="F272" s="6">
        <f>Table9[[#This Row],[4oz 
Net Wt (grams)]]/2</f>
        <v>50.4</v>
      </c>
      <c r="G272" s="6">
        <f t="shared" si="77"/>
        <v>3.5555555555555554</v>
      </c>
      <c r="H272" s="6">
        <v>100.8</v>
      </c>
      <c r="I272" s="6">
        <f t="shared" si="78"/>
        <v>4.4444444444444446</v>
      </c>
      <c r="J272" s="6">
        <f t="shared" si="79"/>
        <v>126</v>
      </c>
      <c r="K272" s="6">
        <f t="shared" si="80"/>
        <v>7.1111111111111107</v>
      </c>
      <c r="L272" s="6">
        <f t="shared" si="81"/>
        <v>201.6</v>
      </c>
      <c r="M272" s="9" t="str">
        <f t="shared" si="82"/>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 t="shared" si="83"/>
        <v>0.88888888888888884</v>
      </c>
      <c r="X272" s="6">
        <f t="shared" si="84"/>
        <v>25.2</v>
      </c>
      <c r="Y272" s="6">
        <f t="shared" si="85"/>
        <v>14.222222222222221</v>
      </c>
      <c r="Z272" s="6">
        <f t="shared" si="86"/>
        <v>403.2</v>
      </c>
      <c r="AA272" s="13">
        <v>15000000641</v>
      </c>
      <c r="AB272" s="6">
        <f t="shared" si="92"/>
        <v>2.6666666666666665</v>
      </c>
      <c r="AC272" s="6">
        <f t="shared" si="75"/>
        <v>75.599999999999994</v>
      </c>
      <c r="AD272" s="13">
        <v>17000000641</v>
      </c>
      <c r="AE272" s="6">
        <f t="shared" si="87"/>
        <v>8.8888888888888893</v>
      </c>
      <c r="AF272" s="6">
        <f t="shared" si="88"/>
        <v>252</v>
      </c>
      <c r="AG272" s="13">
        <v>19000000641</v>
      </c>
      <c r="AH272" s="6">
        <f t="shared" si="89"/>
        <v>5.333333333333333</v>
      </c>
      <c r="AI272" s="6">
        <f t="shared" si="90"/>
        <v>151.19999999999999</v>
      </c>
      <c r="AJ272" s="13">
        <v>21000000641</v>
      </c>
      <c r="AK272" s="11"/>
      <c r="AL272" s="10" t="str">
        <f t="shared" si="91"/>
        <v>Ham Spice Ingredients:
sugar and spice extractives
• ALLERGY ALERT: contains wheat •</v>
      </c>
      <c r="AM272" s="9" t="s">
        <v>44</v>
      </c>
      <c r="AN272" s="42"/>
    </row>
    <row r="273" spans="1:40" ht="180" x14ac:dyDescent="0.3">
      <c r="A273" s="33" t="s">
        <v>838</v>
      </c>
      <c r="B273" s="8" t="s">
        <v>839</v>
      </c>
      <c r="C273" s="8" t="s">
        <v>840</v>
      </c>
      <c r="D273" s="9" t="s">
        <v>841</v>
      </c>
      <c r="E273" s="6">
        <f t="shared" si="76"/>
        <v>1.9400352733686066</v>
      </c>
      <c r="F273" s="6">
        <f>Table9[[#This Row],[4oz 
Net Wt (grams)]]/2</f>
        <v>55</v>
      </c>
      <c r="G273" s="6">
        <f t="shared" si="77"/>
        <v>3.8800705467372132</v>
      </c>
      <c r="H273" s="6">
        <v>110</v>
      </c>
      <c r="I273" s="6">
        <f t="shared" si="78"/>
        <v>4.8500881834215166</v>
      </c>
      <c r="J273" s="6">
        <f t="shared" si="79"/>
        <v>137.5</v>
      </c>
      <c r="K273" s="6">
        <f t="shared" si="80"/>
        <v>7.7601410934744264</v>
      </c>
      <c r="L273" s="6">
        <f t="shared" si="81"/>
        <v>220</v>
      </c>
      <c r="M273" s="9" t="str">
        <f t="shared" si="82"/>
        <v>Haunted History Bourbon Sea Salt Ingredients:
salt flaked smoked over bourbon barrel wood
 - NET WT. 1.94 oz (55 grams)</v>
      </c>
      <c r="N273" s="10">
        <v>10000000607</v>
      </c>
      <c r="O273" s="10">
        <v>30000000607</v>
      </c>
      <c r="P273" s="10">
        <v>50000000607</v>
      </c>
      <c r="Q273" s="10">
        <v>70000000607</v>
      </c>
      <c r="R273" s="10">
        <v>90000000607</v>
      </c>
      <c r="S273" s="10">
        <v>11000000607</v>
      </c>
      <c r="T273" s="10">
        <v>13000000607</v>
      </c>
      <c r="U273" s="8" t="s">
        <v>49</v>
      </c>
      <c r="V273" s="9" t="s">
        <v>92</v>
      </c>
      <c r="W273" s="6">
        <f t="shared" si="83"/>
        <v>0.9700176366843033</v>
      </c>
      <c r="X273" s="6">
        <f t="shared" si="84"/>
        <v>27.5</v>
      </c>
      <c r="Y273" s="6">
        <f t="shared" si="85"/>
        <v>15.520282186948853</v>
      </c>
      <c r="Z273" s="6">
        <f t="shared" si="86"/>
        <v>440</v>
      </c>
      <c r="AA273" s="13">
        <v>15000000607</v>
      </c>
      <c r="AB273" s="6">
        <f t="shared" si="92"/>
        <v>2.9100529100529098</v>
      </c>
      <c r="AC273" s="6">
        <f t="shared" si="75"/>
        <v>82.5</v>
      </c>
      <c r="AD273" s="13">
        <v>17000000607</v>
      </c>
      <c r="AE273" s="6">
        <f t="shared" si="87"/>
        <v>9.7001763668430332</v>
      </c>
      <c r="AF273" s="6">
        <f t="shared" si="88"/>
        <v>275</v>
      </c>
      <c r="AG273" s="13">
        <v>19000000607</v>
      </c>
      <c r="AH273" s="6">
        <f t="shared" si="89"/>
        <v>5.8201058201058196</v>
      </c>
      <c r="AI273" s="6">
        <f t="shared" si="90"/>
        <v>165</v>
      </c>
      <c r="AJ273" s="13">
        <v>21000000607</v>
      </c>
      <c r="AK273" s="11" t="s">
        <v>842</v>
      </c>
      <c r="AL273" s="10" t="str">
        <f t="shared" si="91"/>
        <v>Haunted History Bourbon Sea Salt Ingredients:
salt flaked smoked over bourbon barrel wood</v>
      </c>
      <c r="AM273" s="9" t="s">
        <v>44</v>
      </c>
      <c r="AN273" s="42"/>
    </row>
    <row r="274" spans="1:40" ht="180" x14ac:dyDescent="0.3">
      <c r="A274" s="8" t="s">
        <v>2120</v>
      </c>
      <c r="B274" s="8" t="s">
        <v>2121</v>
      </c>
      <c r="C274" s="8" t="s">
        <v>2121</v>
      </c>
      <c r="D274" s="9" t="s">
        <v>2122</v>
      </c>
      <c r="E274" s="6">
        <f t="shared" si="76"/>
        <v>1.8412698412698412</v>
      </c>
      <c r="F274" s="6">
        <f>Table9[[#This Row],[4oz 
Net Wt (grams)]]/2</f>
        <v>52.2</v>
      </c>
      <c r="G274" s="6">
        <f t="shared" si="77"/>
        <v>3.6825396825396823</v>
      </c>
      <c r="H274" s="6">
        <v>104.4</v>
      </c>
      <c r="I274" s="6">
        <f t="shared" si="78"/>
        <v>4.6031746031746028</v>
      </c>
      <c r="J274" s="6">
        <f t="shared" si="79"/>
        <v>130.5</v>
      </c>
      <c r="K274" s="6">
        <f t="shared" si="80"/>
        <v>7.3650793650793647</v>
      </c>
      <c r="L274" s="6">
        <f t="shared" si="81"/>
        <v>208.8</v>
      </c>
      <c r="M274" s="9" t="str">
        <f t="shared" si="82"/>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 t="shared" si="83"/>
        <v>0.92063492063492058</v>
      </c>
      <c r="X274" s="6">
        <f t="shared" si="84"/>
        <v>26.1</v>
      </c>
      <c r="Y274" s="6">
        <f t="shared" si="85"/>
        <v>14.730158730158729</v>
      </c>
      <c r="Z274" s="6">
        <f t="shared" si="86"/>
        <v>417.6</v>
      </c>
      <c r="AA274" s="13">
        <v>15000000648</v>
      </c>
      <c r="AB274" s="6">
        <f t="shared" si="92"/>
        <v>2.7619047619047619</v>
      </c>
      <c r="AC274" s="6">
        <f t="shared" si="75"/>
        <v>78.300000000000011</v>
      </c>
      <c r="AD274" s="13">
        <v>17000000648</v>
      </c>
      <c r="AE274" s="6">
        <f t="shared" si="87"/>
        <v>9.2063492063492056</v>
      </c>
      <c r="AF274" s="6">
        <f t="shared" si="88"/>
        <v>261</v>
      </c>
      <c r="AG274" s="13">
        <v>19000000648</v>
      </c>
      <c r="AH274" s="6">
        <f t="shared" si="89"/>
        <v>5.5238095238095237</v>
      </c>
      <c r="AI274" s="6">
        <f t="shared" si="90"/>
        <v>156.60000000000002</v>
      </c>
      <c r="AJ274" s="13">
        <v>21000000648</v>
      </c>
      <c r="AK274" s="11"/>
      <c r="AL274" s="10" t="str">
        <f t="shared" si="91"/>
        <v>Hawaiian Garlic Herb Seasoning Ingredients:
alaea salt, rock salt, garlic, onion, black pepper, red pepper &amp; parsely</v>
      </c>
      <c r="AM274" s="9" t="s">
        <v>44</v>
      </c>
      <c r="AN274" s="42"/>
    </row>
    <row r="275" spans="1:40" ht="180" x14ac:dyDescent="0.3">
      <c r="A275" s="33" t="s">
        <v>864</v>
      </c>
      <c r="B275" s="8" t="s">
        <v>865</v>
      </c>
      <c r="C275" s="8" t="s">
        <v>866</v>
      </c>
      <c r="D275" s="9" t="s">
        <v>867</v>
      </c>
      <c r="E275" s="6">
        <f t="shared" si="76"/>
        <v>2.0952380952380949</v>
      </c>
      <c r="F275" s="6">
        <f>Table9[[#This Row],[4oz 
Net Wt (grams)]]/2</f>
        <v>59.4</v>
      </c>
      <c r="G275" s="6">
        <f t="shared" si="77"/>
        <v>4.1904761904761898</v>
      </c>
      <c r="H275" s="6">
        <v>118.8</v>
      </c>
      <c r="I275" s="6">
        <f t="shared" si="78"/>
        <v>5.2380952380952372</v>
      </c>
      <c r="J275" s="6">
        <f t="shared" si="79"/>
        <v>148.5</v>
      </c>
      <c r="K275" s="6">
        <f t="shared" si="80"/>
        <v>8.3809523809523796</v>
      </c>
      <c r="L275" s="6">
        <f t="shared" si="81"/>
        <v>237.6</v>
      </c>
      <c r="M275" s="9" t="str">
        <f t="shared" si="82"/>
        <v>Hawaiian Salt Blend Ingredients:
alaea salt, rock salt, vinegar, garlic flakes, red pepper, silicon dioxide, onion, black pepper, citric acid - NET WT. 2.10 oz (59.4 grams)</v>
      </c>
      <c r="N275" s="10">
        <v>10000000643</v>
      </c>
      <c r="O275" s="10">
        <v>30000000643</v>
      </c>
      <c r="P275" s="10">
        <v>50000000643</v>
      </c>
      <c r="Q275" s="10">
        <v>70000000643</v>
      </c>
      <c r="R275" s="10">
        <v>90000000643</v>
      </c>
      <c r="S275" s="10">
        <v>11000000643</v>
      </c>
      <c r="T275" s="10">
        <v>13000000643</v>
      </c>
      <c r="U275" s="22"/>
      <c r="W275" s="6">
        <f t="shared" si="83"/>
        <v>1.0476190476190474</v>
      </c>
      <c r="X275" s="6">
        <f t="shared" si="84"/>
        <v>29.699999999999996</v>
      </c>
      <c r="Y275" s="6">
        <f t="shared" si="85"/>
        <v>16.761904761904759</v>
      </c>
      <c r="Z275" s="6">
        <f t="shared" si="86"/>
        <v>475.2</v>
      </c>
      <c r="AA275" s="13">
        <v>15000000643</v>
      </c>
      <c r="AB275" s="6">
        <f t="shared" si="92"/>
        <v>3.1428571428571423</v>
      </c>
      <c r="AC275" s="6">
        <f t="shared" si="75"/>
        <v>89.1</v>
      </c>
      <c r="AD275" s="13">
        <v>17000000643</v>
      </c>
      <c r="AE275" s="6">
        <f t="shared" si="87"/>
        <v>10.476190476190476</v>
      </c>
      <c r="AF275" s="6">
        <f t="shared" si="88"/>
        <v>297</v>
      </c>
      <c r="AG275" s="13">
        <v>19000000643</v>
      </c>
      <c r="AH275" s="6">
        <f t="shared" si="89"/>
        <v>6.2857142857142847</v>
      </c>
      <c r="AI275" s="6">
        <f t="shared" si="90"/>
        <v>178.2</v>
      </c>
      <c r="AJ275" s="13">
        <v>21000000643</v>
      </c>
      <c r="AK275" s="11" t="s">
        <v>868</v>
      </c>
      <c r="AL275" s="10" t="str">
        <f t="shared" si="91"/>
        <v>Hawaiian Salt Blend Ingredients:
alaea salt, rock salt, vinegar, garlic flakes, red pepper, silicon dioxide, onion, black pepper, citric acid</v>
      </c>
      <c r="AM275" s="9" t="s">
        <v>44</v>
      </c>
      <c r="AN275" s="42"/>
    </row>
    <row r="276" spans="1:40" ht="180" x14ac:dyDescent="0.3">
      <c r="A276" s="31" t="s">
        <v>244</v>
      </c>
      <c r="B276" s="8" t="s">
        <v>245</v>
      </c>
      <c r="C276" s="8" t="s">
        <v>246</v>
      </c>
      <c r="D276" s="9" t="s">
        <v>247</v>
      </c>
      <c r="E276" s="6">
        <f t="shared" si="76"/>
        <v>1.1000000000000001</v>
      </c>
      <c r="F276" s="6">
        <f>Table9[[#This Row],[4oz 
Net Wt (grams)]]/2</f>
        <v>31.185000000000006</v>
      </c>
      <c r="G276" s="6">
        <f t="shared" si="77"/>
        <v>2.2000000000000002</v>
      </c>
      <c r="H276" s="6">
        <v>62.370000000000012</v>
      </c>
      <c r="I276" s="6">
        <f t="shared" si="78"/>
        <v>2.75</v>
      </c>
      <c r="J276" s="6">
        <f t="shared" si="79"/>
        <v>77.96250000000002</v>
      </c>
      <c r="K276" s="6">
        <f t="shared" si="80"/>
        <v>4.4000000000000004</v>
      </c>
      <c r="L276" s="6">
        <f t="shared" si="81"/>
        <v>124.74000000000002</v>
      </c>
      <c r="M276" s="9" t="str">
        <f t="shared" si="82"/>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248</v>
      </c>
      <c r="W276" s="6">
        <f t="shared" si="83"/>
        <v>0.55000000000000004</v>
      </c>
      <c r="X276" s="6">
        <f t="shared" si="84"/>
        <v>15.592500000000003</v>
      </c>
      <c r="Y276" s="6">
        <f t="shared" si="85"/>
        <v>8.8000000000000007</v>
      </c>
      <c r="Z276" s="6">
        <f t="shared" si="86"/>
        <v>249.48000000000005</v>
      </c>
      <c r="AA276" s="13">
        <v>15000000151</v>
      </c>
      <c r="AB276" s="6">
        <f t="shared" si="92"/>
        <v>1.6500000000000001</v>
      </c>
      <c r="AC276" s="6">
        <f t="shared" si="75"/>
        <v>46.777500000000011</v>
      </c>
      <c r="AD276" s="13">
        <v>17000000151</v>
      </c>
      <c r="AE276" s="6">
        <f t="shared" si="87"/>
        <v>5.5000000000000009</v>
      </c>
      <c r="AF276" s="6">
        <f t="shared" si="88"/>
        <v>155.92500000000004</v>
      </c>
      <c r="AG276" s="13">
        <v>19000000151</v>
      </c>
      <c r="AH276" s="6">
        <f t="shared" si="89"/>
        <v>3.3000000000000003</v>
      </c>
      <c r="AI276" s="6">
        <f t="shared" si="90"/>
        <v>93.555000000000021</v>
      </c>
      <c r="AJ276" s="13">
        <v>21000000151</v>
      </c>
      <c r="AK276" s="11" t="s">
        <v>139</v>
      </c>
      <c r="AL276" s="10" t="str">
        <f t="shared" si="91"/>
        <v>Herbal Country Bread Dip Ingredients:
onion, garlic, parsley, basil, oregano, chili pepper &amp; fennel</v>
      </c>
      <c r="AM276" s="9" t="s">
        <v>44</v>
      </c>
      <c r="AN276" s="42"/>
    </row>
    <row r="277" spans="1:40" ht="180" x14ac:dyDescent="0.3">
      <c r="A277" s="8" t="s">
        <v>1042</v>
      </c>
      <c r="B277" s="8" t="s">
        <v>1043</v>
      </c>
      <c r="C277" s="8" t="s">
        <v>1044</v>
      </c>
      <c r="D277" s="9" t="s">
        <v>1045</v>
      </c>
      <c r="E277" s="6">
        <f t="shared" si="76"/>
        <v>1.2698412698412698</v>
      </c>
      <c r="F277" s="6">
        <f>Table9[[#This Row],[4oz 
Net Wt (grams)]]/2</f>
        <v>36</v>
      </c>
      <c r="G277" s="6">
        <f t="shared" si="77"/>
        <v>2.5396825396825395</v>
      </c>
      <c r="H277" s="6">
        <v>72</v>
      </c>
      <c r="I277" s="6">
        <f t="shared" si="78"/>
        <v>3.1746031746031744</v>
      </c>
      <c r="J277" s="6">
        <f t="shared" si="79"/>
        <v>90</v>
      </c>
      <c r="K277" s="6">
        <f t="shared" si="80"/>
        <v>5.0793650793650791</v>
      </c>
      <c r="L277" s="6">
        <f t="shared" si="81"/>
        <v>144</v>
      </c>
      <c r="M277" s="9" t="str">
        <f t="shared" si="82"/>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148</v>
      </c>
      <c r="W277" s="6">
        <f t="shared" si="83"/>
        <v>0.63492063492063489</v>
      </c>
      <c r="X277" s="6">
        <f t="shared" si="84"/>
        <v>18</v>
      </c>
      <c r="Y277" s="6">
        <f t="shared" si="85"/>
        <v>10.158730158730158</v>
      </c>
      <c r="Z277" s="6">
        <f t="shared" si="86"/>
        <v>288</v>
      </c>
      <c r="AA277" s="13">
        <v>15000000381</v>
      </c>
      <c r="AB277" s="6">
        <f t="shared" si="92"/>
        <v>1.9047619047619047</v>
      </c>
      <c r="AC277" s="6">
        <f t="shared" si="75"/>
        <v>54</v>
      </c>
      <c r="AD277" s="13">
        <v>17000000381</v>
      </c>
      <c r="AE277" s="6">
        <f t="shared" si="87"/>
        <v>6.3492063492063489</v>
      </c>
      <c r="AF277" s="6">
        <f t="shared" si="88"/>
        <v>180</v>
      </c>
      <c r="AG277" s="13">
        <v>19000000381</v>
      </c>
      <c r="AH277" s="6">
        <f t="shared" si="89"/>
        <v>3.8095238095238093</v>
      </c>
      <c r="AI277" s="6">
        <f t="shared" si="90"/>
        <v>108</v>
      </c>
      <c r="AJ277" s="13">
        <v>21000000381</v>
      </c>
      <c r="AK277" s="11"/>
      <c r="AL277" s="10" t="str">
        <f t="shared" si="91"/>
        <v>Herbal Grill Seasoning Ingredients:
dehydrated garlic, onion, spices, herbs, salt, corn oil</v>
      </c>
      <c r="AM277" s="9" t="s">
        <v>44</v>
      </c>
      <c r="AN277" s="42"/>
    </row>
    <row r="278" spans="1:40" ht="180" x14ac:dyDescent="0.3">
      <c r="A278" s="33" t="s">
        <v>660</v>
      </c>
      <c r="B278" s="8" t="s">
        <v>661</v>
      </c>
      <c r="C278" s="8" t="s">
        <v>662</v>
      </c>
      <c r="D278" s="9" t="s">
        <v>663</v>
      </c>
      <c r="E278" s="6">
        <f t="shared" si="76"/>
        <v>1.1000000000000001</v>
      </c>
      <c r="F278" s="6">
        <f>Table9[[#This Row],[4oz 
Net Wt (grams)]]/2</f>
        <v>31.185000000000006</v>
      </c>
      <c r="G278" s="6">
        <f t="shared" si="77"/>
        <v>2.2000000000000002</v>
      </c>
      <c r="H278" s="6">
        <v>62.370000000000012</v>
      </c>
      <c r="I278" s="6">
        <f t="shared" si="78"/>
        <v>2.75</v>
      </c>
      <c r="J278" s="6">
        <f t="shared" si="79"/>
        <v>77.96250000000002</v>
      </c>
      <c r="K278" s="6">
        <f t="shared" si="80"/>
        <v>4.4000000000000004</v>
      </c>
      <c r="L278" s="6">
        <f t="shared" si="81"/>
        <v>124.74000000000002</v>
      </c>
      <c r="M278" s="9" t="str">
        <f t="shared" si="82"/>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115</v>
      </c>
      <c r="W278" s="6">
        <f t="shared" si="83"/>
        <v>0.55000000000000004</v>
      </c>
      <c r="X278" s="6">
        <f t="shared" si="84"/>
        <v>15.592500000000003</v>
      </c>
      <c r="Y278" s="6">
        <f t="shared" si="85"/>
        <v>8.8000000000000007</v>
      </c>
      <c r="Z278" s="6">
        <f t="shared" si="86"/>
        <v>249.48000000000005</v>
      </c>
      <c r="AA278" s="13">
        <v>15000000544</v>
      </c>
      <c r="AB278" s="6">
        <f t="shared" si="92"/>
        <v>1.6500000000000001</v>
      </c>
      <c r="AC278" s="6">
        <f t="shared" si="75"/>
        <v>46.777500000000011</v>
      </c>
      <c r="AD278" s="13">
        <v>17000000544</v>
      </c>
      <c r="AE278" s="6">
        <f t="shared" si="87"/>
        <v>5.5000000000000009</v>
      </c>
      <c r="AF278" s="6">
        <f t="shared" si="88"/>
        <v>155.92500000000004</v>
      </c>
      <c r="AG278" s="13">
        <v>19000000544</v>
      </c>
      <c r="AH278" s="6">
        <f t="shared" si="89"/>
        <v>3.3000000000000003</v>
      </c>
      <c r="AI278" s="6">
        <f t="shared" si="90"/>
        <v>93.555000000000021</v>
      </c>
      <c r="AJ278" s="13">
        <v>21000000544</v>
      </c>
      <c r="AK278" s="11" t="s">
        <v>664</v>
      </c>
      <c r="AL278" s="10" t="str">
        <f t="shared" si="91"/>
        <v>Herbs &amp; Lemon Bread Dip &amp; Seasoning Ingredients:
dehydrated garlic, spices, lemon oil</v>
      </c>
      <c r="AM278" s="9" t="s">
        <v>44</v>
      </c>
      <c r="AN278" s="42"/>
    </row>
    <row r="279" spans="1:40" ht="180" x14ac:dyDescent="0.3">
      <c r="A279" s="8" t="s">
        <v>909</v>
      </c>
      <c r="B279" s="8" t="s">
        <v>910</v>
      </c>
      <c r="C279" s="8" t="s">
        <v>911</v>
      </c>
      <c r="D279" s="9" t="s">
        <v>912</v>
      </c>
      <c r="E279" s="6">
        <f t="shared" si="76"/>
        <v>0.31746031746031744</v>
      </c>
      <c r="F279" s="6">
        <f>Table9[[#This Row],[4oz 
Net Wt (grams)]]/2</f>
        <v>9</v>
      </c>
      <c r="G279" s="6">
        <f t="shared" si="77"/>
        <v>0.63492063492063489</v>
      </c>
      <c r="H279" s="6">
        <v>18</v>
      </c>
      <c r="I279" s="6">
        <f t="shared" si="78"/>
        <v>0.79365079365079361</v>
      </c>
      <c r="J279" s="6">
        <f t="shared" si="79"/>
        <v>22.5</v>
      </c>
      <c r="K279" s="6">
        <f t="shared" si="80"/>
        <v>1.2698412698412698</v>
      </c>
      <c r="L279" s="6">
        <f t="shared" si="81"/>
        <v>36</v>
      </c>
      <c r="M279" s="9" t="str">
        <f t="shared" si="82"/>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 t="shared" si="83"/>
        <v>0.15873015873015872</v>
      </c>
      <c r="X279" s="6">
        <f t="shared" si="84"/>
        <v>4.5</v>
      </c>
      <c r="Y279" s="6">
        <f t="shared" si="85"/>
        <v>2.5396825396825395</v>
      </c>
      <c r="Z279" s="6">
        <f t="shared" si="86"/>
        <v>72</v>
      </c>
      <c r="AA279" s="13">
        <v>15000000631</v>
      </c>
      <c r="AB279" s="6">
        <f t="shared" si="92"/>
        <v>0.47619047619047616</v>
      </c>
      <c r="AC279" s="6">
        <f t="shared" si="75"/>
        <v>13.5</v>
      </c>
      <c r="AD279" s="13">
        <v>17000000631</v>
      </c>
      <c r="AE279" s="6">
        <f t="shared" si="87"/>
        <v>1.5873015873015872</v>
      </c>
      <c r="AF279" s="6">
        <f t="shared" si="88"/>
        <v>45</v>
      </c>
      <c r="AG279" s="13">
        <v>19000000631</v>
      </c>
      <c r="AH279" s="6">
        <f t="shared" si="89"/>
        <v>0.95238095238095233</v>
      </c>
      <c r="AI279" s="6">
        <f t="shared" si="90"/>
        <v>27</v>
      </c>
      <c r="AJ279" s="13">
        <v>21000000631</v>
      </c>
      <c r="AK279" s="11"/>
      <c r="AL279" s="10" t="str">
        <f t="shared" si="91"/>
        <v>Herbs de Provence Ingredients:
thyme leaves, basil, ground rosemary, tarragon leaves, savory leaves, marjoram leaves, oregano leaves, ground bay leaves</v>
      </c>
      <c r="AM279" s="9" t="s">
        <v>44</v>
      </c>
      <c r="AN279" s="42"/>
    </row>
    <row r="280" spans="1:40" ht="180" x14ac:dyDescent="0.3">
      <c r="A280" s="33" t="s">
        <v>361</v>
      </c>
      <c r="B280" s="8" t="s">
        <v>362</v>
      </c>
      <c r="C280" s="8" t="s">
        <v>363</v>
      </c>
      <c r="D280" s="9" t="s">
        <v>364</v>
      </c>
      <c r="E280" s="6">
        <f t="shared" si="76"/>
        <v>0.29982363315696647</v>
      </c>
      <c r="F280" s="6">
        <f>Table9[[#This Row],[4oz 
Net Wt (grams)]]/2</f>
        <v>8.5</v>
      </c>
      <c r="G280" s="6">
        <f t="shared" si="77"/>
        <v>0.59964726631393295</v>
      </c>
      <c r="H280" s="6">
        <v>17</v>
      </c>
      <c r="I280" s="6">
        <f t="shared" si="78"/>
        <v>0.74955908289241613</v>
      </c>
      <c r="J280" s="6">
        <f t="shared" si="79"/>
        <v>21.25</v>
      </c>
      <c r="K280" s="6">
        <f t="shared" si="80"/>
        <v>1.1992945326278659</v>
      </c>
      <c r="L280" s="6">
        <f t="shared" si="81"/>
        <v>34</v>
      </c>
      <c r="M280" s="9" t="str">
        <f t="shared" si="82"/>
        <v>Herbs de Provence Bread Dip &amp; Seasoning Ingredients:
thyme, marjoram, rosemary, savory, fennel, lavender buds, corn oil
 - NET WT. 0.30 oz (8.5 grams)</v>
      </c>
      <c r="N280" s="10">
        <v>10000000395</v>
      </c>
      <c r="O280" s="10">
        <v>30000000395</v>
      </c>
      <c r="P280" s="10">
        <v>50000000395</v>
      </c>
      <c r="Q280" s="10">
        <v>70000000395</v>
      </c>
      <c r="R280" s="10">
        <v>90000000395</v>
      </c>
      <c r="S280" s="10">
        <v>11000000395</v>
      </c>
      <c r="T280" s="10">
        <v>13000000395</v>
      </c>
      <c r="U280" s="9" t="s">
        <v>49</v>
      </c>
      <c r="V280" s="9"/>
      <c r="W280" s="6">
        <f t="shared" si="83"/>
        <v>0.14991181657848324</v>
      </c>
      <c r="X280" s="6">
        <f t="shared" si="84"/>
        <v>4.25</v>
      </c>
      <c r="Y280" s="6">
        <f t="shared" si="85"/>
        <v>2.3985890652557318</v>
      </c>
      <c r="Z280" s="6">
        <f t="shared" si="86"/>
        <v>68</v>
      </c>
      <c r="AA280" s="13">
        <v>15000000395</v>
      </c>
      <c r="AB280" s="6">
        <f t="shared" si="92"/>
        <v>0.44973544973544971</v>
      </c>
      <c r="AC280" s="6">
        <f t="shared" si="75"/>
        <v>12.75</v>
      </c>
      <c r="AD280" s="13">
        <v>17000000395</v>
      </c>
      <c r="AE280" s="6">
        <f t="shared" si="87"/>
        <v>1.4991181657848325</v>
      </c>
      <c r="AF280" s="6">
        <f t="shared" si="88"/>
        <v>42.5</v>
      </c>
      <c r="AG280" s="13">
        <v>19000000395</v>
      </c>
      <c r="AH280" s="6">
        <f t="shared" si="89"/>
        <v>0.89947089947089942</v>
      </c>
      <c r="AI280" s="6">
        <f t="shared" si="90"/>
        <v>25.5</v>
      </c>
      <c r="AJ280" s="13">
        <v>21000000395</v>
      </c>
      <c r="AK280" s="11" t="s">
        <v>365</v>
      </c>
      <c r="AL280" s="10" t="str">
        <f t="shared" si="91"/>
        <v>Herbs de Provence Bread Dip &amp; Seasoning Ingredients:
thyme, marjoram, rosemary, savory, fennel, lavender buds, corn oil</v>
      </c>
      <c r="AM280" s="9" t="s">
        <v>44</v>
      </c>
      <c r="AN280" s="42"/>
    </row>
    <row r="281" spans="1:40" ht="180" x14ac:dyDescent="0.3">
      <c r="A281" s="31" t="s">
        <v>1910</v>
      </c>
      <c r="B281" s="8" t="s">
        <v>1911</v>
      </c>
      <c r="C281" s="8" t="s">
        <v>1912</v>
      </c>
      <c r="D281" s="9" t="s">
        <v>1913</v>
      </c>
      <c r="E281" s="6">
        <f t="shared" si="76"/>
        <v>0.29982363315696647</v>
      </c>
      <c r="F281" s="6">
        <f>Table9[[#This Row],[4oz 
Net Wt (grams)]]/2</f>
        <v>8.5</v>
      </c>
      <c r="G281" s="6">
        <f t="shared" si="77"/>
        <v>0.59964726631393295</v>
      </c>
      <c r="H281" s="6">
        <v>17</v>
      </c>
      <c r="I281" s="6">
        <f t="shared" si="78"/>
        <v>0.74955908289241613</v>
      </c>
      <c r="J281" s="6">
        <f t="shared" si="79"/>
        <v>21.25</v>
      </c>
      <c r="K281" s="6">
        <f t="shared" si="80"/>
        <v>1.1992945326278659</v>
      </c>
      <c r="L281" s="6">
        <f t="shared" si="81"/>
        <v>34</v>
      </c>
      <c r="M281" s="9" t="str">
        <f t="shared" si="82"/>
        <v>Herbs De Provence with Lavender Seasoning Ingredients:
thyme, marjoram, rosemary, savory, fennel, lavender buds, corn oil
 - NET WT. 0.30 oz (8.5 grams)</v>
      </c>
      <c r="N281" s="10">
        <v>10000000152</v>
      </c>
      <c r="O281" s="10">
        <v>30000000152</v>
      </c>
      <c r="P281" s="10">
        <v>50000000152</v>
      </c>
      <c r="Q281" s="10">
        <v>70000000152</v>
      </c>
      <c r="R281" s="10">
        <v>90000000152</v>
      </c>
      <c r="S281" s="10">
        <v>11000000152</v>
      </c>
      <c r="T281" s="10">
        <v>13000000152</v>
      </c>
      <c r="U281" s="8" t="s">
        <v>49</v>
      </c>
      <c r="V281" s="9" t="s">
        <v>148</v>
      </c>
      <c r="W281" s="6">
        <f t="shared" si="83"/>
        <v>0.14991181657848324</v>
      </c>
      <c r="X281" s="6">
        <f t="shared" si="84"/>
        <v>4.25</v>
      </c>
      <c r="Y281" s="6">
        <f t="shared" si="85"/>
        <v>2.3985890652557318</v>
      </c>
      <c r="Z281" s="6">
        <f t="shared" si="86"/>
        <v>68</v>
      </c>
      <c r="AA281" s="13">
        <v>15000000152</v>
      </c>
      <c r="AB281" s="6">
        <f t="shared" si="92"/>
        <v>0.44973544973544971</v>
      </c>
      <c r="AC281" s="6">
        <f t="shared" si="75"/>
        <v>12.75</v>
      </c>
      <c r="AD281" s="13">
        <v>17000000152</v>
      </c>
      <c r="AE281" s="6">
        <f t="shared" si="87"/>
        <v>1.4991181657848325</v>
      </c>
      <c r="AF281" s="6">
        <f t="shared" si="88"/>
        <v>42.5</v>
      </c>
      <c r="AG281" s="13">
        <v>19000000152</v>
      </c>
      <c r="AH281" s="6">
        <f t="shared" si="89"/>
        <v>0.89947089947089942</v>
      </c>
      <c r="AI281" s="6">
        <f t="shared" si="90"/>
        <v>25.5</v>
      </c>
      <c r="AJ281" s="13">
        <v>21000000152</v>
      </c>
      <c r="AK281" s="11"/>
      <c r="AL281" s="10" t="str">
        <f t="shared" si="91"/>
        <v>Herbs De Provence with Lavender Seasoning Ingredients:
thyme, marjoram, rosemary, savory, fennel, lavender buds, corn oil</v>
      </c>
      <c r="AM281" s="9" t="s">
        <v>44</v>
      </c>
      <c r="AN281" s="42"/>
    </row>
    <row r="282" spans="1:40" ht="180" x14ac:dyDescent="0.3">
      <c r="A282" s="8" t="s">
        <v>2224</v>
      </c>
      <c r="B282" s="8" t="s">
        <v>2225</v>
      </c>
      <c r="C282" s="8" t="s">
        <v>2226</v>
      </c>
      <c r="D282" s="9" t="s">
        <v>2227</v>
      </c>
      <c r="E282" s="6">
        <f t="shared" si="76"/>
        <v>1.6</v>
      </c>
      <c r="F282" s="6">
        <f>Table9[[#This Row],[4oz 
Net Wt (grams)]]/2</f>
        <v>45.360000000000007</v>
      </c>
      <c r="G282" s="6">
        <f t="shared" si="77"/>
        <v>3.2</v>
      </c>
      <c r="H282" s="6">
        <v>90.720000000000013</v>
      </c>
      <c r="I282" s="6">
        <f t="shared" si="78"/>
        <v>4</v>
      </c>
      <c r="J282" s="6">
        <f t="shared" si="79"/>
        <v>113.40000000000002</v>
      </c>
      <c r="K282" s="6">
        <f t="shared" si="80"/>
        <v>6.4</v>
      </c>
      <c r="L282" s="6">
        <f t="shared" si="81"/>
        <v>181.44000000000003</v>
      </c>
      <c r="M282" s="9" t="str">
        <f t="shared" si="82"/>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 t="shared" si="83"/>
        <v>0.8</v>
      </c>
      <c r="X282" s="6">
        <f t="shared" si="84"/>
        <v>22.680000000000003</v>
      </c>
      <c r="Y282" s="6">
        <f t="shared" si="85"/>
        <v>12.8</v>
      </c>
      <c r="Z282" s="6">
        <f t="shared" si="86"/>
        <v>362.88000000000005</v>
      </c>
      <c r="AA282" s="13">
        <v>15000000153</v>
      </c>
      <c r="AB282" s="6">
        <f t="shared" si="92"/>
        <v>2.4000000000000004</v>
      </c>
      <c r="AC282" s="6">
        <f t="shared" si="75"/>
        <v>68.040000000000006</v>
      </c>
      <c r="AD282" s="13">
        <v>17000000153</v>
      </c>
      <c r="AE282" s="6">
        <f t="shared" si="87"/>
        <v>8.0000000000000018</v>
      </c>
      <c r="AF282" s="6">
        <f t="shared" si="88"/>
        <v>226.80000000000004</v>
      </c>
      <c r="AG282" s="13">
        <v>19000000153</v>
      </c>
      <c r="AH282" s="6">
        <f t="shared" si="89"/>
        <v>4.8000000000000007</v>
      </c>
      <c r="AI282" s="6">
        <f t="shared" si="90"/>
        <v>136.08000000000001</v>
      </c>
      <c r="AJ282" s="13">
        <v>21000000153</v>
      </c>
      <c r="AK282" s="11"/>
      <c r="AL282" s="10" t="str">
        <f t="shared" si="91"/>
        <v>Hibiscus Chili Lime Sea Salt Ingredients:
salt, hibiscus, honey powder (sugar, honey) contains 2% or less of natural flavor, chili flakes, paprika, sunflower oil</v>
      </c>
      <c r="AM282" s="9" t="s">
        <v>44</v>
      </c>
      <c r="AN282" s="42"/>
    </row>
    <row r="283" spans="1:40" ht="180" x14ac:dyDescent="0.3">
      <c r="A283" s="8" t="s">
        <v>2340</v>
      </c>
      <c r="B283" s="8" t="s">
        <v>2341</v>
      </c>
      <c r="C283" s="8" t="s">
        <v>2342</v>
      </c>
      <c r="D283" s="9" t="s">
        <v>2343</v>
      </c>
      <c r="E283" s="6">
        <f t="shared" si="76"/>
        <v>2.9</v>
      </c>
      <c r="F283" s="6">
        <f>Table9[[#This Row],[4oz 
Net Wt (grams)]]/2</f>
        <v>82.215000000000003</v>
      </c>
      <c r="G283" s="6">
        <f t="shared" si="77"/>
        <v>5.8</v>
      </c>
      <c r="H283" s="6">
        <v>164.43</v>
      </c>
      <c r="I283" s="6">
        <f t="shared" si="78"/>
        <v>7.25</v>
      </c>
      <c r="J283" s="6">
        <f t="shared" si="79"/>
        <v>205.53750000000002</v>
      </c>
      <c r="K283" s="6">
        <f t="shared" si="80"/>
        <v>11.6</v>
      </c>
      <c r="L283" s="6">
        <f t="shared" si="81"/>
        <v>328.86</v>
      </c>
      <c r="M283" s="9" t="str">
        <f t="shared" si="82"/>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 t="shared" si="83"/>
        <v>1.45</v>
      </c>
      <c r="X283" s="6">
        <f t="shared" si="84"/>
        <v>41.107500000000002</v>
      </c>
      <c r="Y283" s="6">
        <f t="shared" si="85"/>
        <v>23.2</v>
      </c>
      <c r="Z283" s="6">
        <f t="shared" si="86"/>
        <v>657.72</v>
      </c>
      <c r="AA283" s="13">
        <v>15000000155</v>
      </c>
      <c r="AB283" s="6">
        <f t="shared" si="92"/>
        <v>4.3499999999999996</v>
      </c>
      <c r="AC283" s="6">
        <f t="shared" si="75"/>
        <v>123.32250000000001</v>
      </c>
      <c r="AD283" s="13">
        <v>17000000155</v>
      </c>
      <c r="AE283" s="6">
        <f t="shared" si="87"/>
        <v>14.5</v>
      </c>
      <c r="AF283" s="6">
        <f t="shared" si="88"/>
        <v>411.07500000000005</v>
      </c>
      <c r="AG283" s="13">
        <v>19000000155</v>
      </c>
      <c r="AH283" s="6">
        <f t="shared" si="89"/>
        <v>8.6999999999999993</v>
      </c>
      <c r="AI283" s="6">
        <f t="shared" si="90"/>
        <v>246.64500000000001</v>
      </c>
      <c r="AJ283" s="13">
        <v>21000000155</v>
      </c>
      <c r="AK283" s="11"/>
      <c r="AL283" s="10" t="str">
        <f t="shared" si="91"/>
        <v>Hibiscus Sea Salt Ingredients:
salt, hibiscus, orange peel</v>
      </c>
      <c r="AM283" s="9" t="s">
        <v>44</v>
      </c>
      <c r="AN283" s="42"/>
    </row>
    <row r="284" spans="1:40" ht="180" x14ac:dyDescent="0.3">
      <c r="A284" s="8" t="s">
        <v>1322</v>
      </c>
      <c r="B284" s="8" t="s">
        <v>1323</v>
      </c>
      <c r="C284" s="8" t="s">
        <v>1323</v>
      </c>
      <c r="D284" s="9" t="s">
        <v>1324</v>
      </c>
      <c r="E284" s="6">
        <f t="shared" si="76"/>
        <v>0.8</v>
      </c>
      <c r="F284" s="6">
        <f>Table9[[#This Row],[4oz 
Net Wt (grams)]]/2</f>
        <v>22.680000000000003</v>
      </c>
      <c r="G284" s="6">
        <f t="shared" si="77"/>
        <v>1.6</v>
      </c>
      <c r="H284" s="6">
        <v>45.360000000000007</v>
      </c>
      <c r="I284" s="6">
        <f t="shared" si="78"/>
        <v>2</v>
      </c>
      <c r="J284" s="6">
        <f t="shared" si="79"/>
        <v>56.70000000000001</v>
      </c>
      <c r="K284" s="6">
        <f t="shared" si="80"/>
        <v>3.2</v>
      </c>
      <c r="L284" s="6">
        <f t="shared" si="81"/>
        <v>90.720000000000013</v>
      </c>
      <c r="M284" s="9" t="str">
        <f t="shared" si="82"/>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138</v>
      </c>
      <c r="W284" s="6">
        <f t="shared" si="83"/>
        <v>0.4</v>
      </c>
      <c r="X284" s="6">
        <f t="shared" si="84"/>
        <v>11.340000000000002</v>
      </c>
      <c r="Y284" s="6">
        <f t="shared" si="85"/>
        <v>6.4</v>
      </c>
      <c r="Z284" s="6">
        <f t="shared" si="86"/>
        <v>181.44000000000003</v>
      </c>
      <c r="AA284" s="13">
        <v>15000000154</v>
      </c>
      <c r="AB284" s="6">
        <f t="shared" si="92"/>
        <v>1.2000000000000002</v>
      </c>
      <c r="AC284" s="6">
        <f t="shared" si="75"/>
        <v>34.020000000000003</v>
      </c>
      <c r="AD284" s="13">
        <v>17000000154</v>
      </c>
      <c r="AE284" s="6">
        <f t="shared" si="87"/>
        <v>4.0000000000000009</v>
      </c>
      <c r="AF284" s="6">
        <f t="shared" si="88"/>
        <v>113.40000000000002</v>
      </c>
      <c r="AG284" s="13">
        <v>19000000154</v>
      </c>
      <c r="AH284" s="6">
        <f t="shared" si="89"/>
        <v>2.4000000000000004</v>
      </c>
      <c r="AI284" s="6">
        <f t="shared" si="90"/>
        <v>68.040000000000006</v>
      </c>
      <c r="AJ284" s="13">
        <v>21000000154</v>
      </c>
      <c r="AK284" s="11"/>
      <c r="AL284" s="10" t="str">
        <f t="shared" si="91"/>
        <v>Hibiscus Tea Ingredients:
hibiscus flower</v>
      </c>
      <c r="AM284" s="9" t="s">
        <v>44</v>
      </c>
      <c r="AN284" s="42"/>
    </row>
    <row r="285" spans="1:40" ht="180" x14ac:dyDescent="0.3">
      <c r="A285" s="8" t="s">
        <v>2146</v>
      </c>
      <c r="B285" s="8" t="s">
        <v>2147</v>
      </c>
      <c r="C285" s="8" t="s">
        <v>2148</v>
      </c>
      <c r="D285" s="9" t="s">
        <v>2149</v>
      </c>
      <c r="E285" s="6">
        <f t="shared" si="76"/>
        <v>2.2999999999999998</v>
      </c>
      <c r="F285" s="6">
        <f>Table9[[#This Row],[4oz 
Net Wt (grams)]]/2</f>
        <v>65.204999999999998</v>
      </c>
      <c r="G285" s="6">
        <f t="shared" si="77"/>
        <v>4.5999999999999996</v>
      </c>
      <c r="H285" s="6">
        <v>130.41</v>
      </c>
      <c r="I285" s="6">
        <f t="shared" si="78"/>
        <v>5.75</v>
      </c>
      <c r="J285" s="6">
        <f t="shared" si="79"/>
        <v>163.01249999999999</v>
      </c>
      <c r="K285" s="6">
        <f t="shared" si="80"/>
        <v>9.1999999999999993</v>
      </c>
      <c r="L285" s="6">
        <f t="shared" si="81"/>
        <v>260.82</v>
      </c>
      <c r="M285" s="9" t="str">
        <f t="shared" si="82"/>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 t="shared" si="83"/>
        <v>1.1499999999999999</v>
      </c>
      <c r="X285" s="6">
        <f t="shared" si="84"/>
        <v>32.602499999999999</v>
      </c>
      <c r="Y285" s="6">
        <f t="shared" si="85"/>
        <v>18.399999999999999</v>
      </c>
      <c r="Z285" s="6">
        <f t="shared" si="86"/>
        <v>521.64</v>
      </c>
      <c r="AA285" s="13">
        <v>15000000156</v>
      </c>
      <c r="AB285" s="6">
        <f t="shared" si="92"/>
        <v>3.4499999999999997</v>
      </c>
      <c r="AC285" s="6">
        <f t="shared" si="75"/>
        <v>97.807500000000005</v>
      </c>
      <c r="AD285" s="13">
        <v>17000000156</v>
      </c>
      <c r="AE285" s="6">
        <f t="shared" si="87"/>
        <v>11.499999999999998</v>
      </c>
      <c r="AF285" s="6">
        <f t="shared" si="88"/>
        <v>326.02499999999998</v>
      </c>
      <c r="AG285" s="13">
        <v>19000000156</v>
      </c>
      <c r="AH285" s="6">
        <f t="shared" si="89"/>
        <v>6.8999999999999995</v>
      </c>
      <c r="AI285" s="6">
        <f t="shared" si="90"/>
        <v>195.61500000000001</v>
      </c>
      <c r="AJ285" s="13">
        <v>21000000156</v>
      </c>
      <c r="AK285" s="11"/>
      <c r="AL285" s="10" t="str">
        <f t="shared" si="91"/>
        <v>Hickory Smoked Sea Salt Ingredients:
pure pacific sea salt smoked over a hickorywood fire</v>
      </c>
      <c r="AM285" s="9" t="s">
        <v>44</v>
      </c>
      <c r="AN285" s="42"/>
    </row>
    <row r="286" spans="1:40" ht="180" x14ac:dyDescent="0.3">
      <c r="A286" s="8" t="s">
        <v>976</v>
      </c>
      <c r="B286" s="8" t="s">
        <v>977</v>
      </c>
      <c r="C286" s="8" t="s">
        <v>978</v>
      </c>
      <c r="D286" s="9" t="s">
        <v>979</v>
      </c>
      <c r="E286" s="6">
        <f t="shared" si="76"/>
        <v>1.4109347442680775</v>
      </c>
      <c r="F286" s="6">
        <f>Table9[[#This Row],[4oz 
Net Wt (grams)]]/2</f>
        <v>40</v>
      </c>
      <c r="G286" s="6">
        <f t="shared" si="77"/>
        <v>2.821869488536155</v>
      </c>
      <c r="H286" s="6">
        <v>80</v>
      </c>
      <c r="I286" s="6">
        <f t="shared" si="78"/>
        <v>3.5273368606701938</v>
      </c>
      <c r="J286" s="6">
        <f t="shared" si="79"/>
        <v>100</v>
      </c>
      <c r="K286" s="6">
        <f t="shared" si="80"/>
        <v>5.6437389770723101</v>
      </c>
      <c r="L286" s="6">
        <f t="shared" si="81"/>
        <v>160</v>
      </c>
      <c r="M286" s="9" t="str">
        <f t="shared" si="82"/>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 t="shared" si="83"/>
        <v>0.70546737213403876</v>
      </c>
      <c r="X286" s="6">
        <f t="shared" si="84"/>
        <v>20</v>
      </c>
      <c r="Y286" s="6">
        <f t="shared" si="85"/>
        <v>11.28747795414462</v>
      </c>
      <c r="Z286" s="6">
        <f t="shared" si="86"/>
        <v>320</v>
      </c>
      <c r="AA286" s="13">
        <v>15000000157</v>
      </c>
      <c r="AB286" s="6">
        <f t="shared" si="92"/>
        <v>2.1164021164021163</v>
      </c>
      <c r="AC286" s="6">
        <f t="shared" si="75"/>
        <v>60</v>
      </c>
      <c r="AD286" s="13">
        <v>17000000157</v>
      </c>
      <c r="AE286" s="6">
        <f t="shared" si="87"/>
        <v>7.0546737213403876</v>
      </c>
      <c r="AF286" s="6">
        <f t="shared" si="88"/>
        <v>200</v>
      </c>
      <c r="AG286" s="13">
        <v>19000000157</v>
      </c>
      <c r="AH286" s="6">
        <f t="shared" si="89"/>
        <v>4.2328042328042326</v>
      </c>
      <c r="AI286" s="6">
        <f t="shared" si="90"/>
        <v>120</v>
      </c>
      <c r="AJ286" s="13">
        <v>21000000157</v>
      </c>
      <c r="AK286" s="11" t="s">
        <v>980</v>
      </c>
      <c r="AL286" s="10" t="str">
        <f t="shared" si="91"/>
        <v>Hickory Wood Grill Seasoning Ingredients:
garlic, onion, pepper, smoke flavor, salt</v>
      </c>
      <c r="AM286" s="9" t="s">
        <v>44</v>
      </c>
      <c r="AN286" s="42"/>
    </row>
    <row r="287" spans="1:40" ht="180" x14ac:dyDescent="0.3">
      <c r="A287" s="33" t="s">
        <v>680</v>
      </c>
      <c r="B287" s="8" t="s">
        <v>681</v>
      </c>
      <c r="C287" s="8" t="s">
        <v>682</v>
      </c>
      <c r="D287" s="9" t="s">
        <v>683</v>
      </c>
      <c r="E287" s="6">
        <f t="shared" si="76"/>
        <v>1.9047619047619047</v>
      </c>
      <c r="F287" s="6">
        <f>Table9[[#This Row],[4oz 
Net Wt (grams)]]/2</f>
        <v>54</v>
      </c>
      <c r="G287" s="6">
        <f t="shared" si="77"/>
        <v>3.8095238095238093</v>
      </c>
      <c r="H287" s="6">
        <v>108</v>
      </c>
      <c r="I287" s="6">
        <f t="shared" si="78"/>
        <v>4.7619047619047619</v>
      </c>
      <c r="J287" s="6">
        <f t="shared" si="79"/>
        <v>135</v>
      </c>
      <c r="K287" s="6">
        <f t="shared" si="80"/>
        <v>7.6190476190476186</v>
      </c>
      <c r="L287" s="6">
        <f t="shared" si="81"/>
        <v>216</v>
      </c>
      <c r="M287" s="9" t="str">
        <f t="shared" si="82"/>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 t="shared" si="83"/>
        <v>0.95238095238095233</v>
      </c>
      <c r="X287" s="6">
        <f t="shared" si="84"/>
        <v>27</v>
      </c>
      <c r="Y287" s="6">
        <f t="shared" si="85"/>
        <v>15.238095238095237</v>
      </c>
      <c r="Z287" s="6">
        <f t="shared" si="86"/>
        <v>432</v>
      </c>
      <c r="AA287" s="13">
        <v>15000000474</v>
      </c>
      <c r="AB287" s="6">
        <f t="shared" si="92"/>
        <v>2.8571428571428568</v>
      </c>
      <c r="AC287" s="6">
        <f t="shared" si="75"/>
        <v>81</v>
      </c>
      <c r="AD287" s="13">
        <v>17000000474</v>
      </c>
      <c r="AE287" s="6">
        <f t="shared" si="87"/>
        <v>9.5238095238095237</v>
      </c>
      <c r="AF287" s="6">
        <f t="shared" si="88"/>
        <v>270</v>
      </c>
      <c r="AG287" s="13">
        <v>19000000474</v>
      </c>
      <c r="AH287" s="6">
        <f t="shared" si="89"/>
        <v>5.7142857142857135</v>
      </c>
      <c r="AI287" s="6">
        <f t="shared" si="90"/>
        <v>162</v>
      </c>
      <c r="AJ287" s="13">
        <v>21000000474</v>
      </c>
      <c r="AK287" s="11" t="s">
        <v>684</v>
      </c>
      <c r="AL287" s="10" t="str">
        <f t="shared" si="91"/>
        <v>Highland Steak Rub Ingredients:
salt, paprika, garlic, mustard, sugar, spices</v>
      </c>
      <c r="AM287" s="9" t="s">
        <v>44</v>
      </c>
      <c r="AN287" s="42"/>
    </row>
    <row r="288" spans="1:40" ht="180" x14ac:dyDescent="0.3">
      <c r="A288" s="8" t="s">
        <v>297</v>
      </c>
      <c r="B288" s="8" t="s">
        <v>298</v>
      </c>
      <c r="C288" s="8" t="s">
        <v>299</v>
      </c>
      <c r="D288" s="9" t="s">
        <v>300</v>
      </c>
      <c r="E288" s="6">
        <f t="shared" si="76"/>
        <v>3.2</v>
      </c>
      <c r="F288" s="6">
        <f>Table9[[#This Row],[4oz 
Net Wt (grams)]]/2</f>
        <v>90.720000000000013</v>
      </c>
      <c r="G288" s="6">
        <f t="shared" si="77"/>
        <v>6.4</v>
      </c>
      <c r="H288" s="6">
        <v>181.44000000000003</v>
      </c>
      <c r="I288" s="6">
        <f t="shared" si="78"/>
        <v>8</v>
      </c>
      <c r="J288" s="6">
        <f t="shared" si="79"/>
        <v>226.80000000000004</v>
      </c>
      <c r="K288" s="6">
        <f t="shared" si="80"/>
        <v>12.8</v>
      </c>
      <c r="L288" s="6">
        <f t="shared" si="81"/>
        <v>362.88000000000005</v>
      </c>
      <c r="M288" s="9" t="str">
        <f t="shared" si="82"/>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 t="shared" si="83"/>
        <v>1.6</v>
      </c>
      <c r="X288" s="6">
        <f t="shared" si="84"/>
        <v>45.360000000000007</v>
      </c>
      <c r="Y288" s="6">
        <f t="shared" si="85"/>
        <v>25.6</v>
      </c>
      <c r="Z288" s="6">
        <f t="shared" si="86"/>
        <v>725.7600000000001</v>
      </c>
      <c r="AA288" s="13">
        <v>15000000161</v>
      </c>
      <c r="AB288" s="6">
        <f t="shared" si="92"/>
        <v>4.8000000000000007</v>
      </c>
      <c r="AC288" s="6">
        <f t="shared" si="75"/>
        <v>136.08000000000001</v>
      </c>
      <c r="AD288" s="13">
        <v>17000000161</v>
      </c>
      <c r="AE288" s="6">
        <f t="shared" si="87"/>
        <v>16.000000000000004</v>
      </c>
      <c r="AF288" s="6">
        <f t="shared" si="88"/>
        <v>453.60000000000008</v>
      </c>
      <c r="AG288" s="13">
        <v>19000000161</v>
      </c>
      <c r="AH288" s="6">
        <f t="shared" si="89"/>
        <v>9.6000000000000014</v>
      </c>
      <c r="AI288" s="6">
        <f t="shared" si="90"/>
        <v>272.16000000000003</v>
      </c>
      <c r="AJ288" s="13">
        <v>21000000161</v>
      </c>
      <c r="AK288" s="11"/>
      <c r="AL288" s="10" t="str">
        <f t="shared" si="91"/>
        <v xml:space="preserve">Himalayan Salt Ingredients:
coarse pink himalayan sea salt </v>
      </c>
      <c r="AM288" s="9" t="s">
        <v>44</v>
      </c>
      <c r="AN288" s="42"/>
    </row>
    <row r="289" spans="1:40" ht="180" x14ac:dyDescent="0.3">
      <c r="A289" s="8" t="s">
        <v>1206</v>
      </c>
      <c r="B289" s="8" t="s">
        <v>1207</v>
      </c>
      <c r="C289" s="8" t="s">
        <v>1208</v>
      </c>
      <c r="D289" s="9" t="s">
        <v>1209</v>
      </c>
      <c r="E289" s="6">
        <f t="shared" si="76"/>
        <v>0.5</v>
      </c>
      <c r="F289" s="6">
        <f>Table9[[#This Row],[4oz 
Net Wt (grams)]]/2</f>
        <v>14.175000000000001</v>
      </c>
      <c r="G289" s="6">
        <f t="shared" si="77"/>
        <v>1</v>
      </c>
      <c r="H289" s="6">
        <v>28.35</v>
      </c>
      <c r="I289" s="6">
        <f t="shared" si="78"/>
        <v>1.25</v>
      </c>
      <c r="J289" s="6">
        <f t="shared" si="79"/>
        <v>35.4375</v>
      </c>
      <c r="K289" s="6">
        <f t="shared" si="80"/>
        <v>2</v>
      </c>
      <c r="L289" s="6">
        <f t="shared" si="81"/>
        <v>56.7</v>
      </c>
      <c r="M289" s="9" t="str">
        <f t="shared" si="82"/>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 t="shared" si="83"/>
        <v>0.25</v>
      </c>
      <c r="X289" s="6">
        <f t="shared" si="84"/>
        <v>7.0875000000000004</v>
      </c>
      <c r="Y289" s="6">
        <f t="shared" si="85"/>
        <v>4</v>
      </c>
      <c r="Z289" s="6">
        <f t="shared" si="86"/>
        <v>113.4</v>
      </c>
      <c r="AA289" s="13">
        <v>15000000162</v>
      </c>
      <c r="AB289" s="6">
        <f t="shared" si="92"/>
        <v>0.75</v>
      </c>
      <c r="AC289" s="6">
        <f t="shared" si="75"/>
        <v>21.262500000000003</v>
      </c>
      <c r="AD289" s="13">
        <v>17000000162</v>
      </c>
      <c r="AE289" s="6">
        <f t="shared" si="87"/>
        <v>2.5</v>
      </c>
      <c r="AF289" s="6">
        <f t="shared" si="88"/>
        <v>70.875</v>
      </c>
      <c r="AG289" s="13">
        <v>19000000162</v>
      </c>
      <c r="AH289" s="6">
        <f t="shared" si="89"/>
        <v>1.5</v>
      </c>
      <c r="AI289" s="6">
        <f t="shared" si="90"/>
        <v>42.525000000000006</v>
      </c>
      <c r="AJ289" s="13">
        <v>21000000162</v>
      </c>
      <c r="AK289" s="11"/>
      <c r="AL289" s="10" t="str">
        <f t="shared" si="91"/>
        <v>Home Made Chili Blend Ingredients:
chili pepper, salt, cumin, oregano, garlic, onion, enriched wheat flour (flour, iron, niacin, thiamine, riboflavin, folic acid</v>
      </c>
      <c r="AM289" s="9" t="s">
        <v>44</v>
      </c>
      <c r="AN289" s="42"/>
    </row>
    <row r="290" spans="1:40" ht="180" x14ac:dyDescent="0.3">
      <c r="A290" s="8" t="s">
        <v>1756</v>
      </c>
      <c r="B290" s="8" t="s">
        <v>1757</v>
      </c>
      <c r="C290" s="8" t="s">
        <v>1758</v>
      </c>
      <c r="D290" s="9" t="s">
        <v>1759</v>
      </c>
      <c r="E290" s="6">
        <f t="shared" si="76"/>
        <v>0.6</v>
      </c>
      <c r="F290" s="6">
        <f>Table9[[#This Row],[4oz 
Net Wt (grams)]]/2</f>
        <v>17.010000000000002</v>
      </c>
      <c r="G290" s="6">
        <f t="shared" si="77"/>
        <v>1.2</v>
      </c>
      <c r="H290" s="6">
        <v>34.020000000000003</v>
      </c>
      <c r="I290" s="6">
        <f t="shared" si="78"/>
        <v>1.5</v>
      </c>
      <c r="J290" s="6">
        <f t="shared" si="79"/>
        <v>42.525000000000006</v>
      </c>
      <c r="K290" s="6">
        <f t="shared" si="80"/>
        <v>2.4</v>
      </c>
      <c r="L290" s="6">
        <f t="shared" si="81"/>
        <v>68.040000000000006</v>
      </c>
      <c r="M290" s="9" t="str">
        <f t="shared" si="82"/>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148</v>
      </c>
      <c r="W290" s="6">
        <f t="shared" si="83"/>
        <v>0.3</v>
      </c>
      <c r="X290" s="6">
        <f t="shared" si="84"/>
        <v>8.5050000000000008</v>
      </c>
      <c r="Y290" s="6">
        <f t="shared" si="85"/>
        <v>4.8</v>
      </c>
      <c r="Z290" s="6">
        <f t="shared" si="86"/>
        <v>136.08000000000001</v>
      </c>
      <c r="AA290" s="13">
        <v>15000000163</v>
      </c>
      <c r="AB290" s="6">
        <f t="shared" si="92"/>
        <v>0.89999999999999991</v>
      </c>
      <c r="AC290" s="6">
        <f t="shared" si="75"/>
        <v>25.515000000000001</v>
      </c>
      <c r="AD290" s="13">
        <v>17000000163</v>
      </c>
      <c r="AE290" s="6">
        <f t="shared" si="87"/>
        <v>3.0000000000000004</v>
      </c>
      <c r="AF290" s="6">
        <f t="shared" si="88"/>
        <v>85.050000000000011</v>
      </c>
      <c r="AG290" s="13">
        <v>19000000163</v>
      </c>
      <c r="AH290" s="6">
        <f t="shared" si="89"/>
        <v>1.7999999999999998</v>
      </c>
      <c r="AI290" s="6">
        <f t="shared" si="90"/>
        <v>51.03</v>
      </c>
      <c r="AJ290" s="13">
        <v>21000000163</v>
      </c>
      <c r="AK290" s="11"/>
      <c r="AL290" s="10" t="str">
        <f t="shared" si="91"/>
        <v>Home Style Pizza Seasoning Ingredients:
salt, sugar, spices, dextrose, onion, garlic, parsley</v>
      </c>
      <c r="AM290" s="9" t="s">
        <v>44</v>
      </c>
      <c r="AN290" s="42"/>
    </row>
    <row r="291" spans="1:40" ht="180" x14ac:dyDescent="0.3">
      <c r="A291" s="8" t="s">
        <v>1238</v>
      </c>
      <c r="B291" s="8" t="s">
        <v>1239</v>
      </c>
      <c r="C291" s="8" t="s">
        <v>1239</v>
      </c>
      <c r="D291" s="9" t="s">
        <v>1240</v>
      </c>
      <c r="E291" s="6">
        <f t="shared" si="76"/>
        <v>1.6225749559082892</v>
      </c>
      <c r="F291" s="6">
        <f>Table9[[#This Row],[4oz 
Net Wt (grams)]]/2</f>
        <v>46</v>
      </c>
      <c r="G291" s="6">
        <f t="shared" si="77"/>
        <v>3.2451499118165783</v>
      </c>
      <c r="H291" s="6">
        <v>92</v>
      </c>
      <c r="I291" s="6">
        <f t="shared" si="78"/>
        <v>4.0564373897707231</v>
      </c>
      <c r="J291" s="6">
        <f t="shared" si="79"/>
        <v>115</v>
      </c>
      <c r="K291" s="6">
        <f t="shared" si="80"/>
        <v>6.4902998236331566</v>
      </c>
      <c r="L291" s="6">
        <f t="shared" si="81"/>
        <v>184</v>
      </c>
      <c r="M291" s="9" t="str">
        <f t="shared" si="82"/>
        <v>Honey BBQ Rub Ingredients:
sugar, salt, honey solids, Worcestershire sauce powder, spices, onion, garlic, xanthan gum, natural flavors, extractives of paprika, caramel color
 - NET WT. 1.62 oz (46 grams)</v>
      </c>
      <c r="N291" s="10">
        <v>10000000494</v>
      </c>
      <c r="O291" s="10">
        <v>30000000494</v>
      </c>
      <c r="P291" s="10">
        <v>50000000494</v>
      </c>
      <c r="Q291" s="10">
        <v>70000000494</v>
      </c>
      <c r="R291" s="10">
        <v>90000000494</v>
      </c>
      <c r="S291" s="10">
        <v>11000000494</v>
      </c>
      <c r="T291" s="10">
        <v>13000000494</v>
      </c>
      <c r="U291" s="8" t="s">
        <v>49</v>
      </c>
      <c r="V291" s="9" t="s">
        <v>97</v>
      </c>
      <c r="W291" s="6">
        <f t="shared" si="83"/>
        <v>0.81128747795414458</v>
      </c>
      <c r="X291" s="6">
        <f t="shared" si="84"/>
        <v>23</v>
      </c>
      <c r="Y291" s="6">
        <f t="shared" si="85"/>
        <v>12.980599647266313</v>
      </c>
      <c r="Z291" s="6">
        <f t="shared" si="86"/>
        <v>368</v>
      </c>
      <c r="AA291" s="13">
        <v>15000000494</v>
      </c>
      <c r="AB291" s="6">
        <f t="shared" si="92"/>
        <v>2.4338624338624335</v>
      </c>
      <c r="AC291" s="6">
        <f t="shared" si="75"/>
        <v>69</v>
      </c>
      <c r="AD291" s="13">
        <v>17000000494</v>
      </c>
      <c r="AE291" s="6">
        <f t="shared" si="87"/>
        <v>8.1128747795414462</v>
      </c>
      <c r="AF291" s="6">
        <f t="shared" si="88"/>
        <v>230</v>
      </c>
      <c r="AG291" s="13">
        <v>19000000494</v>
      </c>
      <c r="AH291" s="6">
        <f t="shared" si="89"/>
        <v>4.867724867724867</v>
      </c>
      <c r="AI291" s="6">
        <f t="shared" si="90"/>
        <v>138</v>
      </c>
      <c r="AJ291" s="13">
        <v>21000000494</v>
      </c>
      <c r="AK291" s="11" t="s">
        <v>1241</v>
      </c>
      <c r="AL291" s="10" t="str">
        <f t="shared" si="91"/>
        <v>Honey BBQ Rub Ingredients:
sugar, salt, honey solids, Worcestershire sauce powder, spices, onion, garlic, xanthan gum, natural flavors, extractives of paprika, caramel color</v>
      </c>
      <c r="AM291" s="9" t="s">
        <v>44</v>
      </c>
      <c r="AN291" s="42"/>
    </row>
    <row r="292" spans="1:40" ht="180" x14ac:dyDescent="0.3">
      <c r="A292" s="8" t="s">
        <v>1377</v>
      </c>
      <c r="B292" s="8" t="s">
        <v>1378</v>
      </c>
      <c r="C292" s="8" t="s">
        <v>1379</v>
      </c>
      <c r="D292" s="9" t="s">
        <v>1380</v>
      </c>
      <c r="E292" s="6">
        <f t="shared" si="76"/>
        <v>0.8</v>
      </c>
      <c r="F292" s="6">
        <f>Table9[[#This Row],[4oz 
Net Wt (grams)]]/2</f>
        <v>22.680000000000003</v>
      </c>
      <c r="G292" s="6">
        <f t="shared" si="77"/>
        <v>1.6</v>
      </c>
      <c r="H292" s="6">
        <v>45.360000000000007</v>
      </c>
      <c r="I292" s="6">
        <f t="shared" si="78"/>
        <v>2</v>
      </c>
      <c r="J292" s="6">
        <f t="shared" si="79"/>
        <v>56.70000000000001</v>
      </c>
      <c r="K292" s="6">
        <f t="shared" si="80"/>
        <v>3.2</v>
      </c>
      <c r="L292" s="6">
        <f t="shared" si="81"/>
        <v>90.720000000000013</v>
      </c>
      <c r="M292" s="9" t="str">
        <f t="shared" si="82"/>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138</v>
      </c>
      <c r="W292" s="6">
        <f t="shared" si="83"/>
        <v>0.4</v>
      </c>
      <c r="X292" s="6">
        <f t="shared" si="84"/>
        <v>11.340000000000002</v>
      </c>
      <c r="Y292" s="6">
        <f t="shared" si="85"/>
        <v>6.4</v>
      </c>
      <c r="Z292" s="6">
        <f t="shared" si="86"/>
        <v>181.44000000000003</v>
      </c>
      <c r="AA292" s="13">
        <v>15000000164</v>
      </c>
      <c r="AB292" s="6">
        <f t="shared" si="92"/>
        <v>1.2000000000000002</v>
      </c>
      <c r="AC292" s="6">
        <f t="shared" si="75"/>
        <v>34.020000000000003</v>
      </c>
      <c r="AD292" s="13">
        <v>17000000164</v>
      </c>
      <c r="AE292" s="6">
        <f t="shared" si="87"/>
        <v>4.0000000000000009</v>
      </c>
      <c r="AF292" s="6">
        <f t="shared" si="88"/>
        <v>113.40000000000002</v>
      </c>
      <c r="AG292" s="13">
        <v>19000000164</v>
      </c>
      <c r="AH292" s="6">
        <f t="shared" si="89"/>
        <v>2.4000000000000004</v>
      </c>
      <c r="AI292" s="6">
        <f t="shared" si="90"/>
        <v>68.040000000000006</v>
      </c>
      <c r="AJ292" s="13">
        <v>21000000164</v>
      </c>
      <c r="AK292" s="11"/>
      <c r="AL292" s="10" t="str">
        <f t="shared" si="91"/>
        <v>Honey Brush Tea Ingredients:
honey bush flowers</v>
      </c>
      <c r="AM292" s="9" t="s">
        <v>44</v>
      </c>
      <c r="AN292" s="42"/>
    </row>
    <row r="293" spans="1:40" ht="195" x14ac:dyDescent="0.3">
      <c r="A293" s="8" t="s">
        <v>1661</v>
      </c>
      <c r="B293" s="8" t="s">
        <v>1662</v>
      </c>
      <c r="C293" s="8" t="s">
        <v>1663</v>
      </c>
      <c r="D293" s="9" t="s">
        <v>1664</v>
      </c>
      <c r="E293" s="6">
        <f t="shared" si="76"/>
        <v>1.1000000000000001</v>
      </c>
      <c r="F293" s="6">
        <f>Table9[[#This Row],[4oz 
Net Wt (grams)]]/2</f>
        <v>31.185000000000006</v>
      </c>
      <c r="G293" s="6">
        <f t="shared" si="77"/>
        <v>2.2000000000000002</v>
      </c>
      <c r="H293" s="6">
        <v>62.370000000000012</v>
      </c>
      <c r="I293" s="6">
        <f t="shared" si="78"/>
        <v>2.75</v>
      </c>
      <c r="J293" s="6">
        <f t="shared" si="79"/>
        <v>77.96250000000002</v>
      </c>
      <c r="K293" s="6">
        <f t="shared" si="80"/>
        <v>4.4000000000000004</v>
      </c>
      <c r="L293" s="6">
        <f t="shared" si="81"/>
        <v>124.74000000000002</v>
      </c>
      <c r="M293" s="9" t="str">
        <f t="shared" si="82"/>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 t="shared" si="83"/>
        <v>0.55000000000000004</v>
      </c>
      <c r="X293" s="6">
        <f t="shared" si="84"/>
        <v>15.592500000000003</v>
      </c>
      <c r="Y293" s="6">
        <f t="shared" si="85"/>
        <v>8.8000000000000007</v>
      </c>
      <c r="Z293" s="6">
        <f t="shared" si="86"/>
        <v>249.48000000000005</v>
      </c>
      <c r="AA293" s="13">
        <v>15000000165</v>
      </c>
      <c r="AB293" s="6">
        <f t="shared" si="92"/>
        <v>1.6500000000000001</v>
      </c>
      <c r="AC293" s="6">
        <f t="shared" si="75"/>
        <v>46.777500000000011</v>
      </c>
      <c r="AD293" s="13">
        <v>17000000165</v>
      </c>
      <c r="AE293" s="6">
        <f t="shared" si="87"/>
        <v>5.5000000000000009</v>
      </c>
      <c r="AF293" s="6">
        <f t="shared" si="88"/>
        <v>155.92500000000004</v>
      </c>
      <c r="AG293" s="13">
        <v>19000000165</v>
      </c>
      <c r="AH293" s="6">
        <f t="shared" si="89"/>
        <v>3.3000000000000003</v>
      </c>
      <c r="AI293" s="6">
        <f t="shared" si="90"/>
        <v>93.555000000000021</v>
      </c>
      <c r="AJ293" s="13">
        <v>21000000165</v>
      </c>
      <c r="AK293" s="11"/>
      <c r="AL293" s="10" t="str">
        <f t="shared" si="91"/>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2356</v>
      </c>
      <c r="B294" s="8" t="s">
        <v>2357</v>
      </c>
      <c r="C294" s="8" t="s">
        <v>2358</v>
      </c>
      <c r="D294" s="9" t="s">
        <v>2359</v>
      </c>
      <c r="E294" s="6">
        <f t="shared" si="76"/>
        <v>1.375</v>
      </c>
      <c r="F294" s="6">
        <f>Table9[[#This Row],[4oz 
Net Wt (grams)]]/2</f>
        <v>38.981250000000003</v>
      </c>
      <c r="G294" s="6">
        <f t="shared" si="77"/>
        <v>2.75</v>
      </c>
      <c r="H294" s="6">
        <v>77.962500000000006</v>
      </c>
      <c r="I294" s="6">
        <f t="shared" si="78"/>
        <v>3.4375</v>
      </c>
      <c r="J294" s="6">
        <f t="shared" si="79"/>
        <v>97.453125</v>
      </c>
      <c r="K294" s="6">
        <f t="shared" si="80"/>
        <v>5.5</v>
      </c>
      <c r="L294" s="6">
        <f t="shared" si="81"/>
        <v>155.92500000000001</v>
      </c>
      <c r="M294" s="9" t="str">
        <f t="shared" si="82"/>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 t="shared" si="83"/>
        <v>0.6875</v>
      </c>
      <c r="X294" s="6">
        <f t="shared" si="84"/>
        <v>19.490625000000001</v>
      </c>
      <c r="Y294" s="6">
        <f t="shared" si="85"/>
        <v>11</v>
      </c>
      <c r="Z294" s="6">
        <f t="shared" si="86"/>
        <v>311.85000000000002</v>
      </c>
      <c r="AA294" s="13">
        <v>15000000167</v>
      </c>
      <c r="AB294" s="6">
        <f t="shared" si="92"/>
        <v>2.0625</v>
      </c>
      <c r="AC294" s="6">
        <f t="shared" si="75"/>
        <v>58.471875000000004</v>
      </c>
      <c r="AD294" s="13">
        <v>17000000167</v>
      </c>
      <c r="AE294" s="6">
        <f t="shared" si="87"/>
        <v>6.875</v>
      </c>
      <c r="AF294" s="6">
        <f t="shared" si="88"/>
        <v>194.90625</v>
      </c>
      <c r="AG294" s="13">
        <v>19000000167</v>
      </c>
      <c r="AH294" s="6">
        <f t="shared" si="89"/>
        <v>4.125</v>
      </c>
      <c r="AI294" s="6">
        <f t="shared" si="90"/>
        <v>116.94375000000001</v>
      </c>
      <c r="AJ294" s="13">
        <v>21000000167</v>
      </c>
      <c r="AK294" s="11"/>
      <c r="AL294" s="10" t="str">
        <f t="shared" si="91"/>
        <v>Honey Chipotle Sea Salt Ingredients:
honey, salt, onion, paprika, chipotle, rosemary, basil, sage, marjoram</v>
      </c>
      <c r="AM294" s="9" t="s">
        <v>44</v>
      </c>
      <c r="AN294" s="42"/>
    </row>
    <row r="295" spans="1:40" ht="180" x14ac:dyDescent="0.3">
      <c r="A295" s="8" t="s">
        <v>981</v>
      </c>
      <c r="B295" s="8" t="s">
        <v>982</v>
      </c>
      <c r="C295" s="8" t="s">
        <v>982</v>
      </c>
      <c r="D295" s="9" t="s">
        <v>983</v>
      </c>
      <c r="E295" s="6">
        <f t="shared" si="76"/>
        <v>1.375</v>
      </c>
      <c r="F295" s="6">
        <f>Table9[[#This Row],[4oz 
Net Wt (grams)]]/2</f>
        <v>38.981250000000003</v>
      </c>
      <c r="G295" s="6">
        <f t="shared" si="77"/>
        <v>2.75</v>
      </c>
      <c r="H295" s="6">
        <v>77.962500000000006</v>
      </c>
      <c r="I295" s="6">
        <f t="shared" si="78"/>
        <v>3.4375</v>
      </c>
      <c r="J295" s="6">
        <f t="shared" si="79"/>
        <v>97.453125</v>
      </c>
      <c r="K295" s="6">
        <f t="shared" si="80"/>
        <v>5.5</v>
      </c>
      <c r="L295" s="6">
        <f t="shared" si="81"/>
        <v>155.92500000000001</v>
      </c>
      <c r="M295" s="9" t="str">
        <f t="shared" si="82"/>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 t="shared" si="83"/>
        <v>0.6875</v>
      </c>
      <c r="X295" s="6">
        <f t="shared" si="84"/>
        <v>19.490625000000001</v>
      </c>
      <c r="Y295" s="6">
        <f t="shared" si="85"/>
        <v>11</v>
      </c>
      <c r="Z295" s="6">
        <f t="shared" si="86"/>
        <v>311.85000000000002</v>
      </c>
      <c r="AA295" s="13">
        <v>15000000166</v>
      </c>
      <c r="AB295" s="6">
        <f t="shared" si="92"/>
        <v>2.0625</v>
      </c>
      <c r="AC295" s="6">
        <f t="shared" si="75"/>
        <v>58.471875000000004</v>
      </c>
      <c r="AD295" s="13">
        <v>17000000166</v>
      </c>
      <c r="AE295" s="6">
        <f t="shared" si="87"/>
        <v>6.875</v>
      </c>
      <c r="AF295" s="6">
        <f t="shared" si="88"/>
        <v>194.90625</v>
      </c>
      <c r="AG295" s="13">
        <v>19000000166</v>
      </c>
      <c r="AH295" s="6">
        <f t="shared" si="89"/>
        <v>4.125</v>
      </c>
      <c r="AI295" s="6">
        <f t="shared" si="90"/>
        <v>116.94375000000001</v>
      </c>
      <c r="AJ295" s="13">
        <v>21000000166</v>
      </c>
      <c r="AK295" s="11"/>
      <c r="AL295" s="10" t="str">
        <f t="shared" si="91"/>
        <v>Honey Chipotle Seasoning Ingredients:
honey, sea salt, onion, paprika, chipotle, rosemary, basil, oregano, sage and marjoram</v>
      </c>
      <c r="AM295" s="9" t="s">
        <v>44</v>
      </c>
      <c r="AN295" s="42"/>
    </row>
    <row r="296" spans="1:40" ht="180" x14ac:dyDescent="0.3">
      <c r="A296" s="8" t="s">
        <v>1914</v>
      </c>
      <c r="B296" s="8" t="s">
        <v>1915</v>
      </c>
      <c r="C296" s="8" t="s">
        <v>1915</v>
      </c>
      <c r="D296" s="9" t="s">
        <v>1916</v>
      </c>
      <c r="E296" s="6">
        <f t="shared" si="76"/>
        <v>1.2</v>
      </c>
      <c r="F296" s="6">
        <f>Table9[[#This Row],[4oz 
Net Wt (grams)]]/2</f>
        <v>34.020000000000003</v>
      </c>
      <c r="G296" s="6">
        <f t="shared" si="77"/>
        <v>2.4</v>
      </c>
      <c r="H296" s="6">
        <v>68.040000000000006</v>
      </c>
      <c r="I296" s="6">
        <f t="shared" si="78"/>
        <v>3</v>
      </c>
      <c r="J296" s="6">
        <f t="shared" si="79"/>
        <v>85.050000000000011</v>
      </c>
      <c r="K296" s="6">
        <f t="shared" si="80"/>
        <v>4.8</v>
      </c>
      <c r="L296" s="6">
        <f t="shared" si="81"/>
        <v>136.08000000000001</v>
      </c>
      <c r="M296" s="9" t="str">
        <f t="shared" si="82"/>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 t="shared" si="83"/>
        <v>0.6</v>
      </c>
      <c r="X296" s="6">
        <f t="shared" si="84"/>
        <v>17.010000000000002</v>
      </c>
      <c r="Y296" s="6">
        <f t="shared" si="85"/>
        <v>9.6</v>
      </c>
      <c r="Z296" s="6">
        <f t="shared" si="86"/>
        <v>272.16000000000003</v>
      </c>
      <c r="AA296" s="13">
        <v>15000000168</v>
      </c>
      <c r="AB296" s="6">
        <f t="shared" si="92"/>
        <v>1.7999999999999998</v>
      </c>
      <c r="AC296" s="6">
        <f t="shared" si="75"/>
        <v>51.03</v>
      </c>
      <c r="AD296" s="13">
        <v>17000000168</v>
      </c>
      <c r="AE296" s="6">
        <f t="shared" si="87"/>
        <v>6.0000000000000009</v>
      </c>
      <c r="AF296" s="6">
        <f t="shared" si="88"/>
        <v>170.10000000000002</v>
      </c>
      <c r="AG296" s="13">
        <v>19000000168</v>
      </c>
      <c r="AH296" s="6">
        <f t="shared" si="89"/>
        <v>3.5999999999999996</v>
      </c>
      <c r="AI296" s="6">
        <f t="shared" si="90"/>
        <v>102.06</v>
      </c>
      <c r="AJ296" s="13">
        <v>21000000168</v>
      </c>
      <c r="AK296" s="11"/>
      <c r="AL296" s="10" t="str">
        <f t="shared" si="91"/>
        <v>Honey Mustard Powder Ingredients:
mustard seed, sugar, salt, ground honey, worchestershire sauce, palm oil, tamarind, natural flavors</v>
      </c>
      <c r="AM296" s="9" t="s">
        <v>44</v>
      </c>
      <c r="AN296" s="42"/>
    </row>
    <row r="297" spans="1:40" ht="210" x14ac:dyDescent="0.3">
      <c r="A297" s="8" t="s">
        <v>74</v>
      </c>
      <c r="B297" s="8" t="s">
        <v>75</v>
      </c>
      <c r="C297" s="8" t="s">
        <v>76</v>
      </c>
      <c r="D297" s="9" t="s">
        <v>77</v>
      </c>
      <c r="E297" s="6">
        <f t="shared" si="76"/>
        <v>1.5000000000000002</v>
      </c>
      <c r="F297" s="6">
        <f>Table9[[#This Row],[4oz 
Net Wt (grams)]]/2</f>
        <v>42.525000000000006</v>
      </c>
      <c r="G297" s="6">
        <f t="shared" si="77"/>
        <v>3.0000000000000004</v>
      </c>
      <c r="H297" s="6">
        <v>85.050000000000011</v>
      </c>
      <c r="I297" s="6">
        <f t="shared" si="78"/>
        <v>3.7500000000000004</v>
      </c>
      <c r="J297" s="6">
        <f t="shared" si="79"/>
        <v>106.31250000000001</v>
      </c>
      <c r="K297" s="6">
        <f t="shared" si="80"/>
        <v>6.0000000000000009</v>
      </c>
      <c r="L297" s="6">
        <f t="shared" si="81"/>
        <v>170.10000000000002</v>
      </c>
      <c r="M297"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 t="shared" si="83"/>
        <v>0.75000000000000011</v>
      </c>
      <c r="X297" s="6">
        <f t="shared" si="84"/>
        <v>21.262500000000003</v>
      </c>
      <c r="Y297" s="6">
        <f t="shared" si="85"/>
        <v>12.000000000000002</v>
      </c>
      <c r="Z297" s="6">
        <f t="shared" si="86"/>
        <v>340.20000000000005</v>
      </c>
      <c r="AA297" s="13">
        <v>15000000169</v>
      </c>
      <c r="AB297" s="6">
        <f t="shared" si="92"/>
        <v>2.2500000000000004</v>
      </c>
      <c r="AC297" s="6">
        <f t="shared" si="75"/>
        <v>63.787500000000009</v>
      </c>
      <c r="AD297" s="13">
        <v>17000000169</v>
      </c>
      <c r="AE297" s="6">
        <f t="shared" si="87"/>
        <v>7.5000000000000009</v>
      </c>
      <c r="AF297" s="6">
        <f t="shared" si="88"/>
        <v>212.62500000000003</v>
      </c>
      <c r="AG297" s="13">
        <v>19000000169</v>
      </c>
      <c r="AH297" s="6">
        <f t="shared" si="89"/>
        <v>4.5000000000000009</v>
      </c>
      <c r="AI297" s="6">
        <f t="shared" si="90"/>
        <v>127.57500000000002</v>
      </c>
      <c r="AJ297" s="13">
        <v>21000000169</v>
      </c>
      <c r="AK297" s="11"/>
      <c r="AL297"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1677</v>
      </c>
      <c r="B298" s="8" t="s">
        <v>1678</v>
      </c>
      <c r="C298" s="8" t="s">
        <v>1679</v>
      </c>
      <c r="D298" s="9" t="s">
        <v>1680</v>
      </c>
      <c r="E298" s="6">
        <f t="shared" si="76"/>
        <v>1.2345679012345678</v>
      </c>
      <c r="F298" s="6">
        <f>Table9[[#This Row],[4oz 
Net Wt (grams)]]/2</f>
        <v>35</v>
      </c>
      <c r="G298" s="6">
        <f t="shared" si="77"/>
        <v>2.4691358024691357</v>
      </c>
      <c r="H298" s="6">
        <v>70</v>
      </c>
      <c r="I298" s="6">
        <f t="shared" si="78"/>
        <v>3.0864197530864197</v>
      </c>
      <c r="J298" s="6">
        <f t="shared" si="79"/>
        <v>87.5</v>
      </c>
      <c r="K298" s="6">
        <f t="shared" si="80"/>
        <v>4.9382716049382713</v>
      </c>
      <c r="L298" s="6">
        <f t="shared" si="81"/>
        <v>140</v>
      </c>
      <c r="M298" s="9" t="str">
        <f t="shared" si="82"/>
        <v>Hot Jalapeno Popcorn Seasoning Ingredients: 
salt, onion, jalapeno, garlic, cilantro, tomato powder, spices, not more than 2% silicon dioxide added to prevent caking
 - NET WT. 1.23 oz (35 grams)</v>
      </c>
      <c r="N298" s="10">
        <v>10000000170</v>
      </c>
      <c r="O298" s="10">
        <v>30000000170</v>
      </c>
      <c r="P298" s="10">
        <v>50000000170</v>
      </c>
      <c r="Q298" s="10">
        <v>70000000170</v>
      </c>
      <c r="R298" s="10">
        <v>90000000170</v>
      </c>
      <c r="S298" s="10">
        <v>11000000170</v>
      </c>
      <c r="T298" s="10">
        <v>13000000170</v>
      </c>
      <c r="U298" s="8" t="s">
        <v>49</v>
      </c>
      <c r="V298" s="9" t="s">
        <v>786</v>
      </c>
      <c r="W298" s="6">
        <f t="shared" si="83"/>
        <v>0.61728395061728392</v>
      </c>
      <c r="X298" s="6">
        <f t="shared" si="84"/>
        <v>17.5</v>
      </c>
      <c r="Y298" s="6">
        <f t="shared" si="85"/>
        <v>9.8765432098765427</v>
      </c>
      <c r="Z298" s="6">
        <f t="shared" si="86"/>
        <v>280</v>
      </c>
      <c r="AA298" s="13">
        <v>15000000170</v>
      </c>
      <c r="AB298" s="6">
        <f t="shared" si="92"/>
        <v>1.8518518518518516</v>
      </c>
      <c r="AC298" s="6">
        <f t="shared" si="75"/>
        <v>52.5</v>
      </c>
      <c r="AD298" s="13">
        <v>17000000170</v>
      </c>
      <c r="AE298" s="6">
        <f t="shared" si="87"/>
        <v>6.1728395061728394</v>
      </c>
      <c r="AF298" s="6">
        <f t="shared" si="88"/>
        <v>175</v>
      </c>
      <c r="AG298" s="13">
        <v>19000000170</v>
      </c>
      <c r="AH298" s="6">
        <f t="shared" si="89"/>
        <v>3.7037037037037033</v>
      </c>
      <c r="AI298" s="6">
        <f t="shared" si="90"/>
        <v>105</v>
      </c>
      <c r="AJ298" s="13">
        <v>21000000170</v>
      </c>
      <c r="AK298" s="11" t="s">
        <v>1681</v>
      </c>
      <c r="AL298" s="10" t="str">
        <f t="shared" si="91"/>
        <v>Hot Jalapeno Popcorn Seasoning Ingredients: 
salt, onion, jalapeno, garlic, cilantro, tomato powder, spices, not more than 2% silicon dioxide added to prevent caking</v>
      </c>
      <c r="AM298" s="9" t="s">
        <v>44</v>
      </c>
      <c r="AN298" s="42"/>
    </row>
    <row r="299" spans="1:40" ht="409.6" x14ac:dyDescent="0.3">
      <c r="A299" s="8" t="s">
        <v>1690</v>
      </c>
      <c r="B299" s="8" t="s">
        <v>1691</v>
      </c>
      <c r="C299" s="8" t="s">
        <v>1692</v>
      </c>
      <c r="D299" s="9" t="s">
        <v>1693</v>
      </c>
      <c r="E299" s="6">
        <f t="shared" si="76"/>
        <v>1</v>
      </c>
      <c r="F299" s="6">
        <f>Table9[[#This Row],[4oz 
Net Wt (grams)]]/2</f>
        <v>28.35</v>
      </c>
      <c r="G299" s="6">
        <f t="shared" si="77"/>
        <v>2</v>
      </c>
      <c r="H299" s="6">
        <v>56.7</v>
      </c>
      <c r="I299" s="6">
        <f t="shared" si="78"/>
        <v>2.5</v>
      </c>
      <c r="J299" s="6">
        <f t="shared" si="79"/>
        <v>70.875</v>
      </c>
      <c r="K299" s="6">
        <f t="shared" si="80"/>
        <v>4</v>
      </c>
      <c r="L299" s="6">
        <f t="shared" si="81"/>
        <v>113.4</v>
      </c>
      <c r="M299"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 t="shared" si="83"/>
        <v>0.5</v>
      </c>
      <c r="X299" s="6">
        <f t="shared" si="84"/>
        <v>14.175000000000001</v>
      </c>
      <c r="Y299" s="6">
        <f t="shared" si="85"/>
        <v>8</v>
      </c>
      <c r="Z299" s="6">
        <f t="shared" si="86"/>
        <v>226.8</v>
      </c>
      <c r="AA299" s="13">
        <v>15000000171</v>
      </c>
      <c r="AB299" s="6">
        <f t="shared" si="92"/>
        <v>1.5</v>
      </c>
      <c r="AC299" s="6">
        <f t="shared" si="75"/>
        <v>42.525000000000006</v>
      </c>
      <c r="AD299" s="13">
        <v>17000000171</v>
      </c>
      <c r="AE299" s="6">
        <f t="shared" si="87"/>
        <v>5</v>
      </c>
      <c r="AF299" s="6">
        <f t="shared" si="88"/>
        <v>141.75</v>
      </c>
      <c r="AG299" s="13">
        <v>19000000171</v>
      </c>
      <c r="AH299" s="6">
        <f t="shared" si="89"/>
        <v>3</v>
      </c>
      <c r="AI299" s="6">
        <f t="shared" si="90"/>
        <v>85.050000000000011</v>
      </c>
      <c r="AJ299" s="13">
        <v>21000000171</v>
      </c>
      <c r="AK299" s="11"/>
      <c r="AL299"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1131</v>
      </c>
      <c r="B300" s="8" t="s">
        <v>1132</v>
      </c>
      <c r="C300" s="8" t="s">
        <v>1133</v>
      </c>
      <c r="D300" s="9" t="s">
        <v>1134</v>
      </c>
      <c r="E300" s="6">
        <f t="shared" si="76"/>
        <v>0.5</v>
      </c>
      <c r="F300" s="6">
        <f>Table9[[#This Row],[4oz 
Net Wt (grams)]]/2</f>
        <v>14.175000000000001</v>
      </c>
      <c r="G300" s="6">
        <f t="shared" si="77"/>
        <v>1</v>
      </c>
      <c r="H300" s="6">
        <v>28.35</v>
      </c>
      <c r="I300" s="6">
        <f t="shared" si="78"/>
        <v>1.25</v>
      </c>
      <c r="J300" s="6">
        <f t="shared" si="79"/>
        <v>35.4375</v>
      </c>
      <c r="K300" s="6">
        <f t="shared" si="80"/>
        <v>2</v>
      </c>
      <c r="L300" s="6">
        <f t="shared" si="81"/>
        <v>56.7</v>
      </c>
      <c r="M300" s="9" t="str">
        <f t="shared" si="82"/>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 t="shared" si="83"/>
        <v>0.25</v>
      </c>
      <c r="X300" s="6">
        <f t="shared" si="84"/>
        <v>7.0875000000000004</v>
      </c>
      <c r="Y300" s="6">
        <f t="shared" si="85"/>
        <v>4</v>
      </c>
      <c r="Z300" s="6">
        <f t="shared" si="86"/>
        <v>113.4</v>
      </c>
      <c r="AA300" s="13">
        <v>15000000172</v>
      </c>
      <c r="AB300" s="6">
        <f t="shared" si="92"/>
        <v>0.75</v>
      </c>
      <c r="AC300" s="6">
        <f t="shared" si="75"/>
        <v>21.262500000000003</v>
      </c>
      <c r="AD300" s="13">
        <v>17000000172</v>
      </c>
      <c r="AE300" s="6">
        <f t="shared" si="87"/>
        <v>2.5</v>
      </c>
      <c r="AF300" s="6">
        <f t="shared" si="88"/>
        <v>70.875</v>
      </c>
      <c r="AG300" s="13">
        <v>19000000172</v>
      </c>
      <c r="AH300" s="6">
        <f t="shared" si="89"/>
        <v>1.5</v>
      </c>
      <c r="AI300" s="6">
        <f t="shared" si="90"/>
        <v>42.525000000000006</v>
      </c>
      <c r="AJ300" s="13">
        <v>21000000172</v>
      </c>
      <c r="AK300" s="11"/>
      <c r="AL300" s="10" t="str">
        <f t="shared" si="91"/>
        <v>Hot Off the Grill Seasoning Ingredients:
dehydrated garlic, onion, sea salt, bell peppers, lemon, spices, sugar, paprika, brown sugar, citric acid, celery seed, turmeric, natural flavor, extractives of paprika</v>
      </c>
      <c r="AM300" s="9" t="s">
        <v>44</v>
      </c>
      <c r="AN300" s="42"/>
    </row>
    <row r="301" spans="1:40" ht="315" x14ac:dyDescent="0.3">
      <c r="A301" s="8" t="s">
        <v>278</v>
      </c>
      <c r="B301" s="8" t="s">
        <v>279</v>
      </c>
      <c r="C301" s="8" t="s">
        <v>280</v>
      </c>
      <c r="D301" s="9" t="s">
        <v>281</v>
      </c>
      <c r="E301" s="6">
        <f t="shared" si="76"/>
        <v>2</v>
      </c>
      <c r="F301" s="6">
        <f>Table9[[#This Row],[4oz 
Net Wt (grams)]]/2</f>
        <v>56.7</v>
      </c>
      <c r="G301" s="6">
        <f t="shared" si="77"/>
        <v>4</v>
      </c>
      <c r="H301" s="6">
        <v>113.4</v>
      </c>
      <c r="I301" s="6">
        <f t="shared" si="78"/>
        <v>5</v>
      </c>
      <c r="J301" s="6">
        <f t="shared" si="79"/>
        <v>141.75</v>
      </c>
      <c r="K301" s="6">
        <f t="shared" si="80"/>
        <v>8</v>
      </c>
      <c r="L301" s="6">
        <f t="shared" si="81"/>
        <v>226.8</v>
      </c>
      <c r="M301"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192</v>
      </c>
      <c r="W301" s="6">
        <f t="shared" si="83"/>
        <v>1</v>
      </c>
      <c r="X301" s="6">
        <f t="shared" si="84"/>
        <v>28.35</v>
      </c>
      <c r="Y301" s="6">
        <f t="shared" si="85"/>
        <v>16</v>
      </c>
      <c r="Z301" s="6">
        <f t="shared" si="86"/>
        <v>453.6</v>
      </c>
      <c r="AA301" s="13">
        <v>15000000551</v>
      </c>
      <c r="AB301" s="6">
        <f t="shared" si="92"/>
        <v>3</v>
      </c>
      <c r="AC301" s="6">
        <f t="shared" si="75"/>
        <v>85.050000000000011</v>
      </c>
      <c r="AD301" s="13">
        <v>17000000551</v>
      </c>
      <c r="AE301" s="6">
        <f t="shared" si="87"/>
        <v>10</v>
      </c>
      <c r="AF301" s="6">
        <f t="shared" si="88"/>
        <v>283.5</v>
      </c>
      <c r="AG301" s="13">
        <v>19000000551</v>
      </c>
      <c r="AH301" s="6">
        <f t="shared" si="89"/>
        <v>6</v>
      </c>
      <c r="AI301" s="6">
        <f t="shared" si="90"/>
        <v>170.10000000000002</v>
      </c>
      <c r="AJ301" s="13">
        <v>21000000551</v>
      </c>
      <c r="AK301" s="11" t="s">
        <v>282</v>
      </c>
      <c r="AL301"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1310</v>
      </c>
      <c r="B302" s="8" t="s">
        <v>1311</v>
      </c>
      <c r="C302" s="8" t="s">
        <v>1312</v>
      </c>
      <c r="D302" s="9" t="s">
        <v>1313</v>
      </c>
      <c r="E302" s="6">
        <f t="shared" si="76"/>
        <v>0.8</v>
      </c>
      <c r="F302" s="6">
        <f>Table9[[#This Row],[4oz 
Net Wt (grams)]]/2</f>
        <v>22.680000000000003</v>
      </c>
      <c r="G302" s="6">
        <f t="shared" si="77"/>
        <v>1.6</v>
      </c>
      <c r="H302" s="6">
        <v>45.360000000000007</v>
      </c>
      <c r="I302" s="6">
        <f t="shared" si="78"/>
        <v>2</v>
      </c>
      <c r="J302" s="6">
        <f t="shared" si="79"/>
        <v>56.70000000000001</v>
      </c>
      <c r="K302" s="6">
        <f t="shared" si="80"/>
        <v>3.2</v>
      </c>
      <c r="L302" s="6">
        <f t="shared" si="81"/>
        <v>90.720000000000013</v>
      </c>
      <c r="M302" s="9" t="str">
        <f t="shared" si="82"/>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138</v>
      </c>
      <c r="W302" s="6">
        <f t="shared" si="83"/>
        <v>0.4</v>
      </c>
      <c r="X302" s="6">
        <f t="shared" si="84"/>
        <v>11.340000000000002</v>
      </c>
      <c r="Y302" s="6">
        <f t="shared" si="85"/>
        <v>6.4</v>
      </c>
      <c r="Z302" s="6">
        <f t="shared" si="86"/>
        <v>181.44000000000003</v>
      </c>
      <c r="AA302" s="13">
        <v>15000000174</v>
      </c>
      <c r="AB302" s="6">
        <f t="shared" si="92"/>
        <v>1.2000000000000002</v>
      </c>
      <c r="AC302" s="6">
        <f t="shared" ref="AC302:AC365" si="93">IF(OR(F302 = "NULL", H302 = "NULL"), "NULL", (F302+H302)/2)</f>
        <v>34.020000000000003</v>
      </c>
      <c r="AD302" s="13">
        <v>17000000174</v>
      </c>
      <c r="AE302" s="6">
        <f t="shared" si="87"/>
        <v>4.0000000000000009</v>
      </c>
      <c r="AF302" s="6">
        <f t="shared" si="88"/>
        <v>113.40000000000002</v>
      </c>
      <c r="AG302" s="13">
        <v>19000000174</v>
      </c>
      <c r="AH302" s="6">
        <f t="shared" si="89"/>
        <v>2.4000000000000004</v>
      </c>
      <c r="AI302" s="6">
        <f t="shared" si="90"/>
        <v>68.040000000000006</v>
      </c>
      <c r="AJ302" s="13">
        <v>21000000174</v>
      </c>
      <c r="AK302" s="11"/>
      <c r="AL302" s="10" t="str">
        <f t="shared" si="91"/>
        <v>Irish Breakfast Tea Ingredients:
assam gbop tea (40%), keemun op tea (40%), ceylon bop tea (20%)</v>
      </c>
      <c r="AM302" s="9" t="s">
        <v>44</v>
      </c>
      <c r="AN302" s="42"/>
    </row>
    <row r="303" spans="1:40" ht="180" x14ac:dyDescent="0.3">
      <c r="A303" s="31" t="s">
        <v>1079</v>
      </c>
      <c r="B303" s="8" t="s">
        <v>1080</v>
      </c>
      <c r="C303" s="8" t="s">
        <v>1080</v>
      </c>
      <c r="D303" s="9" t="s">
        <v>1081</v>
      </c>
      <c r="E303" s="6">
        <f t="shared" si="76"/>
        <v>1.4109347442680775</v>
      </c>
      <c r="F303" s="6">
        <f>Table9[[#This Row],[4oz 
Net Wt (grams)]]/2</f>
        <v>40</v>
      </c>
      <c r="G303" s="6">
        <f t="shared" si="77"/>
        <v>2.821869488536155</v>
      </c>
      <c r="H303" s="6">
        <v>80</v>
      </c>
      <c r="I303" s="6">
        <f t="shared" si="78"/>
        <v>3.5273368606701938</v>
      </c>
      <c r="J303" s="6">
        <f t="shared" si="79"/>
        <v>100</v>
      </c>
      <c r="K303" s="6">
        <f t="shared" si="80"/>
        <v>5.6437389770723101</v>
      </c>
      <c r="L303" s="6">
        <f t="shared" si="81"/>
        <v>160</v>
      </c>
      <c r="M303" s="9" t="str">
        <f t="shared" si="82"/>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115</v>
      </c>
      <c r="W303" s="6">
        <f t="shared" si="83"/>
        <v>0.70546737213403876</v>
      </c>
      <c r="X303" s="6">
        <f t="shared" si="84"/>
        <v>20</v>
      </c>
      <c r="Y303" s="6">
        <f t="shared" si="85"/>
        <v>11.28747795414462</v>
      </c>
      <c r="Z303" s="6">
        <f t="shared" si="86"/>
        <v>320</v>
      </c>
      <c r="AA303" s="13">
        <v>15000000173</v>
      </c>
      <c r="AB303" s="6">
        <f t="shared" si="92"/>
        <v>2.1164021164021163</v>
      </c>
      <c r="AC303" s="6">
        <f t="shared" si="93"/>
        <v>60</v>
      </c>
      <c r="AD303" s="13">
        <v>17000000173</v>
      </c>
      <c r="AE303" s="6">
        <f t="shared" si="87"/>
        <v>7.0546737213403876</v>
      </c>
      <c r="AF303" s="6">
        <f t="shared" si="88"/>
        <v>200</v>
      </c>
      <c r="AG303" s="13">
        <v>19000000173</v>
      </c>
      <c r="AH303" s="6">
        <f t="shared" si="89"/>
        <v>4.2328042328042326</v>
      </c>
      <c r="AI303" s="6">
        <f t="shared" si="90"/>
        <v>120</v>
      </c>
      <c r="AJ303" s="13">
        <v>21000000173</v>
      </c>
      <c r="AK303" s="11" t="s">
        <v>1082</v>
      </c>
      <c r="AL303" s="10" t="str">
        <f t="shared" si="91"/>
        <v>Irish Pub Seasoning Ingredients:
sea salt, demerara sugar, dehydrated vegetables (onion, red bell peppers, garlic) spices, citric acid, natural hickory smoke, silicon dioxide</v>
      </c>
      <c r="AM303" s="9" t="s">
        <v>44</v>
      </c>
      <c r="AN303" s="42"/>
    </row>
    <row r="304" spans="1:40" ht="180" x14ac:dyDescent="0.3">
      <c r="A304" s="8" t="s">
        <v>2010</v>
      </c>
      <c r="B304" s="8" t="s">
        <v>2011</v>
      </c>
      <c r="C304" s="8" t="s">
        <v>2011</v>
      </c>
      <c r="D304" s="9" t="s">
        <v>2012</v>
      </c>
      <c r="E304" s="6">
        <f t="shared" si="76"/>
        <v>0.8</v>
      </c>
      <c r="F304" s="6">
        <f>Table9[[#This Row],[4oz 
Net Wt (grams)]]/2</f>
        <v>22.680000000000003</v>
      </c>
      <c r="G304" s="6">
        <f t="shared" si="77"/>
        <v>1.6</v>
      </c>
      <c r="H304" s="6">
        <v>45.360000000000007</v>
      </c>
      <c r="I304" s="6">
        <f t="shared" si="78"/>
        <v>2</v>
      </c>
      <c r="J304" s="6">
        <f t="shared" si="79"/>
        <v>56.70000000000001</v>
      </c>
      <c r="K304" s="6">
        <f t="shared" si="80"/>
        <v>3.2</v>
      </c>
      <c r="L304" s="6">
        <f t="shared" si="81"/>
        <v>90.720000000000013</v>
      </c>
      <c r="M304" s="9" t="str">
        <f t="shared" si="82"/>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 t="shared" si="83"/>
        <v>0.4</v>
      </c>
      <c r="X304" s="6">
        <f t="shared" si="84"/>
        <v>11.340000000000002</v>
      </c>
      <c r="Y304" s="6">
        <f t="shared" si="85"/>
        <v>6.4</v>
      </c>
      <c r="Z304" s="6">
        <f t="shared" si="86"/>
        <v>181.44000000000003</v>
      </c>
      <c r="AA304" s="13">
        <v>15000000393</v>
      </c>
      <c r="AB304" s="6">
        <f t="shared" si="92"/>
        <v>1.2000000000000002</v>
      </c>
      <c r="AC304" s="6">
        <f t="shared" si="93"/>
        <v>34.020000000000003</v>
      </c>
      <c r="AD304" s="13">
        <v>17000000393</v>
      </c>
      <c r="AE304" s="6">
        <f t="shared" si="87"/>
        <v>4.0000000000000009</v>
      </c>
      <c r="AF304" s="6">
        <f t="shared" si="88"/>
        <v>113.40000000000002</v>
      </c>
      <c r="AG304" s="13">
        <v>19000000393</v>
      </c>
      <c r="AH304" s="6">
        <f t="shared" si="89"/>
        <v>2.4000000000000004</v>
      </c>
      <c r="AI304" s="6">
        <f t="shared" si="90"/>
        <v>68.040000000000006</v>
      </c>
      <c r="AJ304" s="13">
        <v>21000000393</v>
      </c>
      <c r="AK304" s="11"/>
      <c r="AL304" s="10" t="str">
        <f t="shared" si="91"/>
        <v>Irish Stew Seasoning Ingredients:
marjoram, thyme, spices</v>
      </c>
      <c r="AM304" s="9" t="s">
        <v>44</v>
      </c>
      <c r="AN304" s="42"/>
    </row>
    <row r="305" spans="1:40" ht="180" x14ac:dyDescent="0.3">
      <c r="A305" s="31" t="s">
        <v>204</v>
      </c>
      <c r="B305" s="8" t="s">
        <v>205</v>
      </c>
      <c r="C305" s="8" t="s">
        <v>206</v>
      </c>
      <c r="D305" s="9" t="s">
        <v>207</v>
      </c>
      <c r="E305" s="6">
        <f t="shared" si="76"/>
        <v>1.1000000000000001</v>
      </c>
      <c r="F305" s="6">
        <f>Table9[[#This Row],[4oz 
Net Wt (grams)]]/2</f>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 t="shared" si="83"/>
        <v>0.55000000000000004</v>
      </c>
      <c r="X305" s="6">
        <f t="shared" si="84"/>
        <v>15.592500000000003</v>
      </c>
      <c r="Y305" s="6">
        <f t="shared" si="85"/>
        <v>8.8000000000000007</v>
      </c>
      <c r="Z305" s="6">
        <f t="shared" si="86"/>
        <v>249.48000000000005</v>
      </c>
      <c r="AA305" s="13">
        <v>15000000175</v>
      </c>
      <c r="AB305" s="6">
        <f t="shared" si="92"/>
        <v>1.6500000000000001</v>
      </c>
      <c r="AC305" s="6">
        <f t="shared" si="93"/>
        <v>46.777500000000011</v>
      </c>
      <c r="AD305" s="13">
        <v>17000000175</v>
      </c>
      <c r="AE305" s="6">
        <f t="shared" si="87"/>
        <v>5.5000000000000009</v>
      </c>
      <c r="AF305" s="6">
        <f t="shared" si="88"/>
        <v>155.92500000000004</v>
      </c>
      <c r="AG305" s="13">
        <v>19000000175</v>
      </c>
      <c r="AH305" s="6">
        <f t="shared" si="89"/>
        <v>3.3000000000000003</v>
      </c>
      <c r="AI305" s="6">
        <f t="shared" si="90"/>
        <v>93.555000000000021</v>
      </c>
      <c r="AJ305" s="13">
        <v>21000000175</v>
      </c>
      <c r="AK305" s="11" t="s">
        <v>208</v>
      </c>
      <c r="AL305" s="10" t="str">
        <f t="shared" si="91"/>
        <v>Italian Classic Bread Dip Ingredients:
garlic, tomato (tomato, &lt; 2% silicon dioxide (anti-caking agent)), paprika, chipotle, basil, brown mustard, oregano, bay leaves, marjoram, thyme, and rosemary</v>
      </c>
      <c r="AM305" s="9" t="s">
        <v>44</v>
      </c>
      <c r="AN305" s="42"/>
    </row>
    <row r="306" spans="1:40" ht="195" x14ac:dyDescent="0.3">
      <c r="A306" s="33" t="s">
        <v>665</v>
      </c>
      <c r="B306" s="8" t="s">
        <v>666</v>
      </c>
      <c r="C306" s="8" t="s">
        <v>667</v>
      </c>
      <c r="D306" s="9" t="s">
        <v>668</v>
      </c>
      <c r="E306" s="6">
        <f t="shared" si="76"/>
        <v>1.1000000000000001</v>
      </c>
      <c r="F306" s="6">
        <f>Table9[[#This Row],[4oz 
Net Wt (grams)]]/2</f>
        <v>31.185000000000006</v>
      </c>
      <c r="G306" s="6">
        <f t="shared" si="77"/>
        <v>2.2000000000000002</v>
      </c>
      <c r="H306" s="6">
        <v>62.370000000000012</v>
      </c>
      <c r="I306" s="6">
        <f t="shared" si="78"/>
        <v>2.75</v>
      </c>
      <c r="J306" s="6">
        <f t="shared" si="79"/>
        <v>77.96250000000002</v>
      </c>
      <c r="K306" s="6">
        <f t="shared" si="80"/>
        <v>4.4000000000000004</v>
      </c>
      <c r="L306" s="6">
        <f t="shared" si="81"/>
        <v>124.74000000000002</v>
      </c>
      <c r="M306" s="9" t="str">
        <f t="shared" si="82"/>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 t="shared" si="83"/>
        <v>0.55000000000000004</v>
      </c>
      <c r="X306" s="6">
        <f t="shared" si="84"/>
        <v>15.592500000000003</v>
      </c>
      <c r="Y306" s="6">
        <f t="shared" si="85"/>
        <v>8.8000000000000007</v>
      </c>
      <c r="Z306" s="6">
        <f t="shared" si="86"/>
        <v>249.48000000000005</v>
      </c>
      <c r="AA306" s="13">
        <v>15000000545</v>
      </c>
      <c r="AB306" s="6">
        <f t="shared" si="92"/>
        <v>1.6500000000000001</v>
      </c>
      <c r="AC306" s="6">
        <f t="shared" si="93"/>
        <v>46.777500000000011</v>
      </c>
      <c r="AD306" s="13">
        <v>17000000545</v>
      </c>
      <c r="AE306" s="6">
        <f t="shared" si="87"/>
        <v>5.5000000000000009</v>
      </c>
      <c r="AF306" s="6">
        <f t="shared" si="88"/>
        <v>155.92500000000004</v>
      </c>
      <c r="AG306" s="13">
        <v>19000000545</v>
      </c>
      <c r="AH306" s="6">
        <f t="shared" si="89"/>
        <v>3.3000000000000003</v>
      </c>
      <c r="AI306" s="6">
        <f t="shared" si="90"/>
        <v>93.555000000000021</v>
      </c>
      <c r="AJ306" s="13">
        <v>21000000545</v>
      </c>
      <c r="AK306" s="11" t="s">
        <v>669</v>
      </c>
      <c r="AL306" s="10" t="str">
        <f t="shared" si="91"/>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670</v>
      </c>
      <c r="B307" s="8" t="s">
        <v>671</v>
      </c>
      <c r="C307" s="8" t="s">
        <v>672</v>
      </c>
      <c r="D307" s="9" t="s">
        <v>673</v>
      </c>
      <c r="E307" s="6">
        <f t="shared" si="76"/>
        <v>1.1000000000000001</v>
      </c>
      <c r="F307" s="6">
        <f>Table9[[#This Row],[4oz 
Net Wt (grams)]]/2</f>
        <v>31.185000000000006</v>
      </c>
      <c r="G307" s="6">
        <f t="shared" si="77"/>
        <v>2.2000000000000002</v>
      </c>
      <c r="H307" s="6">
        <v>62.370000000000012</v>
      </c>
      <c r="I307" s="6">
        <f t="shared" si="78"/>
        <v>2.75</v>
      </c>
      <c r="J307" s="6">
        <f t="shared" si="79"/>
        <v>77.96250000000002</v>
      </c>
      <c r="K307" s="6">
        <f t="shared" si="80"/>
        <v>4.4000000000000004</v>
      </c>
      <c r="L307" s="6">
        <f t="shared" si="81"/>
        <v>124.74000000000002</v>
      </c>
      <c r="M307" s="9" t="str">
        <f t="shared" si="82"/>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248</v>
      </c>
      <c r="W307" s="6">
        <f t="shared" si="83"/>
        <v>0.55000000000000004</v>
      </c>
      <c r="X307" s="6">
        <f t="shared" si="84"/>
        <v>15.592500000000003</v>
      </c>
      <c r="Y307" s="6">
        <f t="shared" si="85"/>
        <v>8.8000000000000007</v>
      </c>
      <c r="Z307" s="6">
        <f t="shared" si="86"/>
        <v>249.48000000000005</v>
      </c>
      <c r="AA307" s="13">
        <v>15000000546</v>
      </c>
      <c r="AB307" s="6">
        <f t="shared" si="92"/>
        <v>1.6500000000000001</v>
      </c>
      <c r="AC307" s="6">
        <f t="shared" si="93"/>
        <v>46.777500000000011</v>
      </c>
      <c r="AD307" s="13">
        <v>17000000546</v>
      </c>
      <c r="AE307" s="6">
        <f t="shared" si="87"/>
        <v>5.5000000000000009</v>
      </c>
      <c r="AF307" s="6">
        <f t="shared" si="88"/>
        <v>155.92500000000004</v>
      </c>
      <c r="AG307" s="13">
        <v>19000000546</v>
      </c>
      <c r="AH307" s="6">
        <f t="shared" si="89"/>
        <v>3.3000000000000003</v>
      </c>
      <c r="AI307" s="6">
        <f t="shared" si="90"/>
        <v>93.555000000000021</v>
      </c>
      <c r="AJ307" s="13">
        <v>21000000546</v>
      </c>
      <c r="AK307" s="11" t="s">
        <v>674</v>
      </c>
      <c r="AL307" s="10" t="str">
        <f t="shared" si="91"/>
        <v>Italian Countryside Bread Dip &amp; Seasoning Ingredients:
onion, garlic, parsley, basil, oregano, chili pepper &amp; fennel</v>
      </c>
      <c r="AM307" s="9" t="s">
        <v>44</v>
      </c>
      <c r="AN307" s="42"/>
    </row>
    <row r="308" spans="1:40" ht="180" x14ac:dyDescent="0.3">
      <c r="A308" s="8" t="s">
        <v>249</v>
      </c>
      <c r="B308" s="8" t="s">
        <v>250</v>
      </c>
      <c r="C308" s="8" t="s">
        <v>251</v>
      </c>
      <c r="D308" s="9" t="s">
        <v>252</v>
      </c>
      <c r="E308" s="6">
        <f t="shared" si="76"/>
        <v>1.1000000000000001</v>
      </c>
      <c r="F308" s="6">
        <f>Table9[[#This Row],[4oz 
Net Wt (grams)]]/2</f>
        <v>31.185000000000006</v>
      </c>
      <c r="G308" s="6">
        <f t="shared" si="77"/>
        <v>2.2000000000000002</v>
      </c>
      <c r="H308" s="6">
        <v>62.370000000000012</v>
      </c>
      <c r="I308" s="6">
        <f t="shared" si="78"/>
        <v>2.75</v>
      </c>
      <c r="J308" s="6">
        <f t="shared" si="79"/>
        <v>77.96250000000002</v>
      </c>
      <c r="K308" s="6">
        <f t="shared" si="80"/>
        <v>4.4000000000000004</v>
      </c>
      <c r="L308" s="6">
        <f t="shared" si="81"/>
        <v>124.74000000000002</v>
      </c>
      <c r="M308" s="9" t="str">
        <f t="shared" si="82"/>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 t="shared" si="83"/>
        <v>0.55000000000000004</v>
      </c>
      <c r="X308" s="6">
        <f t="shared" si="84"/>
        <v>15.592500000000003</v>
      </c>
      <c r="Y308" s="6">
        <f t="shared" si="85"/>
        <v>8.8000000000000007</v>
      </c>
      <c r="Z308" s="6">
        <f t="shared" si="86"/>
        <v>249.48000000000005</v>
      </c>
      <c r="AA308" s="13">
        <v>15000000403</v>
      </c>
      <c r="AB308" s="6">
        <f t="shared" si="92"/>
        <v>1.6500000000000001</v>
      </c>
      <c r="AC308" s="6">
        <f t="shared" si="93"/>
        <v>46.777500000000011</v>
      </c>
      <c r="AD308" s="13">
        <v>17000000403</v>
      </c>
      <c r="AE308" s="6">
        <f t="shared" si="87"/>
        <v>5.5000000000000009</v>
      </c>
      <c r="AF308" s="6">
        <f t="shared" si="88"/>
        <v>155.92500000000004</v>
      </c>
      <c r="AG308" s="13">
        <v>19000000403</v>
      </c>
      <c r="AH308" s="6">
        <f t="shared" si="89"/>
        <v>3.3000000000000003</v>
      </c>
      <c r="AI308" s="6">
        <f t="shared" si="90"/>
        <v>93.555000000000021</v>
      </c>
      <c r="AJ308" s="13">
        <v>21000000403</v>
      </c>
      <c r="AK308" s="11" t="s">
        <v>253</v>
      </c>
      <c r="AL308" s="10" t="str">
        <f t="shared" si="91"/>
        <v>Italian Cuisine Bread Dip Ingredients:
oregano, rosemary, thyme, basil, marjoram, sage</v>
      </c>
      <c r="AM308" s="9" t="s">
        <v>44</v>
      </c>
      <c r="AN308" s="42"/>
    </row>
    <row r="309" spans="1:40" ht="180" x14ac:dyDescent="0.3">
      <c r="A309" s="33" t="s">
        <v>480</v>
      </c>
      <c r="B309" s="8" t="s">
        <v>481</v>
      </c>
      <c r="C309" s="8" t="s">
        <v>482</v>
      </c>
      <c r="D309" s="9" t="s">
        <v>483</v>
      </c>
      <c r="E309" s="6">
        <f t="shared" si="76"/>
        <v>2.1</v>
      </c>
      <c r="F309" s="6">
        <f>Table9[[#This Row],[4oz 
Net Wt (grams)]]/2</f>
        <v>59.535000000000004</v>
      </c>
      <c r="G309" s="6">
        <f t="shared" si="77"/>
        <v>4.2</v>
      </c>
      <c r="H309" s="6">
        <v>119.07000000000001</v>
      </c>
      <c r="I309" s="6">
        <f t="shared" si="78"/>
        <v>5.25</v>
      </c>
      <c r="J309" s="6">
        <f t="shared" si="79"/>
        <v>148.83750000000001</v>
      </c>
      <c r="K309" s="6">
        <f t="shared" si="80"/>
        <v>8.4</v>
      </c>
      <c r="L309" s="6">
        <f t="shared" si="81"/>
        <v>238.14000000000001</v>
      </c>
      <c r="M309" s="9" t="str">
        <f t="shared" si="82"/>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 t="shared" si="83"/>
        <v>1.05</v>
      </c>
      <c r="X309" s="6">
        <f t="shared" si="84"/>
        <v>29.767500000000002</v>
      </c>
      <c r="Y309" s="6">
        <f t="shared" si="85"/>
        <v>16.8</v>
      </c>
      <c r="Z309" s="6">
        <f t="shared" si="86"/>
        <v>476.28000000000003</v>
      </c>
      <c r="AA309" s="13">
        <v>15000000452</v>
      </c>
      <c r="AB309" s="6">
        <f t="shared" si="92"/>
        <v>3.1500000000000004</v>
      </c>
      <c r="AC309" s="6">
        <f t="shared" si="93"/>
        <v>89.302500000000009</v>
      </c>
      <c r="AD309" s="13">
        <v>17000000452</v>
      </c>
      <c r="AE309" s="6">
        <f t="shared" si="87"/>
        <v>10.5</v>
      </c>
      <c r="AF309" s="6">
        <f t="shared" si="88"/>
        <v>297.67500000000001</v>
      </c>
      <c r="AG309" s="13">
        <v>19000000452</v>
      </c>
      <c r="AH309" s="6">
        <f t="shared" si="89"/>
        <v>6.3000000000000007</v>
      </c>
      <c r="AI309" s="6">
        <f t="shared" si="90"/>
        <v>178.60500000000002</v>
      </c>
      <c r="AJ309" s="13">
        <v>21000000452</v>
      </c>
      <c r="AK309" s="11" t="s">
        <v>484</v>
      </c>
      <c r="AL309" s="10" t="str">
        <f t="shared" si="91"/>
        <v>Italian Lemon Herb Dressing Mix Ingredients:
salt, sugar, garlic, black pepper, red pepper, msg, artificial flavors, xanthan gum, perservatives</v>
      </c>
      <c r="AM309" s="9" t="s">
        <v>44</v>
      </c>
      <c r="AN309" s="42"/>
    </row>
    <row r="310" spans="1:40" ht="180" x14ac:dyDescent="0.3">
      <c r="A310" s="31" t="s">
        <v>1786</v>
      </c>
      <c r="B310" s="8" t="s">
        <v>1787</v>
      </c>
      <c r="C310" s="8" t="s">
        <v>1788</v>
      </c>
      <c r="D310" s="9" t="s">
        <v>1789</v>
      </c>
      <c r="E310" s="6">
        <f t="shared" si="76"/>
        <v>2.1</v>
      </c>
      <c r="F310" s="6">
        <f>Table9[[#This Row],[4oz 
Net Wt (grams)]]/2</f>
        <v>59.535000000000004</v>
      </c>
      <c r="G310" s="6">
        <f t="shared" si="77"/>
        <v>4.2</v>
      </c>
      <c r="H310" s="6">
        <v>119.07000000000001</v>
      </c>
      <c r="I310" s="6">
        <f t="shared" si="78"/>
        <v>5.25</v>
      </c>
      <c r="J310" s="6">
        <f t="shared" si="79"/>
        <v>148.83750000000001</v>
      </c>
      <c r="K310" s="6">
        <f t="shared" si="80"/>
        <v>8.4</v>
      </c>
      <c r="L310" s="6">
        <f t="shared" si="81"/>
        <v>238.14000000000001</v>
      </c>
      <c r="M310" s="9" t="str">
        <f t="shared" si="82"/>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 t="shared" si="83"/>
        <v>1.05</v>
      </c>
      <c r="X310" s="6">
        <f t="shared" si="84"/>
        <v>29.767500000000002</v>
      </c>
      <c r="Y310" s="6">
        <f t="shared" si="85"/>
        <v>16.8</v>
      </c>
      <c r="Z310" s="6">
        <f t="shared" si="86"/>
        <v>476.28000000000003</v>
      </c>
      <c r="AA310" s="13">
        <v>15000000176</v>
      </c>
      <c r="AB310" s="6">
        <f t="shared" si="92"/>
        <v>3.1500000000000004</v>
      </c>
      <c r="AC310" s="6">
        <f t="shared" si="93"/>
        <v>89.302500000000009</v>
      </c>
      <c r="AD310" s="13">
        <v>17000000176</v>
      </c>
      <c r="AE310" s="6">
        <f t="shared" si="87"/>
        <v>10.5</v>
      </c>
      <c r="AF310" s="6">
        <f t="shared" si="88"/>
        <v>297.67500000000001</v>
      </c>
      <c r="AG310" s="13">
        <v>19000000176</v>
      </c>
      <c r="AH310" s="6">
        <f t="shared" si="89"/>
        <v>6.3000000000000007</v>
      </c>
      <c r="AI310" s="6">
        <f t="shared" si="90"/>
        <v>178.60500000000002</v>
      </c>
      <c r="AJ310" s="13">
        <v>21000000176</v>
      </c>
      <c r="AK310" s="11"/>
      <c r="AL310" s="10" t="str">
        <f t="shared" si="91"/>
        <v>Italian Salad Dressing Mix Ingredients:
salt, sugar, garlic, black pepper, red pepper, msg, artificial flavors, xanthan gum, perservatives</v>
      </c>
      <c r="AM310" s="9" t="s">
        <v>44</v>
      </c>
      <c r="AN310" s="42"/>
    </row>
    <row r="311" spans="1:40" ht="180" x14ac:dyDescent="0.3">
      <c r="A311" s="8" t="s">
        <v>932</v>
      </c>
      <c r="B311" s="8" t="s">
        <v>933</v>
      </c>
      <c r="C311" s="8" t="s">
        <v>933</v>
      </c>
      <c r="D311" s="9" t="s">
        <v>934</v>
      </c>
      <c r="E311" s="6">
        <f t="shared" si="76"/>
        <v>0.38095238095238093</v>
      </c>
      <c r="F311" s="6">
        <f>Table9[[#This Row],[4oz 
Net Wt (grams)]]/2</f>
        <v>10.8</v>
      </c>
      <c r="G311" s="6">
        <f t="shared" si="77"/>
        <v>0.76190476190476186</v>
      </c>
      <c r="H311" s="6">
        <v>21.6</v>
      </c>
      <c r="I311" s="6">
        <f t="shared" si="78"/>
        <v>0.95238095238095233</v>
      </c>
      <c r="J311" s="6">
        <f t="shared" si="79"/>
        <v>27</v>
      </c>
      <c r="K311" s="6">
        <f t="shared" si="80"/>
        <v>1.5238095238095237</v>
      </c>
      <c r="L311" s="6">
        <f t="shared" si="81"/>
        <v>43.2</v>
      </c>
      <c r="M311" s="9" t="str">
        <f t="shared" si="82"/>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 t="shared" si="83"/>
        <v>0.19047619047619047</v>
      </c>
      <c r="X311" s="6">
        <f t="shared" si="84"/>
        <v>5.4</v>
      </c>
      <c r="Y311" s="6">
        <f t="shared" si="85"/>
        <v>3.0476190476190474</v>
      </c>
      <c r="Z311" s="6">
        <f t="shared" si="86"/>
        <v>86.4</v>
      </c>
      <c r="AA311" s="13">
        <v>15000000638</v>
      </c>
      <c r="AB311" s="6">
        <f t="shared" si="92"/>
        <v>0.5714285714285714</v>
      </c>
      <c r="AC311" s="6">
        <f t="shared" si="93"/>
        <v>16.200000000000003</v>
      </c>
      <c r="AD311" s="13">
        <v>17000000638</v>
      </c>
      <c r="AE311" s="6">
        <f t="shared" si="87"/>
        <v>1.9047619047619047</v>
      </c>
      <c r="AF311" s="6">
        <f t="shared" si="88"/>
        <v>54</v>
      </c>
      <c r="AG311" s="13">
        <v>19000000638</v>
      </c>
      <c r="AH311" s="6">
        <f t="shared" si="89"/>
        <v>1.1428571428571428</v>
      </c>
      <c r="AI311" s="6">
        <f t="shared" si="90"/>
        <v>32.400000000000006</v>
      </c>
      <c r="AJ311" s="13">
        <v>21000000638</v>
      </c>
      <c r="AK311" s="11"/>
      <c r="AL311" s="10" t="str">
        <f t="shared" si="91"/>
        <v>Italian Seasoning Ingredients:
majoram, oregano, crushed red pepper flakes</v>
      </c>
      <c r="AM311" s="9" t="s">
        <v>44</v>
      </c>
      <c r="AN311" s="42"/>
    </row>
    <row r="312" spans="1:40" ht="180" x14ac:dyDescent="0.3">
      <c r="A312" s="8" t="s">
        <v>2158</v>
      </c>
      <c r="B312" s="8" t="s">
        <v>2159</v>
      </c>
      <c r="C312" s="8" t="s">
        <v>2160</v>
      </c>
      <c r="D312" s="9" t="s">
        <v>2161</v>
      </c>
      <c r="E312" s="6">
        <f t="shared" si="76"/>
        <v>1.6578483245149911</v>
      </c>
      <c r="F312" s="6">
        <f>Table9[[#This Row],[4oz 
Net Wt (grams)]]/2</f>
        <v>47</v>
      </c>
      <c r="G312" s="6">
        <f t="shared" si="77"/>
        <v>3.3156966490299822</v>
      </c>
      <c r="H312" s="6">
        <v>94</v>
      </c>
      <c r="I312" s="6">
        <f t="shared" si="78"/>
        <v>4.1446208112874778</v>
      </c>
      <c r="J312" s="6">
        <f t="shared" si="79"/>
        <v>117.5</v>
      </c>
      <c r="K312" s="6">
        <f t="shared" si="80"/>
        <v>6.6313932980599644</v>
      </c>
      <c r="L312" s="6">
        <f t="shared" si="81"/>
        <v>188</v>
      </c>
      <c r="M312" s="9" t="str">
        <f t="shared" si="82"/>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 t="shared" si="83"/>
        <v>0.82892416225749554</v>
      </c>
      <c r="X312" s="6">
        <f t="shared" si="84"/>
        <v>23.5</v>
      </c>
      <c r="Y312" s="6">
        <f t="shared" si="85"/>
        <v>13.262786596119929</v>
      </c>
      <c r="Z312" s="6">
        <f t="shared" si="86"/>
        <v>376</v>
      </c>
      <c r="AA312" s="13">
        <v>15000000177</v>
      </c>
      <c r="AB312" s="6">
        <f t="shared" si="92"/>
        <v>2.4867724867724865</v>
      </c>
      <c r="AC312" s="6">
        <f t="shared" si="93"/>
        <v>70.5</v>
      </c>
      <c r="AD312" s="13">
        <v>17000000177</v>
      </c>
      <c r="AE312" s="6">
        <f t="shared" si="87"/>
        <v>8.2892416225749557</v>
      </c>
      <c r="AF312" s="6">
        <f t="shared" si="88"/>
        <v>235</v>
      </c>
      <c r="AG312" s="13">
        <v>19000000177</v>
      </c>
      <c r="AH312" s="6">
        <f t="shared" si="89"/>
        <v>4.973544973544973</v>
      </c>
      <c r="AI312" s="6">
        <f t="shared" si="90"/>
        <v>141</v>
      </c>
      <c r="AJ312" s="13">
        <v>21000000177</v>
      </c>
      <c r="AK312" s="11"/>
      <c r="AL312" s="10" t="str">
        <f t="shared" si="91"/>
        <v>Jalapeno Sea Salt Ingredients:
sea salt, jalapeno powder, garlic, onion, pepper, Mexican oregano</v>
      </c>
      <c r="AM312" s="9" t="s">
        <v>44</v>
      </c>
      <c r="AN312" s="42"/>
    </row>
    <row r="313" spans="1:40" ht="180" x14ac:dyDescent="0.3">
      <c r="A313" s="33" t="s">
        <v>563</v>
      </c>
      <c r="B313" s="8" t="s">
        <v>564</v>
      </c>
      <c r="C313" s="8" t="s">
        <v>564</v>
      </c>
      <c r="D313" s="9" t="s">
        <v>565</v>
      </c>
      <c r="E313" s="6">
        <f t="shared" si="76"/>
        <v>1.2345679012345678</v>
      </c>
      <c r="F313" s="6">
        <f>Table9[[#This Row],[4oz 
Net Wt (grams)]]/2</f>
        <v>35</v>
      </c>
      <c r="G313" s="6">
        <f t="shared" si="77"/>
        <v>2.4691358024691357</v>
      </c>
      <c r="H313" s="6">
        <v>70</v>
      </c>
      <c r="I313" s="6">
        <f t="shared" si="78"/>
        <v>3.0864197530864197</v>
      </c>
      <c r="J313" s="6">
        <f t="shared" si="79"/>
        <v>87.5</v>
      </c>
      <c r="K313" s="6">
        <f t="shared" si="80"/>
        <v>4.9382716049382713</v>
      </c>
      <c r="L313" s="6">
        <f t="shared" si="81"/>
        <v>140</v>
      </c>
      <c r="M313" s="9" t="str">
        <f t="shared" si="82"/>
        <v>Jalapeno Seasoning Ingredients: 
salt, onion, jalapeno, garlic, cilantro, tomato powder, spices, not more than 2% silicon dioxide added to prevent caking
 - NET WT. 1.23 oz (35 grams)</v>
      </c>
      <c r="N313" s="10">
        <v>10000000511</v>
      </c>
      <c r="O313" s="10">
        <v>30000000511</v>
      </c>
      <c r="P313" s="10">
        <v>50000000511</v>
      </c>
      <c r="Q313" s="10">
        <v>70000000511</v>
      </c>
      <c r="R313" s="10">
        <v>90000000511</v>
      </c>
      <c r="S313" s="10">
        <v>11000000511</v>
      </c>
      <c r="T313" s="10">
        <v>13000000511</v>
      </c>
      <c r="U313" s="22"/>
      <c r="W313" s="6">
        <f t="shared" si="83"/>
        <v>0.61728395061728392</v>
      </c>
      <c r="X313" s="6">
        <f t="shared" si="84"/>
        <v>17.5</v>
      </c>
      <c r="Y313" s="6">
        <f t="shared" si="85"/>
        <v>9.8765432098765427</v>
      </c>
      <c r="Z313" s="6">
        <f t="shared" si="86"/>
        <v>280</v>
      </c>
      <c r="AA313" s="13">
        <v>15000000511</v>
      </c>
      <c r="AB313" s="6">
        <f t="shared" si="92"/>
        <v>1.8518518518518516</v>
      </c>
      <c r="AC313" s="6">
        <f t="shared" si="93"/>
        <v>52.5</v>
      </c>
      <c r="AD313" s="13">
        <v>17000000511</v>
      </c>
      <c r="AE313" s="6">
        <f t="shared" si="87"/>
        <v>6.1728395061728394</v>
      </c>
      <c r="AF313" s="6">
        <f t="shared" si="88"/>
        <v>175</v>
      </c>
      <c r="AG313" s="13">
        <v>19000000511</v>
      </c>
      <c r="AH313" s="6">
        <f t="shared" si="89"/>
        <v>3.7037037037037033</v>
      </c>
      <c r="AI313" s="6">
        <f t="shared" si="90"/>
        <v>105</v>
      </c>
      <c r="AJ313" s="13">
        <v>21000000511</v>
      </c>
      <c r="AK313" s="11" t="s">
        <v>566</v>
      </c>
      <c r="AL313" s="10" t="str">
        <f t="shared" si="91"/>
        <v>Jalapeno Seasoning Ingredients: 
salt, onion, jalapeno, garlic, cilantro, tomato powder, spices, not more than 2% silicon dioxide added to prevent caking</v>
      </c>
      <c r="AM313" s="9" t="s">
        <v>44</v>
      </c>
      <c r="AN313" s="42"/>
    </row>
    <row r="314" spans="1:40" ht="180" x14ac:dyDescent="0.3">
      <c r="A314" s="8" t="s">
        <v>1307</v>
      </c>
      <c r="B314" s="8" t="s">
        <v>1308</v>
      </c>
      <c r="C314" s="8" t="s">
        <v>1308</v>
      </c>
      <c r="D314" s="9" t="s">
        <v>1309</v>
      </c>
      <c r="E314" s="6">
        <f t="shared" si="76"/>
        <v>0.8</v>
      </c>
      <c r="F314" s="6">
        <f>Table9[[#This Row],[4oz 
Net Wt (grams)]]/2</f>
        <v>22.680000000000003</v>
      </c>
      <c r="G314" s="6">
        <f t="shared" si="77"/>
        <v>1.6</v>
      </c>
      <c r="H314" s="6">
        <v>45.360000000000007</v>
      </c>
      <c r="I314" s="6">
        <f t="shared" si="78"/>
        <v>2</v>
      </c>
      <c r="J314" s="6">
        <f t="shared" si="79"/>
        <v>56.70000000000001</v>
      </c>
      <c r="K314" s="6">
        <f t="shared" si="80"/>
        <v>3.2</v>
      </c>
      <c r="L314" s="6">
        <f t="shared" si="81"/>
        <v>90.720000000000013</v>
      </c>
      <c r="M314" s="9" t="str">
        <f t="shared" si="82"/>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138</v>
      </c>
      <c r="W314" s="6">
        <f t="shared" si="83"/>
        <v>0.4</v>
      </c>
      <c r="X314" s="6">
        <f t="shared" si="84"/>
        <v>11.340000000000002</v>
      </c>
      <c r="Y314" s="6">
        <f t="shared" si="85"/>
        <v>6.4</v>
      </c>
      <c r="Z314" s="6">
        <f t="shared" si="86"/>
        <v>181.44000000000003</v>
      </c>
      <c r="AA314" s="13">
        <v>15000000178</v>
      </c>
      <c r="AB314" s="6">
        <f t="shared" si="92"/>
        <v>1.2000000000000002</v>
      </c>
      <c r="AC314" s="6">
        <f t="shared" si="93"/>
        <v>34.020000000000003</v>
      </c>
      <c r="AD314" s="13">
        <v>17000000178</v>
      </c>
      <c r="AE314" s="6">
        <f t="shared" si="87"/>
        <v>4.0000000000000009</v>
      </c>
      <c r="AF314" s="6">
        <f t="shared" si="88"/>
        <v>113.40000000000002</v>
      </c>
      <c r="AG314" s="13">
        <v>19000000178</v>
      </c>
      <c r="AH314" s="6">
        <f t="shared" si="89"/>
        <v>2.4000000000000004</v>
      </c>
      <c r="AI314" s="6">
        <f t="shared" si="90"/>
        <v>68.040000000000006</v>
      </c>
      <c r="AJ314" s="13">
        <v>21000000178</v>
      </c>
      <c r="AK314" s="11"/>
      <c r="AL314" s="10" t="str">
        <f t="shared" si="91"/>
        <v>Jasmine Tea Ingredients:
pouchong tea, jasmine petals</v>
      </c>
      <c r="AM314" s="9" t="s">
        <v>44</v>
      </c>
      <c r="AN314" s="42"/>
    </row>
    <row r="315" spans="1:40" ht="180" x14ac:dyDescent="0.3">
      <c r="A315" s="33" t="s">
        <v>777</v>
      </c>
      <c r="B315" s="8" t="s">
        <v>778</v>
      </c>
      <c r="C315" s="8" t="s">
        <v>779</v>
      </c>
      <c r="D315" s="9" t="s">
        <v>780</v>
      </c>
      <c r="E315" s="6">
        <f t="shared" si="76"/>
        <v>7</v>
      </c>
      <c r="F315" s="6">
        <f>Table9[[#This Row],[4oz 
Net Wt (grams)]]/2</f>
        <v>198.45000000000002</v>
      </c>
      <c r="G315" s="6">
        <f t="shared" si="77"/>
        <v>14</v>
      </c>
      <c r="H315" s="6">
        <v>396.90000000000003</v>
      </c>
      <c r="I315" s="6">
        <f t="shared" si="78"/>
        <v>17.5</v>
      </c>
      <c r="J315" s="6">
        <f t="shared" si="79"/>
        <v>496.12500000000006</v>
      </c>
      <c r="K315" s="6">
        <f t="shared" si="80"/>
        <v>28</v>
      </c>
      <c r="L315" s="6">
        <f t="shared" si="81"/>
        <v>793.80000000000007</v>
      </c>
      <c r="M315" s="9" t="str">
        <f t="shared" si="82"/>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 t="shared" si="83"/>
        <v>3.5</v>
      </c>
      <c r="X315" s="6">
        <f t="shared" si="84"/>
        <v>99.225000000000009</v>
      </c>
      <c r="Y315" s="6">
        <f t="shared" si="85"/>
        <v>56</v>
      </c>
      <c r="Z315" s="6">
        <f t="shared" si="86"/>
        <v>1587.6000000000001</v>
      </c>
      <c r="AA315" s="13">
        <v>15000000594</v>
      </c>
      <c r="AB315" s="6">
        <f t="shared" si="92"/>
        <v>10.5</v>
      </c>
      <c r="AC315" s="6">
        <f t="shared" si="93"/>
        <v>297.67500000000001</v>
      </c>
      <c r="AD315" s="13">
        <v>17000000594</v>
      </c>
      <c r="AE315" s="6">
        <f t="shared" si="87"/>
        <v>35</v>
      </c>
      <c r="AF315" s="6">
        <f t="shared" si="88"/>
        <v>992.25000000000011</v>
      </c>
      <c r="AG315" s="13">
        <v>19000000594</v>
      </c>
      <c r="AH315" s="6">
        <f t="shared" si="89"/>
        <v>21</v>
      </c>
      <c r="AI315" s="6">
        <f t="shared" si="90"/>
        <v>595.35</v>
      </c>
      <c r="AJ315" s="13">
        <v>21000000594</v>
      </c>
      <c r="AK315" s="11" t="s">
        <v>781</v>
      </c>
      <c r="AL315" s="10" t="str">
        <f t="shared" si="91"/>
        <v>Just "Popped" Into Salem Ingredients:
blue butterfly popcorn kernels (NON GMO)</v>
      </c>
      <c r="AM315" s="9" t="s">
        <v>44</v>
      </c>
      <c r="AN315" s="42"/>
    </row>
    <row r="316" spans="1:40" ht="405" x14ac:dyDescent="0.3">
      <c r="A316" s="8" t="s">
        <v>2489</v>
      </c>
      <c r="B316" s="8" t="s">
        <v>2490</v>
      </c>
      <c r="C316" s="8" t="s">
        <v>2491</v>
      </c>
      <c r="D316" s="9" t="s">
        <v>2492</v>
      </c>
      <c r="E316" s="6">
        <f t="shared" si="76"/>
        <v>1.6875</v>
      </c>
      <c r="F316" s="6">
        <f>Table9[[#This Row],[4oz 
Net Wt (grams)]]/2</f>
        <v>47.840625000000003</v>
      </c>
      <c r="G316" s="6">
        <f t="shared" si="77"/>
        <v>3.375</v>
      </c>
      <c r="H316" s="6">
        <v>95.681250000000006</v>
      </c>
      <c r="I316" s="6">
        <f t="shared" si="78"/>
        <v>4.21875</v>
      </c>
      <c r="J316" s="6">
        <f t="shared" si="79"/>
        <v>119.6015625</v>
      </c>
      <c r="K316" s="6">
        <f t="shared" si="80"/>
        <v>6.75</v>
      </c>
      <c r="L316" s="6">
        <f t="shared" si="81"/>
        <v>191.36250000000001</v>
      </c>
      <c r="M316"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121</v>
      </c>
      <c r="W316" s="6">
        <f t="shared" si="83"/>
        <v>0.84375</v>
      </c>
      <c r="X316" s="6">
        <f t="shared" si="84"/>
        <v>23.920312500000001</v>
      </c>
      <c r="Y316" s="6">
        <f t="shared" si="85"/>
        <v>13.5</v>
      </c>
      <c r="Z316" s="6">
        <f t="shared" si="86"/>
        <v>382.72500000000002</v>
      </c>
      <c r="AA316" s="13">
        <v>15000000179</v>
      </c>
      <c r="AB316" s="6">
        <f t="shared" si="92"/>
        <v>2.53125</v>
      </c>
      <c r="AC316" s="6">
        <f t="shared" si="93"/>
        <v>71.760937500000011</v>
      </c>
      <c r="AD316" s="13">
        <v>17000000179</v>
      </c>
      <c r="AE316" s="6">
        <f t="shared" si="87"/>
        <v>8.4375</v>
      </c>
      <c r="AF316" s="6">
        <f t="shared" si="88"/>
        <v>239.203125</v>
      </c>
      <c r="AG316" s="13">
        <v>19000000179</v>
      </c>
      <c r="AH316" s="6">
        <f t="shared" si="89"/>
        <v>5.0625</v>
      </c>
      <c r="AI316" s="6">
        <f t="shared" si="90"/>
        <v>143.52187500000002</v>
      </c>
      <c r="AJ316" s="13">
        <v>21000000179</v>
      </c>
      <c r="AK316" s="11"/>
      <c r="AL316"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1424</v>
      </c>
      <c r="B317" s="8" t="s">
        <v>1425</v>
      </c>
      <c r="C317" s="8" t="s">
        <v>1425</v>
      </c>
      <c r="D317" s="9" t="s">
        <v>305</v>
      </c>
      <c r="E317" s="6" t="e">
        <f t="shared" si="76"/>
        <v>#VALUE!</v>
      </c>
      <c r="F317" s="6" t="e">
        <f>Table9[[#This Row],[4oz 
Net Wt (grams)]]/2</f>
        <v>#VALUE!</v>
      </c>
      <c r="G317" s="6" t="str">
        <f t="shared" si="77"/>
        <v>NULL</v>
      </c>
      <c r="H317" s="6" t="s">
        <v>305</v>
      </c>
      <c r="I317" s="6" t="str">
        <f t="shared" si="78"/>
        <v>NULL</v>
      </c>
      <c r="J317" s="6" t="str">
        <f t="shared" si="79"/>
        <v>NULL</v>
      </c>
      <c r="K317" s="6" t="str">
        <f t="shared" si="80"/>
        <v>NULL</v>
      </c>
      <c r="L317" s="6" t="str">
        <f t="shared" si="81"/>
        <v>NULL</v>
      </c>
      <c r="M317" s="9" t="e">
        <f t="shared" si="82"/>
        <v>#VALUE!</v>
      </c>
      <c r="N317" s="10">
        <v>10000000180</v>
      </c>
      <c r="O317" s="10">
        <v>30000000180</v>
      </c>
      <c r="P317" s="10">
        <v>50000000180</v>
      </c>
      <c r="Q317" s="10">
        <v>70000000180</v>
      </c>
      <c r="R317" s="10">
        <v>90000000180</v>
      </c>
      <c r="S317" s="10">
        <v>11000000180</v>
      </c>
      <c r="T317" s="10">
        <v>13000000180</v>
      </c>
      <c r="U317" s="8"/>
      <c r="V317" s="9"/>
      <c r="W317" s="6" t="str">
        <f t="shared" si="83"/>
        <v>NULL</v>
      </c>
      <c r="X317" s="6" t="str">
        <f t="shared" si="84"/>
        <v>NULL</v>
      </c>
      <c r="Y317" s="6" t="str">
        <f t="shared" si="85"/>
        <v>NULL</v>
      </c>
      <c r="Z317" s="6" t="str">
        <f t="shared" si="86"/>
        <v>NULL</v>
      </c>
      <c r="AA317" s="13">
        <v>15000000180</v>
      </c>
      <c r="AB317" s="6" t="e">
        <f t="shared" si="92"/>
        <v>#VALUE!</v>
      </c>
      <c r="AC317" s="6" t="e">
        <f t="shared" si="93"/>
        <v>#VALUE!</v>
      </c>
      <c r="AD317" s="13">
        <v>17000000180</v>
      </c>
      <c r="AE317" s="6" t="str">
        <f t="shared" si="87"/>
        <v>NULL</v>
      </c>
      <c r="AF317" s="6" t="str">
        <f t="shared" si="88"/>
        <v>NULL</v>
      </c>
      <c r="AG317" s="13">
        <v>19000000180</v>
      </c>
      <c r="AH317" s="6" t="e">
        <f t="shared" si="89"/>
        <v>#VALUE!</v>
      </c>
      <c r="AI317" s="6" t="e">
        <f t="shared" si="90"/>
        <v>#VALUE!</v>
      </c>
      <c r="AJ317" s="13">
        <v>21000000180</v>
      </c>
      <c r="AK317" s="11"/>
      <c r="AL317" s="10" t="str">
        <f t="shared" si="91"/>
        <v>NULL</v>
      </c>
      <c r="AM317" s="9" t="s">
        <v>44</v>
      </c>
      <c r="AN317" s="42"/>
    </row>
    <row r="318" spans="1:40" ht="180" x14ac:dyDescent="0.3">
      <c r="A318" s="31" t="s">
        <v>1637</v>
      </c>
      <c r="B318" s="8" t="s">
        <v>1638</v>
      </c>
      <c r="C318" s="8" t="s">
        <v>1639</v>
      </c>
      <c r="D318" s="9" t="s">
        <v>1640</v>
      </c>
      <c r="E318" s="6">
        <f t="shared" si="76"/>
        <v>2</v>
      </c>
      <c r="F318" s="6">
        <f>Table9[[#This Row],[4oz 
Net Wt (grams)]]/2</f>
        <v>56.7</v>
      </c>
      <c r="G318" s="6">
        <f t="shared" si="77"/>
        <v>4</v>
      </c>
      <c r="H318" s="6">
        <v>113.4</v>
      </c>
      <c r="I318" s="6">
        <f t="shared" si="78"/>
        <v>5</v>
      </c>
      <c r="J318" s="6">
        <f t="shared" si="79"/>
        <v>141.75</v>
      </c>
      <c r="K318" s="6">
        <f t="shared" si="80"/>
        <v>8</v>
      </c>
      <c r="L318" s="6">
        <f t="shared" si="81"/>
        <v>226.8</v>
      </c>
      <c r="M318" s="9" t="str">
        <f t="shared" si="82"/>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786</v>
      </c>
      <c r="W318" s="6">
        <f t="shared" si="83"/>
        <v>1</v>
      </c>
      <c r="X318" s="6">
        <f t="shared" si="84"/>
        <v>28.35</v>
      </c>
      <c r="Y318" s="6">
        <f t="shared" si="85"/>
        <v>16</v>
      </c>
      <c r="Z318" s="6">
        <f t="shared" si="86"/>
        <v>453.6</v>
      </c>
      <c r="AA318" s="13">
        <v>15000000181</v>
      </c>
      <c r="AB318" s="6">
        <f t="shared" si="92"/>
        <v>3</v>
      </c>
      <c r="AC318" s="6">
        <f t="shared" si="93"/>
        <v>85.050000000000011</v>
      </c>
      <c r="AD318" s="13">
        <v>17000000181</v>
      </c>
      <c r="AE318" s="6">
        <f t="shared" si="87"/>
        <v>10</v>
      </c>
      <c r="AF318" s="6">
        <f t="shared" si="88"/>
        <v>283.5</v>
      </c>
      <c r="AG318" s="13">
        <v>19000000181</v>
      </c>
      <c r="AH318" s="6">
        <f t="shared" si="89"/>
        <v>6</v>
      </c>
      <c r="AI318" s="6">
        <f t="shared" si="90"/>
        <v>170.10000000000002</v>
      </c>
      <c r="AJ318" s="13">
        <v>21000000181</v>
      </c>
      <c r="AK318" s="11"/>
      <c r="AL318" s="10" t="str">
        <f t="shared" si="91"/>
        <v>Kettle Corn Popcorn Seasoning Ingredients:
sugar, salt, natural butter flavor, less than 2% tricalcium phosphate (anticaking)
• ALLERGY ALERT: contains milk •</v>
      </c>
      <c r="AM318" s="9" t="s">
        <v>44</v>
      </c>
      <c r="AN318" s="42"/>
    </row>
    <row r="319" spans="1:40" ht="180" x14ac:dyDescent="0.3">
      <c r="A319" s="33" t="s">
        <v>2923</v>
      </c>
      <c r="B319" s="8" t="s">
        <v>2919</v>
      </c>
      <c r="C319" s="8" t="s">
        <v>2919</v>
      </c>
      <c r="D319" s="9" t="s">
        <v>2920</v>
      </c>
      <c r="E319" s="6">
        <f t="shared" si="76"/>
        <v>1.3051146384479717</v>
      </c>
      <c r="F319" s="6">
        <f>Table9[[#This Row],[4oz 
Net Wt (grams)]]/2</f>
        <v>37</v>
      </c>
      <c r="G319" s="6">
        <f t="shared" si="77"/>
        <v>2.6102292768959434</v>
      </c>
      <c r="H319" s="6">
        <v>74</v>
      </c>
      <c r="I319" s="6">
        <f t="shared" si="78"/>
        <v>3.2627865961199292</v>
      </c>
      <c r="J319" s="6">
        <f t="shared" si="79"/>
        <v>92.5</v>
      </c>
      <c r="K319" s="6">
        <f t="shared" si="80"/>
        <v>5.2204585537918868</v>
      </c>
      <c r="L319" s="6">
        <f t="shared" si="81"/>
        <v>148</v>
      </c>
      <c r="M319" s="9" t="str">
        <f t="shared" si="82"/>
        <v>Kickin' Chicken Ingredients:
dehydrated garlic, dehydrated onion, sea salt, spices, dehydrated orange, paprika, dehydrated green bell pepper, vegetable oil
 - NET WT. 1.31 oz (37 grams)</v>
      </c>
      <c r="N319" s="10">
        <v>10000000655</v>
      </c>
      <c r="O319" s="10">
        <v>30000000655</v>
      </c>
      <c r="P319" s="10">
        <v>50000000655</v>
      </c>
      <c r="Q319" s="10">
        <v>70000000655</v>
      </c>
      <c r="R319" s="10">
        <v>90000000655</v>
      </c>
      <c r="S319" s="10">
        <v>11000000655</v>
      </c>
      <c r="T319" s="10">
        <v>13000000655</v>
      </c>
      <c r="U319" s="22"/>
      <c r="W319" s="6">
        <f t="shared" si="83"/>
        <v>0.65255731922398585</v>
      </c>
      <c r="X319" s="6">
        <f t="shared" si="84"/>
        <v>18.5</v>
      </c>
      <c r="Y319" s="6">
        <f t="shared" si="85"/>
        <v>10.440917107583774</v>
      </c>
      <c r="Z319" s="6">
        <f t="shared" si="86"/>
        <v>296</v>
      </c>
      <c r="AA319" s="13">
        <v>15000000655</v>
      </c>
      <c r="AB319" s="6">
        <f t="shared" si="92"/>
        <v>1.9576719576719577</v>
      </c>
      <c r="AC319" s="6">
        <f t="shared" si="93"/>
        <v>55.5</v>
      </c>
      <c r="AD319" s="13">
        <v>17000000655</v>
      </c>
      <c r="AE319" s="6">
        <f t="shared" si="87"/>
        <v>6.5255731922398583</v>
      </c>
      <c r="AF319" s="6">
        <f t="shared" si="88"/>
        <v>185</v>
      </c>
      <c r="AG319" s="13">
        <v>19000000655</v>
      </c>
      <c r="AH319" s="6">
        <f t="shared" si="89"/>
        <v>3.9153439153439153</v>
      </c>
      <c r="AI319" s="6">
        <f t="shared" si="90"/>
        <v>111</v>
      </c>
      <c r="AJ319" s="13">
        <v>21000000655</v>
      </c>
      <c r="AK319" s="11" t="s">
        <v>2921</v>
      </c>
      <c r="AL319" s="10" t="str">
        <f t="shared" si="91"/>
        <v>Kickin' Chicken Ingredients:
dehydrated garlic, dehydrated onion, sea salt, spices, dehydrated orange, paprika, dehydrated green bell pepper, vegetable oil</v>
      </c>
      <c r="AM319" s="9" t="s">
        <v>44</v>
      </c>
      <c r="AN319" s="42"/>
    </row>
    <row r="320" spans="1:40" ht="180" x14ac:dyDescent="0.3">
      <c r="A320" s="8" t="s">
        <v>2261</v>
      </c>
      <c r="B320" s="8" t="s">
        <v>2262</v>
      </c>
      <c r="C320" s="8" t="s">
        <v>2262</v>
      </c>
      <c r="D320" s="9" t="s">
        <v>2263</v>
      </c>
      <c r="E320" s="6">
        <f t="shared" si="76"/>
        <v>2.5</v>
      </c>
      <c r="F320" s="6">
        <f>Table9[[#This Row],[4oz 
Net Wt (grams)]]/2</f>
        <v>70.875</v>
      </c>
      <c r="G320" s="6">
        <f t="shared" si="77"/>
        <v>5</v>
      </c>
      <c r="H320" s="6">
        <v>141.75</v>
      </c>
      <c r="I320" s="6">
        <f t="shared" si="78"/>
        <v>6.25</v>
      </c>
      <c r="J320" s="6">
        <f t="shared" si="79"/>
        <v>177.1875</v>
      </c>
      <c r="K320" s="6">
        <f t="shared" si="80"/>
        <v>10</v>
      </c>
      <c r="L320" s="6">
        <f t="shared" si="81"/>
        <v>283.5</v>
      </c>
      <c r="M320" s="9" t="str">
        <f t="shared" si="82"/>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 t="shared" si="83"/>
        <v>1.25</v>
      </c>
      <c r="X320" s="6">
        <f t="shared" si="84"/>
        <v>35.4375</v>
      </c>
      <c r="Y320" s="6">
        <f t="shared" si="85"/>
        <v>20</v>
      </c>
      <c r="Z320" s="6">
        <f t="shared" si="86"/>
        <v>567</v>
      </c>
      <c r="AA320" s="13">
        <v>15000000182</v>
      </c>
      <c r="AB320" s="6">
        <f t="shared" si="92"/>
        <v>3.75</v>
      </c>
      <c r="AC320" s="6">
        <f t="shared" si="93"/>
        <v>106.3125</v>
      </c>
      <c r="AD320" s="13">
        <v>17000000182</v>
      </c>
      <c r="AE320" s="6">
        <f t="shared" si="87"/>
        <v>12.5</v>
      </c>
      <c r="AF320" s="6">
        <f t="shared" si="88"/>
        <v>354.375</v>
      </c>
      <c r="AG320" s="13">
        <v>19000000182</v>
      </c>
      <c r="AH320" s="6">
        <f t="shared" si="89"/>
        <v>7.5</v>
      </c>
      <c r="AI320" s="6">
        <f t="shared" si="90"/>
        <v>212.625</v>
      </c>
      <c r="AJ320" s="13">
        <v>21000000182</v>
      </c>
      <c r="AK320" s="11"/>
      <c r="AL320" s="10" t="str">
        <f t="shared" si="91"/>
        <v>Kosher Salt Ingredients:
kosher salt</v>
      </c>
      <c r="AM320" s="9" t="s">
        <v>44</v>
      </c>
      <c r="AN320" s="42"/>
    </row>
    <row r="321" spans="1:40" ht="360" x14ac:dyDescent="0.3">
      <c r="A321" s="33" t="s">
        <v>366</v>
      </c>
      <c r="B321" s="8" t="s">
        <v>367</v>
      </c>
      <c r="C321" s="8" t="s">
        <v>368</v>
      </c>
      <c r="D321" s="9" t="s">
        <v>2910</v>
      </c>
      <c r="E321" s="6">
        <f t="shared" si="76"/>
        <v>1.0582010582010581</v>
      </c>
      <c r="F321" s="6">
        <f>Table9[[#This Row],[4oz 
Net Wt (grams)]]/2</f>
        <v>30</v>
      </c>
      <c r="G321" s="6">
        <f t="shared" si="77"/>
        <v>2.1164021164021163</v>
      </c>
      <c r="H321" s="6">
        <v>60</v>
      </c>
      <c r="I321" s="6">
        <f t="shared" si="78"/>
        <v>2.6455026455026456</v>
      </c>
      <c r="J321" s="6">
        <f t="shared" si="79"/>
        <v>75</v>
      </c>
      <c r="K321" s="6">
        <f t="shared" si="80"/>
        <v>4.2328042328042326</v>
      </c>
      <c r="L321" s="6">
        <f t="shared" si="81"/>
        <v>120</v>
      </c>
      <c r="M321"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21" s="10">
        <v>10000000382</v>
      </c>
      <c r="O321" s="10">
        <v>30000000382</v>
      </c>
      <c r="P321" s="10">
        <v>50000000382</v>
      </c>
      <c r="Q321" s="10">
        <v>70000000382</v>
      </c>
      <c r="R321" s="10">
        <v>90000000382</v>
      </c>
      <c r="S321" s="10">
        <v>11000000382</v>
      </c>
      <c r="T321" s="10">
        <v>13000000382</v>
      </c>
      <c r="U321" s="9"/>
      <c r="V321" s="9"/>
      <c r="W321" s="6">
        <f t="shared" si="83"/>
        <v>0.52910052910052907</v>
      </c>
      <c r="X321" s="6">
        <f t="shared" si="84"/>
        <v>15</v>
      </c>
      <c r="Y321" s="6">
        <f t="shared" si="85"/>
        <v>8.4656084656084651</v>
      </c>
      <c r="Z321" s="6">
        <f t="shared" si="86"/>
        <v>240</v>
      </c>
      <c r="AA321" s="13">
        <v>15000000382</v>
      </c>
      <c r="AB321" s="6">
        <f t="shared" si="92"/>
        <v>1.5873015873015872</v>
      </c>
      <c r="AC321" s="6">
        <f t="shared" si="93"/>
        <v>45</v>
      </c>
      <c r="AD321" s="13">
        <v>17000000382</v>
      </c>
      <c r="AE321" s="6">
        <f t="shared" si="87"/>
        <v>5.2910052910052912</v>
      </c>
      <c r="AF321" s="6">
        <f t="shared" si="88"/>
        <v>150</v>
      </c>
      <c r="AG321" s="13">
        <v>19000000382</v>
      </c>
      <c r="AH321" s="6">
        <f t="shared" si="89"/>
        <v>3.1746031746031744</v>
      </c>
      <c r="AI321" s="6">
        <f t="shared" si="90"/>
        <v>90</v>
      </c>
      <c r="AJ321" s="13">
        <v>21000000382</v>
      </c>
      <c r="AK321" s="11" t="s">
        <v>369</v>
      </c>
      <c r="AL321"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1421</v>
      </c>
      <c r="B322" s="8" t="s">
        <v>1422</v>
      </c>
      <c r="C322" s="8" t="s">
        <v>1423</v>
      </c>
      <c r="D322" s="9" t="s">
        <v>305</v>
      </c>
      <c r="E322" s="6" t="e">
        <f t="shared" ref="E322:E385" si="94">IF(F322 = "NULL", "NULL", F322/28.35)</f>
        <v>#VALUE!</v>
      </c>
      <c r="F322" s="6" t="e">
        <f>Table9[[#This Row],[4oz 
Net Wt (grams)]]/2</f>
        <v>#VALUE!</v>
      </c>
      <c r="G322" s="6" t="str">
        <f t="shared" ref="G322:G385" si="95">IF(H322 = "NULL", "NULL", H322/28.35)</f>
        <v>NULL</v>
      </c>
      <c r="H322" s="6" t="s">
        <v>305</v>
      </c>
      <c r="I322" s="6" t="str">
        <f t="shared" ref="I322:I385" si="96">IF(G322 = "NULL", "NULL", G322*1.25)</f>
        <v>NULL</v>
      </c>
      <c r="J322" s="6" t="str">
        <f t="shared" ref="J322:J385" si="97">IF(G322 = "NULL", "NULL", H322*1.25)</f>
        <v>NULL</v>
      </c>
      <c r="K322" s="6" t="str">
        <f t="shared" ref="K322:K385" si="98">IF(G322 = "NULL", "NULL", G322*2)</f>
        <v>NULL</v>
      </c>
      <c r="L322" s="6" t="str">
        <f t="shared" ref="L322:L385" si="99">IF(G322 = "NULL", "NULL", H322*2)</f>
        <v>NULL</v>
      </c>
      <c r="M322" s="9" t="e">
        <f t="shared" ref="M322:M385" si="100">CONCATENATE(SUBSTITUTE(D322,"• Packed in a facility and/or equipment that produces products containing peanuts, tree nuts, soybean, milk, dairy, eggs, fish, shellfish, wheat, sesame. •",""), " - NET WT. ", TEXT(E322, "0.00"), " oz (", F322, " grams)")</f>
        <v>#VALUE!</v>
      </c>
      <c r="N322" s="10">
        <v>10000000183</v>
      </c>
      <c r="O322" s="10">
        <v>30000000183</v>
      </c>
      <c r="P322" s="10">
        <v>50000000183</v>
      </c>
      <c r="Q322" s="10">
        <v>70000000183</v>
      </c>
      <c r="R322" s="10">
        <v>90000000183</v>
      </c>
      <c r="S322" s="10">
        <v>11000000183</v>
      </c>
      <c r="T322" s="10">
        <v>13000000183</v>
      </c>
      <c r="U322" s="8"/>
      <c r="V322" s="9"/>
      <c r="W322" s="6" t="str">
        <f t="shared" ref="W322:W385" si="101">IF(G322 = "NULL", "NULL", G322/4)</f>
        <v>NULL</v>
      </c>
      <c r="X322" s="6" t="str">
        <f t="shared" ref="X322:X385" si="102">IF(W322 = "NULL", "NULL", W322*28.35)</f>
        <v>NULL</v>
      </c>
      <c r="Y322" s="6" t="str">
        <f t="shared" ref="Y322:Y385" si="103">IF(G322 = "NULL", "NULL", G322*4)</f>
        <v>NULL</v>
      </c>
      <c r="Z322" s="6" t="str">
        <f t="shared" ref="Z322:Z385" si="104">IF(G322 = "NULL", "NULL", H322*4)</f>
        <v>NULL</v>
      </c>
      <c r="AA322" s="13">
        <v>15000000183</v>
      </c>
      <c r="AB322" s="6" t="e">
        <f t="shared" si="92"/>
        <v>#VALUE!</v>
      </c>
      <c r="AC322" s="6" t="e">
        <f t="shared" si="93"/>
        <v>#VALUE!</v>
      </c>
      <c r="AD322" s="13">
        <v>17000000183</v>
      </c>
      <c r="AE322" s="6" t="str">
        <f t="shared" ref="AE322:AE385" si="105">IF(H322 = "NULL", "NULL", AF322/28.35)</f>
        <v>NULL</v>
      </c>
      <c r="AF322" s="6" t="str">
        <f t="shared" ref="AF322:AF385" si="106">IF(H322 = "NULL", "NULL", J322*2)</f>
        <v>NULL</v>
      </c>
      <c r="AG322" s="13">
        <v>19000000183</v>
      </c>
      <c r="AH322" s="6" t="e">
        <f t="shared" ref="AH322:AH385" si="107">IF(AB322 = "NULL", "NULL", AB322*2)</f>
        <v>#VALUE!</v>
      </c>
      <c r="AI322" s="6" t="e">
        <f t="shared" ref="AI322:AI385" si="108">IF(AC322 = "NULL", "NULL", AC322*2)</f>
        <v>#VALUE!</v>
      </c>
      <c r="AJ322" s="13">
        <v>21000000183</v>
      </c>
      <c r="AK322" s="11"/>
      <c r="AL322" s="10" t="str">
        <f t="shared" ref="AL322:AL385" si="109">SUBSTITUTE(D322,CHAR(10)&amp;"• Packed in a facility and/or equipment that produces products containing peanuts, tree nuts, soybean, milk, dairy, eggs, fish, shellfish, wheat, sesame. •","")</f>
        <v>NULL</v>
      </c>
      <c r="AM322" s="9" t="s">
        <v>44</v>
      </c>
      <c r="AN322" s="42"/>
    </row>
    <row r="323" spans="1:40" ht="180" x14ac:dyDescent="0.3">
      <c r="A323" s="8" t="s">
        <v>2322</v>
      </c>
      <c r="B323" s="8" t="s">
        <v>2323</v>
      </c>
      <c r="C323" s="8" t="s">
        <v>2324</v>
      </c>
      <c r="D323" s="9" t="s">
        <v>2325</v>
      </c>
      <c r="E323" s="6">
        <f t="shared" si="94"/>
        <v>1.4</v>
      </c>
      <c r="F323" s="6">
        <f>Table9[[#This Row],[4oz 
Net Wt (grams)]]/2</f>
        <v>39.69</v>
      </c>
      <c r="G323" s="6">
        <f t="shared" si="95"/>
        <v>2.8</v>
      </c>
      <c r="H323" s="6">
        <v>79.38</v>
      </c>
      <c r="I323" s="6">
        <f t="shared" si="96"/>
        <v>3.5</v>
      </c>
      <c r="J323" s="6">
        <f t="shared" si="97"/>
        <v>99.224999999999994</v>
      </c>
      <c r="K323" s="6">
        <f t="shared" si="98"/>
        <v>5.6</v>
      </c>
      <c r="L323" s="6">
        <f t="shared" si="99"/>
        <v>158.76</v>
      </c>
      <c r="M323" s="9" t="str">
        <f t="shared" si="100"/>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 t="shared" si="101"/>
        <v>0.7</v>
      </c>
      <c r="X323" s="6">
        <f t="shared" si="102"/>
        <v>19.844999999999999</v>
      </c>
      <c r="Y323" s="6">
        <f t="shared" si="103"/>
        <v>11.2</v>
      </c>
      <c r="Z323" s="6">
        <f t="shared" si="104"/>
        <v>317.52</v>
      </c>
      <c r="AA323" s="13">
        <v>15000000184</v>
      </c>
      <c r="AB323" s="6">
        <f t="shared" si="92"/>
        <v>2.0999999999999996</v>
      </c>
      <c r="AC323" s="6">
        <f t="shared" si="93"/>
        <v>59.534999999999997</v>
      </c>
      <c r="AD323" s="13">
        <v>17000000184</v>
      </c>
      <c r="AE323" s="6">
        <f t="shared" si="105"/>
        <v>6.9999999999999991</v>
      </c>
      <c r="AF323" s="6">
        <f t="shared" si="106"/>
        <v>198.45</v>
      </c>
      <c r="AG323" s="13">
        <v>19000000184</v>
      </c>
      <c r="AH323" s="6">
        <f t="shared" si="107"/>
        <v>4.1999999999999993</v>
      </c>
      <c r="AI323" s="6">
        <f t="shared" si="108"/>
        <v>119.07</v>
      </c>
      <c r="AJ323" s="13">
        <v>21000000184</v>
      </c>
      <c r="AK323" s="11"/>
      <c r="AL323" s="10" t="str">
        <f t="shared" si="109"/>
        <v xml:space="preserve">Lavender Sea Salt Ingredients:
fine sea salt, lavender buds </v>
      </c>
      <c r="AM323" s="9" t="s">
        <v>44</v>
      </c>
      <c r="AN323" s="42"/>
    </row>
    <row r="324" spans="1:40" ht="180" x14ac:dyDescent="0.3">
      <c r="A324" s="8" t="s">
        <v>2363</v>
      </c>
      <c r="B324" s="8" t="s">
        <v>2364</v>
      </c>
      <c r="C324" s="8" t="s">
        <v>2365</v>
      </c>
      <c r="D324" s="9" t="s">
        <v>2366</v>
      </c>
      <c r="E324" s="6">
        <f t="shared" si="94"/>
        <v>1.85</v>
      </c>
      <c r="F324" s="6">
        <f>Table9[[#This Row],[4oz 
Net Wt (grams)]]/2</f>
        <v>52.447500000000005</v>
      </c>
      <c r="G324" s="6">
        <f t="shared" si="95"/>
        <v>3.7</v>
      </c>
      <c r="H324" s="6">
        <v>104.89500000000001</v>
      </c>
      <c r="I324" s="6">
        <f t="shared" si="96"/>
        <v>4.625</v>
      </c>
      <c r="J324" s="6">
        <f t="shared" si="97"/>
        <v>131.11875000000001</v>
      </c>
      <c r="K324" s="6">
        <f t="shared" si="98"/>
        <v>7.4</v>
      </c>
      <c r="L324" s="6">
        <f t="shared" si="99"/>
        <v>209.79000000000002</v>
      </c>
      <c r="M324" s="9" t="str">
        <f t="shared" si="100"/>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 t="shared" si="101"/>
        <v>0.92500000000000004</v>
      </c>
      <c r="X324" s="6">
        <f t="shared" si="102"/>
        <v>26.223750000000003</v>
      </c>
      <c r="Y324" s="6">
        <f t="shared" si="103"/>
        <v>14.8</v>
      </c>
      <c r="Z324" s="6">
        <f t="shared" si="104"/>
        <v>419.58000000000004</v>
      </c>
      <c r="AA324" s="13">
        <v>15000000185</v>
      </c>
      <c r="AB324" s="6">
        <f t="shared" si="92"/>
        <v>2.7750000000000004</v>
      </c>
      <c r="AC324" s="6">
        <f t="shared" si="93"/>
        <v>78.671250000000015</v>
      </c>
      <c r="AD324" s="13">
        <v>17000000185</v>
      </c>
      <c r="AE324" s="6">
        <f t="shared" si="105"/>
        <v>9.25</v>
      </c>
      <c r="AF324" s="6">
        <f t="shared" si="106"/>
        <v>262.23750000000001</v>
      </c>
      <c r="AG324" s="13">
        <v>19000000185</v>
      </c>
      <c r="AH324" s="6">
        <f t="shared" si="107"/>
        <v>5.5500000000000007</v>
      </c>
      <c r="AI324" s="6">
        <f t="shared" si="108"/>
        <v>157.34250000000003</v>
      </c>
      <c r="AJ324" s="13">
        <v>21000000185</v>
      </c>
      <c r="AK324" s="11"/>
      <c r="AL324" s="10" t="str">
        <f t="shared" si="109"/>
        <v>Lemon Basil Sea Salt Ingredients:
sea salt, granulated lemon peel, basil</v>
      </c>
      <c r="AM324" s="9" t="s">
        <v>44</v>
      </c>
      <c r="AN324" s="42"/>
    </row>
    <row r="325" spans="1:40" ht="180" x14ac:dyDescent="0.3">
      <c r="A325" s="8" t="s">
        <v>1556</v>
      </c>
      <c r="B325" s="8" t="s">
        <v>1557</v>
      </c>
      <c r="C325" s="8" t="s">
        <v>1557</v>
      </c>
      <c r="D325" s="9" t="s">
        <v>1558</v>
      </c>
      <c r="E325" s="6">
        <f t="shared" si="94"/>
        <v>1.2522045855379189</v>
      </c>
      <c r="F325" s="6">
        <f>Table9[[#This Row],[4oz 
Net Wt (grams)]]/2</f>
        <v>35.5</v>
      </c>
      <c r="G325" s="6">
        <f t="shared" si="95"/>
        <v>2.5044091710758378</v>
      </c>
      <c r="H325" s="6">
        <v>71</v>
      </c>
      <c r="I325" s="6">
        <f t="shared" si="96"/>
        <v>3.1305114638447975</v>
      </c>
      <c r="J325" s="6">
        <f t="shared" si="97"/>
        <v>88.75</v>
      </c>
      <c r="K325" s="6">
        <f t="shared" si="98"/>
        <v>5.0088183421516757</v>
      </c>
      <c r="L325" s="6">
        <f t="shared" si="99"/>
        <v>142</v>
      </c>
      <c r="M325" s="9" t="str">
        <f t="shared" si="100"/>
        <v>Lemon Citrus Pepper Ingredients:
lemon, black coarse pepper, salt
 - NET WT. 1.25 oz (35.5 grams)</v>
      </c>
      <c r="N325" s="10">
        <v>10000000186</v>
      </c>
      <c r="O325" s="10">
        <v>30000000186</v>
      </c>
      <c r="P325" s="10">
        <v>50000000186</v>
      </c>
      <c r="Q325" s="10">
        <v>70000000186</v>
      </c>
      <c r="R325" s="10">
        <v>90000000186</v>
      </c>
      <c r="S325" s="10">
        <v>11000000186</v>
      </c>
      <c r="T325" s="10">
        <v>13000000186</v>
      </c>
      <c r="U325" s="8" t="s">
        <v>49</v>
      </c>
      <c r="V325" s="9" t="s">
        <v>104</v>
      </c>
      <c r="W325" s="6">
        <f t="shared" si="101"/>
        <v>0.62610229276895946</v>
      </c>
      <c r="X325" s="6">
        <f t="shared" si="102"/>
        <v>17.75</v>
      </c>
      <c r="Y325" s="6">
        <f t="shared" si="103"/>
        <v>10.017636684303351</v>
      </c>
      <c r="Z325" s="6">
        <f t="shared" si="104"/>
        <v>284</v>
      </c>
      <c r="AA325" s="13">
        <v>15000000186</v>
      </c>
      <c r="AB325" s="6">
        <f t="shared" si="92"/>
        <v>1.8783068783068784</v>
      </c>
      <c r="AC325" s="6">
        <f t="shared" si="93"/>
        <v>53.25</v>
      </c>
      <c r="AD325" s="13">
        <v>17000000186</v>
      </c>
      <c r="AE325" s="6">
        <f t="shared" si="105"/>
        <v>6.2610229276895941</v>
      </c>
      <c r="AF325" s="6">
        <f t="shared" si="106"/>
        <v>177.5</v>
      </c>
      <c r="AG325" s="13">
        <v>19000000186</v>
      </c>
      <c r="AH325" s="6">
        <f t="shared" si="107"/>
        <v>3.7566137566137567</v>
      </c>
      <c r="AI325" s="6">
        <f t="shared" si="108"/>
        <v>106.5</v>
      </c>
      <c r="AJ325" s="13">
        <v>21000000186</v>
      </c>
      <c r="AK325" s="11" t="s">
        <v>1559</v>
      </c>
      <c r="AL325" s="10" t="str">
        <f t="shared" si="109"/>
        <v>Lemon Citrus Pepper Ingredients:
lemon, black coarse pepper, salt</v>
      </c>
      <c r="AM325" s="9" t="s">
        <v>44</v>
      </c>
      <c r="AN325" s="42"/>
    </row>
    <row r="326" spans="1:40" ht="180" x14ac:dyDescent="0.3">
      <c r="A326" s="8" t="s">
        <v>2367</v>
      </c>
      <c r="B326" s="8" t="s">
        <v>2368</v>
      </c>
      <c r="C326" s="8" t="s">
        <v>2369</v>
      </c>
      <c r="D326" s="9" t="s">
        <v>2370</v>
      </c>
      <c r="E326" s="6">
        <f t="shared" si="94"/>
        <v>2.9</v>
      </c>
      <c r="F326" s="6">
        <f>Table9[[#This Row],[4oz 
Net Wt (grams)]]/2</f>
        <v>82.215000000000003</v>
      </c>
      <c r="G326" s="6">
        <f t="shared" si="95"/>
        <v>5.8</v>
      </c>
      <c r="H326" s="6">
        <v>164.43</v>
      </c>
      <c r="I326" s="6">
        <f t="shared" si="96"/>
        <v>7.25</v>
      </c>
      <c r="J326" s="6">
        <f t="shared" si="97"/>
        <v>205.53750000000002</v>
      </c>
      <c r="K326" s="6">
        <f t="shared" si="98"/>
        <v>11.6</v>
      </c>
      <c r="L326" s="6">
        <f t="shared" si="99"/>
        <v>328.86</v>
      </c>
      <c r="M326" s="9" t="str">
        <f t="shared" si="100"/>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626</v>
      </c>
      <c r="W326" s="6">
        <f t="shared" si="101"/>
        <v>1.45</v>
      </c>
      <c r="X326" s="6">
        <f t="shared" si="102"/>
        <v>41.107500000000002</v>
      </c>
      <c r="Y326" s="6">
        <f t="shared" si="103"/>
        <v>23.2</v>
      </c>
      <c r="Z326" s="6">
        <f t="shared" si="104"/>
        <v>657.72</v>
      </c>
      <c r="AA326" s="13">
        <v>15000000187</v>
      </c>
      <c r="AB326" s="6">
        <f t="shared" ref="AB326:AB389" si="110">IF(OR(E326 = "NULL", G326 = "NULL"), "NULL", (E326+G326)/2)</f>
        <v>4.3499999999999996</v>
      </c>
      <c r="AC326" s="6">
        <f t="shared" si="93"/>
        <v>123.32250000000001</v>
      </c>
      <c r="AD326" s="13">
        <v>17000000187</v>
      </c>
      <c r="AE326" s="6">
        <f t="shared" si="105"/>
        <v>14.5</v>
      </c>
      <c r="AF326" s="6">
        <f t="shared" si="106"/>
        <v>411.07500000000005</v>
      </c>
      <c r="AG326" s="13">
        <v>19000000187</v>
      </c>
      <c r="AH326" s="6">
        <f t="shared" si="107"/>
        <v>8.6999999999999993</v>
      </c>
      <c r="AI326" s="6">
        <f t="shared" si="108"/>
        <v>246.64500000000001</v>
      </c>
      <c r="AJ326" s="13">
        <v>21000000187</v>
      </c>
      <c r="AK326" s="11"/>
      <c r="AL326" s="10" t="str">
        <f t="shared" si="109"/>
        <v>Lemon Dill Sea Salt Ingredients:
sea salt, lemon peel, dill</v>
      </c>
      <c r="AM326" s="9" t="s">
        <v>44</v>
      </c>
      <c r="AN326" s="42"/>
    </row>
    <row r="327" spans="1:40" ht="180" x14ac:dyDescent="0.3">
      <c r="A327" s="8" t="s">
        <v>2391</v>
      </c>
      <c r="B327" s="8" t="s">
        <v>2392</v>
      </c>
      <c r="C327" s="8" t="s">
        <v>2393</v>
      </c>
      <c r="D327" s="9" t="s">
        <v>2394</v>
      </c>
      <c r="E327" s="6">
        <f t="shared" si="94"/>
        <v>1.1393298059964725</v>
      </c>
      <c r="F327" s="6">
        <f>Table9[[#This Row],[4oz 
Net Wt (grams)]]/2</f>
        <v>32.299999999999997</v>
      </c>
      <c r="G327" s="6">
        <f t="shared" si="95"/>
        <v>2.278659611992945</v>
      </c>
      <c r="H327" s="6">
        <v>64.599999999999994</v>
      </c>
      <c r="I327" s="6">
        <f t="shared" si="96"/>
        <v>2.8483245149911811</v>
      </c>
      <c r="J327" s="6">
        <f t="shared" si="97"/>
        <v>80.75</v>
      </c>
      <c r="K327" s="6">
        <f t="shared" si="98"/>
        <v>4.55731922398589</v>
      </c>
      <c r="L327" s="6">
        <f t="shared" si="99"/>
        <v>129.19999999999999</v>
      </c>
      <c r="M327" s="9" t="str">
        <f t="shared" si="100"/>
        <v>Lemon Flake Sea Salt Ingredients:
lemon flake salt
 - NET WT. 1.14 oz (32.3 grams)</v>
      </c>
      <c r="N327" s="10">
        <v>10000000486</v>
      </c>
      <c r="O327" s="10">
        <v>30000000486</v>
      </c>
      <c r="P327" s="10">
        <v>50000000486</v>
      </c>
      <c r="Q327" s="10">
        <v>70000000486</v>
      </c>
      <c r="R327" s="10">
        <v>90000000486</v>
      </c>
      <c r="S327" s="10">
        <v>11000000486</v>
      </c>
      <c r="T327" s="10">
        <v>13000000486</v>
      </c>
      <c r="U327" s="8" t="s">
        <v>49</v>
      </c>
      <c r="V327" s="9"/>
      <c r="W327" s="6">
        <f t="shared" si="101"/>
        <v>0.56966490299823624</v>
      </c>
      <c r="X327" s="6">
        <f t="shared" si="102"/>
        <v>16.149999999999999</v>
      </c>
      <c r="Y327" s="6">
        <f t="shared" si="103"/>
        <v>9.1146384479717799</v>
      </c>
      <c r="Z327" s="6">
        <f t="shared" si="104"/>
        <v>258.39999999999998</v>
      </c>
      <c r="AA327" s="13">
        <v>15000000486</v>
      </c>
      <c r="AB327" s="6">
        <f t="shared" si="110"/>
        <v>1.7089947089947088</v>
      </c>
      <c r="AC327" s="6">
        <f t="shared" si="93"/>
        <v>48.449999999999996</v>
      </c>
      <c r="AD327" s="13">
        <v>17000000486</v>
      </c>
      <c r="AE327" s="6">
        <f t="shared" si="105"/>
        <v>5.6966490299823631</v>
      </c>
      <c r="AF327" s="6">
        <f t="shared" si="106"/>
        <v>161.5</v>
      </c>
      <c r="AG327" s="13">
        <v>19000000486</v>
      </c>
      <c r="AH327" s="6">
        <f t="shared" si="107"/>
        <v>3.4179894179894177</v>
      </c>
      <c r="AI327" s="6">
        <f t="shared" si="108"/>
        <v>96.899999999999991</v>
      </c>
      <c r="AJ327" s="13">
        <v>21000000486</v>
      </c>
      <c r="AK327" s="11"/>
      <c r="AL327" s="10" t="str">
        <f t="shared" si="109"/>
        <v>Lemon Flake Sea Salt Ingredients:
lemon flake salt</v>
      </c>
      <c r="AM327" s="9" t="s">
        <v>44</v>
      </c>
      <c r="AN327" s="42"/>
    </row>
    <row r="328" spans="1:40" ht="180" x14ac:dyDescent="0.3">
      <c r="A328" s="8" t="s">
        <v>2048</v>
      </c>
      <c r="B328" s="8" t="s">
        <v>2049</v>
      </c>
      <c r="C328" s="8" t="s">
        <v>2050</v>
      </c>
      <c r="D328" s="9" t="s">
        <v>2051</v>
      </c>
      <c r="E328" s="6">
        <f t="shared" si="94"/>
        <v>1.8500881834215168</v>
      </c>
      <c r="F328" s="6">
        <f>Table9[[#This Row],[4oz 
Net Wt (grams)]]/2</f>
        <v>52.45</v>
      </c>
      <c r="G328" s="6">
        <f t="shared" si="95"/>
        <v>3.7001763668430336</v>
      </c>
      <c r="H328" s="6">
        <v>104.9</v>
      </c>
      <c r="I328" s="6">
        <f t="shared" si="96"/>
        <v>4.6252204585537919</v>
      </c>
      <c r="J328" s="6">
        <f t="shared" si="97"/>
        <v>131.125</v>
      </c>
      <c r="K328" s="6">
        <f t="shared" si="98"/>
        <v>7.4003527336860673</v>
      </c>
      <c r="L328" s="6">
        <f t="shared" si="99"/>
        <v>209.8</v>
      </c>
      <c r="M328" s="9" t="str">
        <f t="shared" si="100"/>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 t="shared" si="101"/>
        <v>0.92504409171075841</v>
      </c>
      <c r="X328" s="6">
        <f t="shared" si="102"/>
        <v>26.225000000000001</v>
      </c>
      <c r="Y328" s="6">
        <f t="shared" si="103"/>
        <v>14.800705467372135</v>
      </c>
      <c r="Z328" s="6">
        <f t="shared" si="104"/>
        <v>419.6</v>
      </c>
      <c r="AA328" s="13">
        <v>15000000566</v>
      </c>
      <c r="AB328" s="6">
        <f t="shared" si="110"/>
        <v>2.7751322751322753</v>
      </c>
      <c r="AC328" s="6">
        <f t="shared" si="93"/>
        <v>78.675000000000011</v>
      </c>
      <c r="AD328" s="13">
        <v>17000000566</v>
      </c>
      <c r="AE328" s="6">
        <f t="shared" si="105"/>
        <v>9.2504409171075839</v>
      </c>
      <c r="AF328" s="6">
        <f t="shared" si="106"/>
        <v>262.25</v>
      </c>
      <c r="AG328" s="13">
        <v>19000000566</v>
      </c>
      <c r="AH328" s="6">
        <f t="shared" si="107"/>
        <v>5.5502645502645507</v>
      </c>
      <c r="AI328" s="6">
        <f t="shared" si="108"/>
        <v>157.35000000000002</v>
      </c>
      <c r="AJ328" s="13">
        <v>21000000566</v>
      </c>
      <c r="AK328" s="11" t="s">
        <v>2052</v>
      </c>
      <c r="AL328" s="10" t="str">
        <f t="shared" si="109"/>
        <v>Lemon Honey &amp; Thyme Seasoning Ingredients:
salt, honey powder, lemon peel, thyme, pepper</v>
      </c>
      <c r="AM328" s="9" t="s">
        <v>44</v>
      </c>
      <c r="AN328" s="42"/>
    </row>
    <row r="329" spans="1:40" ht="180" x14ac:dyDescent="0.3">
      <c r="A329" s="8" t="s">
        <v>1580</v>
      </c>
      <c r="B329" s="8" t="s">
        <v>1581</v>
      </c>
      <c r="C329" s="8" t="s">
        <v>1582</v>
      </c>
      <c r="D329" s="9" t="s">
        <v>1583</v>
      </c>
      <c r="E329" s="6">
        <f t="shared" si="94"/>
        <v>1.6499999999999997</v>
      </c>
      <c r="F329" s="6">
        <f>Table9[[#This Row],[4oz 
Net Wt (grams)]]/2</f>
        <v>46.777499999999996</v>
      </c>
      <c r="G329" s="6">
        <f t="shared" si="95"/>
        <v>3.2999999999999994</v>
      </c>
      <c r="H329" s="6">
        <v>93.554999999999993</v>
      </c>
      <c r="I329" s="6">
        <f t="shared" si="96"/>
        <v>4.1249999999999991</v>
      </c>
      <c r="J329" s="6">
        <f t="shared" si="97"/>
        <v>116.94374999999999</v>
      </c>
      <c r="K329" s="6">
        <f t="shared" si="98"/>
        <v>6.5999999999999988</v>
      </c>
      <c r="L329" s="6">
        <f t="shared" si="99"/>
        <v>187.10999999999999</v>
      </c>
      <c r="M329" s="9" t="str">
        <f t="shared" si="100"/>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115</v>
      </c>
      <c r="W329" s="6">
        <f t="shared" si="101"/>
        <v>0.82499999999999984</v>
      </c>
      <c r="X329" s="6">
        <f t="shared" si="102"/>
        <v>23.388749999999998</v>
      </c>
      <c r="Y329" s="6">
        <f t="shared" si="103"/>
        <v>13.199999999999998</v>
      </c>
      <c r="Z329" s="6">
        <f t="shared" si="104"/>
        <v>374.21999999999997</v>
      </c>
      <c r="AA329" s="13">
        <v>15000000188</v>
      </c>
      <c r="AB329" s="6">
        <f t="shared" si="110"/>
        <v>2.4749999999999996</v>
      </c>
      <c r="AC329" s="6">
        <f t="shared" si="93"/>
        <v>70.166249999999991</v>
      </c>
      <c r="AD329" s="13">
        <v>17000000188</v>
      </c>
      <c r="AE329" s="6">
        <f t="shared" si="105"/>
        <v>8.25</v>
      </c>
      <c r="AF329" s="6">
        <f t="shared" si="106"/>
        <v>233.88749999999999</v>
      </c>
      <c r="AG329" s="13">
        <v>19000000188</v>
      </c>
      <c r="AH329" s="6">
        <f t="shared" si="107"/>
        <v>4.9499999999999993</v>
      </c>
      <c r="AI329" s="6">
        <f t="shared" si="108"/>
        <v>140.33249999999998</v>
      </c>
      <c r="AJ329" s="13">
        <v>21000000188</v>
      </c>
      <c r="AK329" s="11"/>
      <c r="AL329" s="10" t="str">
        <f t="shared" si="109"/>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2243</v>
      </c>
      <c r="B330" s="8" t="s">
        <v>2244</v>
      </c>
      <c r="C330" s="8" t="s">
        <v>2245</v>
      </c>
      <c r="D330" s="9" t="s">
        <v>2246</v>
      </c>
      <c r="E330" s="6">
        <f t="shared" si="94"/>
        <v>2.2927689594356262</v>
      </c>
      <c r="F330" s="6">
        <f>Table9[[#This Row],[4oz 
Net Wt (grams)]]/2</f>
        <v>65</v>
      </c>
      <c r="G330" s="6">
        <f t="shared" si="95"/>
        <v>4.5855379188712524</v>
      </c>
      <c r="H330" s="6">
        <v>130</v>
      </c>
      <c r="I330" s="6">
        <f t="shared" si="96"/>
        <v>5.7319223985890657</v>
      </c>
      <c r="J330" s="6">
        <f t="shared" si="97"/>
        <v>162.5</v>
      </c>
      <c r="K330" s="6">
        <f t="shared" si="98"/>
        <v>9.1710758377425048</v>
      </c>
      <c r="L330" s="6">
        <f t="shared" si="99"/>
        <v>260</v>
      </c>
      <c r="M330" s="9" t="str">
        <f t="shared" si="100"/>
        <v>Lemon Rosemary Sea Salt Ingredients:
sea salt, lemon zest, rosemary, garlic
 - NET WT. 2.29 oz (65 grams)</v>
      </c>
      <c r="N330" s="10">
        <v>10000000189</v>
      </c>
      <c r="O330" s="10">
        <v>30000000189</v>
      </c>
      <c r="P330" s="10">
        <v>50000000189</v>
      </c>
      <c r="Q330" s="10">
        <v>70000000189</v>
      </c>
      <c r="R330" s="10">
        <v>90000000189</v>
      </c>
      <c r="S330" s="10">
        <v>11000000189</v>
      </c>
      <c r="T330" s="10">
        <v>13000000189</v>
      </c>
      <c r="U330" s="8" t="s">
        <v>49</v>
      </c>
      <c r="V330" s="9" t="s">
        <v>714</v>
      </c>
      <c r="W330" s="6">
        <f t="shared" si="101"/>
        <v>1.1463844797178131</v>
      </c>
      <c r="X330" s="6">
        <f t="shared" si="102"/>
        <v>32.5</v>
      </c>
      <c r="Y330" s="6">
        <f t="shared" si="103"/>
        <v>18.34215167548501</v>
      </c>
      <c r="Z330" s="6">
        <f t="shared" si="104"/>
        <v>520</v>
      </c>
      <c r="AA330" s="13">
        <v>15000000189</v>
      </c>
      <c r="AB330" s="6">
        <f t="shared" si="110"/>
        <v>3.4391534391534391</v>
      </c>
      <c r="AC330" s="6">
        <f t="shared" si="93"/>
        <v>97.5</v>
      </c>
      <c r="AD330" s="13">
        <v>17000000189</v>
      </c>
      <c r="AE330" s="6">
        <f t="shared" si="105"/>
        <v>11.46384479717813</v>
      </c>
      <c r="AF330" s="6">
        <f t="shared" si="106"/>
        <v>325</v>
      </c>
      <c r="AG330" s="13">
        <v>19000000189</v>
      </c>
      <c r="AH330" s="6">
        <f t="shared" si="107"/>
        <v>6.8783068783068781</v>
      </c>
      <c r="AI330" s="6">
        <f t="shared" si="108"/>
        <v>195</v>
      </c>
      <c r="AJ330" s="13">
        <v>21000000189</v>
      </c>
      <c r="AK330" s="11"/>
      <c r="AL330" s="10" t="str">
        <f t="shared" si="109"/>
        <v>Lemon Rosemary Sea Salt Ingredients:
sea salt, lemon zest, rosemary, garlic</v>
      </c>
      <c r="AM330" s="9" t="s">
        <v>44</v>
      </c>
      <c r="AN330" s="42"/>
    </row>
    <row r="331" spans="1:40" ht="180" x14ac:dyDescent="0.3">
      <c r="A331" s="8" t="s">
        <v>2314</v>
      </c>
      <c r="B331" s="8" t="s">
        <v>2315</v>
      </c>
      <c r="C331" s="8" t="s">
        <v>2316</v>
      </c>
      <c r="D331" s="9" t="s">
        <v>2317</v>
      </c>
      <c r="E331" s="6">
        <f t="shared" si="94"/>
        <v>1.95</v>
      </c>
      <c r="F331" s="6">
        <f>Table9[[#This Row],[4oz 
Net Wt (grams)]]/2</f>
        <v>55.282499999999999</v>
      </c>
      <c r="G331" s="6">
        <f t="shared" si="95"/>
        <v>3.9</v>
      </c>
      <c r="H331" s="6">
        <v>110.565</v>
      </c>
      <c r="I331" s="6">
        <f t="shared" si="96"/>
        <v>4.875</v>
      </c>
      <c r="J331" s="6">
        <f t="shared" si="97"/>
        <v>138.20625000000001</v>
      </c>
      <c r="K331" s="6">
        <f t="shared" si="98"/>
        <v>7.8</v>
      </c>
      <c r="L331" s="6">
        <f t="shared" si="99"/>
        <v>221.13</v>
      </c>
      <c r="M331" s="9" t="str">
        <f t="shared" si="100"/>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 t="shared" si="101"/>
        <v>0.97499999999999998</v>
      </c>
      <c r="X331" s="6">
        <f t="shared" si="102"/>
        <v>27.641249999999999</v>
      </c>
      <c r="Y331" s="6">
        <f t="shared" si="103"/>
        <v>15.6</v>
      </c>
      <c r="Z331" s="6">
        <f t="shared" si="104"/>
        <v>442.26</v>
      </c>
      <c r="AA331" s="13">
        <v>15000000191</v>
      </c>
      <c r="AB331" s="6">
        <f t="shared" si="110"/>
        <v>2.9249999999999998</v>
      </c>
      <c r="AC331" s="6">
        <f t="shared" si="93"/>
        <v>82.923749999999998</v>
      </c>
      <c r="AD331" s="13">
        <v>17000000191</v>
      </c>
      <c r="AE331" s="6">
        <f t="shared" si="105"/>
        <v>9.75</v>
      </c>
      <c r="AF331" s="6">
        <f t="shared" si="106"/>
        <v>276.41250000000002</v>
      </c>
      <c r="AG331" s="13">
        <v>19000000191</v>
      </c>
      <c r="AH331" s="6">
        <f t="shared" si="107"/>
        <v>5.85</v>
      </c>
      <c r="AI331" s="6">
        <f t="shared" si="108"/>
        <v>165.8475</v>
      </c>
      <c r="AJ331" s="13">
        <v>21000000191</v>
      </c>
      <c r="AK331" s="11"/>
      <c r="AL331" s="10" t="str">
        <f t="shared" si="109"/>
        <v>Lemon Sea Salt Ingredients:
sea salt, lemon juice</v>
      </c>
      <c r="AM331" s="9" t="s">
        <v>44</v>
      </c>
      <c r="AN331" s="42"/>
    </row>
    <row r="332" spans="1:40" ht="195" x14ac:dyDescent="0.3">
      <c r="A332" s="31" t="s">
        <v>2403</v>
      </c>
      <c r="B332" s="8" t="s">
        <v>2404</v>
      </c>
      <c r="C332" s="8" t="s">
        <v>2405</v>
      </c>
      <c r="D332" s="9" t="s">
        <v>2406</v>
      </c>
      <c r="E332" s="6">
        <f t="shared" si="94"/>
        <v>5.6437389770723101E-2</v>
      </c>
      <c r="F332" s="6">
        <f>Table9[[#This Row],[4oz 
Net Wt (grams)]]/2</f>
        <v>1.6</v>
      </c>
      <c r="G332" s="6">
        <f t="shared" si="95"/>
        <v>0.1128747795414462</v>
      </c>
      <c r="H332" s="6">
        <v>3.2</v>
      </c>
      <c r="I332" s="6">
        <f t="shared" si="96"/>
        <v>0.14109347442680775</v>
      </c>
      <c r="J332" s="6">
        <f t="shared" si="97"/>
        <v>4</v>
      </c>
      <c r="K332" s="6">
        <f t="shared" si="98"/>
        <v>0.2257495590828924</v>
      </c>
      <c r="L332" s="6">
        <f t="shared" si="99"/>
        <v>6.4</v>
      </c>
      <c r="M332" s="9" t="str">
        <f t="shared" si="100"/>
        <v>Lemon Seafood Seasoning Ingredients:
salt, mustard, paprika, spices, citric acid, anyhdrous, onion, canola oil, sugar, garlic, cornstarch, lemon oil, fd&amp;c yellow #5
• ALLERGY ALERT: contains soy •
 - NET WT. 0.06 oz (1.6 grams)</v>
      </c>
      <c r="N332" s="10">
        <v>10000000600</v>
      </c>
      <c r="O332" s="10">
        <v>30000000600</v>
      </c>
      <c r="P332" s="10">
        <v>50000000600</v>
      </c>
      <c r="Q332" s="10">
        <v>70000000600</v>
      </c>
      <c r="R332" s="10">
        <v>90000000600</v>
      </c>
      <c r="S332" s="10">
        <v>11000000600</v>
      </c>
      <c r="T332" s="10">
        <v>13000000600</v>
      </c>
      <c r="U332" s="22"/>
      <c r="W332" s="6">
        <f t="shared" si="101"/>
        <v>2.821869488536155E-2</v>
      </c>
      <c r="X332" s="6">
        <f t="shared" si="102"/>
        <v>0.8</v>
      </c>
      <c r="Y332" s="6">
        <f t="shared" si="103"/>
        <v>0.45149911816578481</v>
      </c>
      <c r="Z332" s="6">
        <f t="shared" si="104"/>
        <v>12.8</v>
      </c>
      <c r="AA332" s="13">
        <v>15000000600</v>
      </c>
      <c r="AB332" s="6">
        <f t="shared" si="110"/>
        <v>8.4656084656084651E-2</v>
      </c>
      <c r="AC332" s="6">
        <f t="shared" si="93"/>
        <v>2.4000000000000004</v>
      </c>
      <c r="AD332" s="13">
        <v>17000000600</v>
      </c>
      <c r="AE332" s="6">
        <f t="shared" si="105"/>
        <v>0.2821869488536155</v>
      </c>
      <c r="AF332" s="6">
        <f t="shared" si="106"/>
        <v>8</v>
      </c>
      <c r="AG332" s="13">
        <v>19000000600</v>
      </c>
      <c r="AH332" s="6">
        <f t="shared" si="107"/>
        <v>0.1693121693121693</v>
      </c>
      <c r="AI332" s="6">
        <f t="shared" si="108"/>
        <v>4.8000000000000007</v>
      </c>
      <c r="AJ332" s="13">
        <v>21000000600</v>
      </c>
      <c r="AK332" s="11" t="s">
        <v>2407</v>
      </c>
      <c r="AL332" s="10" t="str">
        <f t="shared" si="109"/>
        <v>Lemon Seafood Seasoning Ingredients:
salt, mustard, paprika, spices, citric acid, anyhdrous, onion, canola oil, sugar, garlic, cornstarch, lemon oil, fd&amp;c yellow #5
• ALLERGY ALERT: contains soy •</v>
      </c>
      <c r="AM332" s="9" t="s">
        <v>44</v>
      </c>
      <c r="AN332" s="42"/>
    </row>
    <row r="333" spans="1:40" ht="360" x14ac:dyDescent="0.3">
      <c r="A333" s="8" t="s">
        <v>2493</v>
      </c>
      <c r="B333" s="8" t="s">
        <v>2494</v>
      </c>
      <c r="C333" s="8" t="s">
        <v>2495</v>
      </c>
      <c r="D333" s="9" t="s">
        <v>2496</v>
      </c>
      <c r="E333" s="6">
        <f t="shared" si="94"/>
        <v>1.6875</v>
      </c>
      <c r="F333" s="6">
        <f>Table9[[#This Row],[4oz 
Net Wt (grams)]]/2</f>
        <v>47.840625000000003</v>
      </c>
      <c r="G333" s="6">
        <f t="shared" si="95"/>
        <v>3.375</v>
      </c>
      <c r="H333" s="6">
        <v>95.681250000000006</v>
      </c>
      <c r="I333" s="6">
        <f t="shared" si="96"/>
        <v>4.21875</v>
      </c>
      <c r="J333" s="6">
        <f t="shared" si="97"/>
        <v>119.6015625</v>
      </c>
      <c r="K333" s="6">
        <f t="shared" si="98"/>
        <v>6.75</v>
      </c>
      <c r="L333" s="6">
        <f t="shared" si="99"/>
        <v>191.36250000000001</v>
      </c>
      <c r="M333"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121</v>
      </c>
      <c r="W333" s="6">
        <f t="shared" si="101"/>
        <v>0.84375</v>
      </c>
      <c r="X333" s="6">
        <f t="shared" si="102"/>
        <v>23.920312500000001</v>
      </c>
      <c r="Y333" s="6">
        <f t="shared" si="103"/>
        <v>13.5</v>
      </c>
      <c r="Z333" s="6">
        <f t="shared" si="104"/>
        <v>382.72500000000002</v>
      </c>
      <c r="AA333" s="13">
        <v>15000000190</v>
      </c>
      <c r="AB333" s="6">
        <f t="shared" si="110"/>
        <v>2.53125</v>
      </c>
      <c r="AC333" s="6">
        <f t="shared" si="93"/>
        <v>71.760937500000011</v>
      </c>
      <c r="AD333" s="13">
        <v>17000000190</v>
      </c>
      <c r="AE333" s="6">
        <f t="shared" si="105"/>
        <v>8.4375</v>
      </c>
      <c r="AF333" s="6">
        <f t="shared" si="106"/>
        <v>239.203125</v>
      </c>
      <c r="AG333" s="13">
        <v>19000000190</v>
      </c>
      <c r="AH333" s="6">
        <f t="shared" si="107"/>
        <v>5.0625</v>
      </c>
      <c r="AI333" s="6">
        <f t="shared" si="108"/>
        <v>143.52187500000002</v>
      </c>
      <c r="AJ333" s="13">
        <v>21000000190</v>
      </c>
      <c r="AK333" s="11"/>
      <c r="AL333"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2447</v>
      </c>
      <c r="B334" s="8" t="s">
        <v>2448</v>
      </c>
      <c r="C334" s="8" t="s">
        <v>2448</v>
      </c>
      <c r="D334" s="9" t="s">
        <v>2449</v>
      </c>
      <c r="E334" s="6">
        <f t="shared" si="94"/>
        <v>1.6578483245149911</v>
      </c>
      <c r="F334" s="6">
        <f>Table9[[#This Row],[4oz 
Net Wt (grams)]]/2</f>
        <v>47</v>
      </c>
      <c r="G334" s="6">
        <f t="shared" si="95"/>
        <v>3.3156966490299822</v>
      </c>
      <c r="H334" s="6">
        <v>94</v>
      </c>
      <c r="I334" s="6">
        <f t="shared" si="96"/>
        <v>4.1446208112874778</v>
      </c>
      <c r="J334" s="6">
        <f t="shared" si="97"/>
        <v>117.5</v>
      </c>
      <c r="K334" s="6">
        <f t="shared" si="98"/>
        <v>6.6313932980599644</v>
      </c>
      <c r="L334" s="6">
        <f t="shared" si="99"/>
        <v>188</v>
      </c>
      <c r="M334" s="9" t="str">
        <f t="shared" si="100"/>
        <v>Lemon Sugar Ingredients:
cane sugar, lemon powder
 - NET WT. 1.66 oz (47 grams)</v>
      </c>
      <c r="N334" s="10">
        <v>10000000504</v>
      </c>
      <c r="O334" s="10">
        <v>30000000504</v>
      </c>
      <c r="P334" s="10">
        <v>50000000504</v>
      </c>
      <c r="Q334" s="10">
        <v>70000000504</v>
      </c>
      <c r="R334" s="10">
        <v>90000000504</v>
      </c>
      <c r="S334" s="10">
        <v>11000000504</v>
      </c>
      <c r="T334" s="10">
        <v>13000000504</v>
      </c>
      <c r="U334" s="8" t="s">
        <v>49</v>
      </c>
      <c r="V334" s="9" t="s">
        <v>740</v>
      </c>
      <c r="W334" s="6">
        <f t="shared" si="101"/>
        <v>0.82892416225749554</v>
      </c>
      <c r="X334" s="6">
        <f t="shared" si="102"/>
        <v>23.5</v>
      </c>
      <c r="Y334" s="6">
        <f t="shared" si="103"/>
        <v>13.262786596119929</v>
      </c>
      <c r="Z334" s="6">
        <f t="shared" si="104"/>
        <v>376</v>
      </c>
      <c r="AA334" s="13">
        <v>15000000504</v>
      </c>
      <c r="AB334" s="6">
        <f t="shared" si="110"/>
        <v>2.4867724867724865</v>
      </c>
      <c r="AC334" s="6">
        <f t="shared" si="93"/>
        <v>70.5</v>
      </c>
      <c r="AD334" s="13">
        <v>17000000504</v>
      </c>
      <c r="AE334" s="6">
        <f t="shared" si="105"/>
        <v>8.2892416225749557</v>
      </c>
      <c r="AF334" s="6">
        <f t="shared" si="106"/>
        <v>235</v>
      </c>
      <c r="AG334" s="13">
        <v>19000000504</v>
      </c>
      <c r="AH334" s="6">
        <f t="shared" si="107"/>
        <v>4.973544973544973</v>
      </c>
      <c r="AI334" s="6">
        <f t="shared" si="108"/>
        <v>141</v>
      </c>
      <c r="AJ334" s="13">
        <v>21000000504</v>
      </c>
      <c r="AK334" s="11"/>
      <c r="AL334" s="10" t="str">
        <f t="shared" si="109"/>
        <v>Lemon Sugar Ingredients:
cane sugar, lemon powder</v>
      </c>
      <c r="AM334" s="9" t="s">
        <v>44</v>
      </c>
      <c r="AN334" s="42"/>
    </row>
    <row r="335" spans="1:40" ht="180" x14ac:dyDescent="0.3">
      <c r="A335" s="8" t="s">
        <v>2111</v>
      </c>
      <c r="B335" s="8" t="s">
        <v>2112</v>
      </c>
      <c r="C335" s="8" t="s">
        <v>2113</v>
      </c>
      <c r="D335" s="9" t="s">
        <v>2114</v>
      </c>
      <c r="E335" s="6">
        <f t="shared" si="94"/>
        <v>1.7142857142857142</v>
      </c>
      <c r="F335" s="6">
        <f>Table9[[#This Row],[4oz 
Net Wt (grams)]]/2</f>
        <v>48.6</v>
      </c>
      <c r="G335" s="6">
        <f t="shared" si="95"/>
        <v>3.4285714285714284</v>
      </c>
      <c r="H335" s="6">
        <v>97.2</v>
      </c>
      <c r="I335" s="6">
        <f t="shared" si="96"/>
        <v>4.2857142857142856</v>
      </c>
      <c r="J335" s="6">
        <f t="shared" si="97"/>
        <v>121.5</v>
      </c>
      <c r="K335" s="6">
        <f t="shared" si="98"/>
        <v>6.8571428571428568</v>
      </c>
      <c r="L335" s="6">
        <f t="shared" si="99"/>
        <v>194.4</v>
      </c>
      <c r="M335" s="9" t="str">
        <f t="shared" si="100"/>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 t="shared" si="101"/>
        <v>0.8571428571428571</v>
      </c>
      <c r="X335" s="6">
        <f t="shared" si="102"/>
        <v>24.3</v>
      </c>
      <c r="Y335" s="6">
        <f t="shared" si="103"/>
        <v>13.714285714285714</v>
      </c>
      <c r="Z335" s="6">
        <f t="shared" si="104"/>
        <v>388.8</v>
      </c>
      <c r="AA335" s="13">
        <v>15000000646</v>
      </c>
      <c r="AB335" s="6">
        <f t="shared" si="110"/>
        <v>2.5714285714285712</v>
      </c>
      <c r="AC335" s="6">
        <f t="shared" si="93"/>
        <v>72.900000000000006</v>
      </c>
      <c r="AD335" s="13">
        <v>17000000646</v>
      </c>
      <c r="AE335" s="6">
        <f t="shared" si="105"/>
        <v>8.5714285714285712</v>
      </c>
      <c r="AF335" s="6">
        <f t="shared" si="106"/>
        <v>243</v>
      </c>
      <c r="AG335" s="13">
        <v>19000000646</v>
      </c>
      <c r="AH335" s="6">
        <f t="shared" si="107"/>
        <v>5.1428571428571423</v>
      </c>
      <c r="AI335" s="6">
        <f t="shared" si="108"/>
        <v>145.80000000000001</v>
      </c>
      <c r="AJ335" s="13">
        <v>21000000646</v>
      </c>
      <c r="AK335" s="11"/>
      <c r="AL335" s="10" t="str">
        <f t="shared" si="109"/>
        <v>Li Hing Mui Powder Ingredients:
plum, sugar, salt, liconce, fdc yellow #5 &amp; #6, red #40, aspartame (phenylketonuric s. contains phenylalanine)</v>
      </c>
      <c r="AM335" s="9" t="s">
        <v>44</v>
      </c>
      <c r="AN335" s="42"/>
    </row>
    <row r="336" spans="1:40" ht="180" x14ac:dyDescent="0.3">
      <c r="A336" s="8" t="s">
        <v>1417</v>
      </c>
      <c r="B336" s="8" t="s">
        <v>1418</v>
      </c>
      <c r="C336" s="8" t="s">
        <v>1419</v>
      </c>
      <c r="D336" s="9" t="s">
        <v>1420</v>
      </c>
      <c r="E336" s="6">
        <f t="shared" si="94"/>
        <v>0.8</v>
      </c>
      <c r="F336" s="6">
        <f>Table9[[#This Row],[4oz 
Net Wt (grams)]]/2</f>
        <v>22.680000000000003</v>
      </c>
      <c r="G336" s="6">
        <f t="shared" si="95"/>
        <v>1.6</v>
      </c>
      <c r="H336" s="6">
        <v>45.360000000000007</v>
      </c>
      <c r="I336" s="6">
        <f t="shared" si="96"/>
        <v>2</v>
      </c>
      <c r="J336" s="6">
        <f t="shared" si="97"/>
        <v>56.70000000000001</v>
      </c>
      <c r="K336" s="6">
        <f t="shared" si="98"/>
        <v>3.2</v>
      </c>
      <c r="L336" s="6">
        <f t="shared" si="99"/>
        <v>90.720000000000013</v>
      </c>
      <c r="M336" s="9" t="str">
        <f t="shared" si="100"/>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 t="shared" si="101"/>
        <v>0.4</v>
      </c>
      <c r="X336" s="6">
        <f t="shared" si="102"/>
        <v>11.340000000000002</v>
      </c>
      <c r="Y336" s="6">
        <f t="shared" si="103"/>
        <v>6.4</v>
      </c>
      <c r="Z336" s="6">
        <f t="shared" si="104"/>
        <v>181.44000000000003</v>
      </c>
      <c r="AA336" s="13">
        <v>15000000192</v>
      </c>
      <c r="AB336" s="6">
        <f t="shared" si="110"/>
        <v>1.2000000000000002</v>
      </c>
      <c r="AC336" s="6">
        <f t="shared" si="93"/>
        <v>34.020000000000003</v>
      </c>
      <c r="AD336" s="13">
        <v>17000000192</v>
      </c>
      <c r="AE336" s="6">
        <f t="shared" si="105"/>
        <v>4.0000000000000009</v>
      </c>
      <c r="AF336" s="6">
        <f t="shared" si="106"/>
        <v>113.40000000000002</v>
      </c>
      <c r="AG336" s="13">
        <v>19000000192</v>
      </c>
      <c r="AH336" s="6">
        <f t="shared" si="107"/>
        <v>2.4000000000000004</v>
      </c>
      <c r="AI336" s="6">
        <f t="shared" si="108"/>
        <v>68.040000000000006</v>
      </c>
      <c r="AJ336" s="13">
        <v>21000000192</v>
      </c>
      <c r="AK336" s="11"/>
      <c r="AL336" s="10" t="str">
        <f t="shared" si="109"/>
        <v>Licorice Mint Tea Ingredients:
licorice, spearmint, peppermint</v>
      </c>
      <c r="AM336" s="9" t="s">
        <v>44</v>
      </c>
      <c r="AN336" s="42"/>
    </row>
    <row r="337" spans="1:40" ht="180" x14ac:dyDescent="0.3">
      <c r="A337" s="8" t="s">
        <v>1413</v>
      </c>
      <c r="B337" s="8" t="s">
        <v>1414</v>
      </c>
      <c r="C337" s="8" t="s">
        <v>1415</v>
      </c>
      <c r="D337" s="9" t="s">
        <v>1416</v>
      </c>
      <c r="E337" s="6">
        <f t="shared" si="94"/>
        <v>0.8</v>
      </c>
      <c r="F337" s="6">
        <f>Table9[[#This Row],[4oz 
Net Wt (grams)]]/2</f>
        <v>22.680000000000003</v>
      </c>
      <c r="G337" s="6">
        <f t="shared" si="95"/>
        <v>1.6</v>
      </c>
      <c r="H337" s="6">
        <v>45.360000000000007</v>
      </c>
      <c r="I337" s="6">
        <f t="shared" si="96"/>
        <v>2</v>
      </c>
      <c r="J337" s="6">
        <f t="shared" si="97"/>
        <v>56.70000000000001</v>
      </c>
      <c r="K337" s="6">
        <f t="shared" si="98"/>
        <v>3.2</v>
      </c>
      <c r="L337" s="6">
        <f t="shared" si="99"/>
        <v>90.720000000000013</v>
      </c>
      <c r="M337" s="9" t="str">
        <f t="shared" si="100"/>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 t="shared" si="101"/>
        <v>0.4</v>
      </c>
      <c r="X337" s="6">
        <f t="shared" si="102"/>
        <v>11.340000000000002</v>
      </c>
      <c r="Y337" s="6">
        <f t="shared" si="103"/>
        <v>6.4</v>
      </c>
      <c r="Z337" s="6">
        <f t="shared" si="104"/>
        <v>181.44000000000003</v>
      </c>
      <c r="AA337" s="13">
        <v>15000000193</v>
      </c>
      <c r="AB337" s="6">
        <f t="shared" si="110"/>
        <v>1.2000000000000002</v>
      </c>
      <c r="AC337" s="6">
        <f t="shared" si="93"/>
        <v>34.020000000000003</v>
      </c>
      <c r="AD337" s="13">
        <v>17000000193</v>
      </c>
      <c r="AE337" s="6">
        <f t="shared" si="105"/>
        <v>4.0000000000000009</v>
      </c>
      <c r="AF337" s="6">
        <f t="shared" si="106"/>
        <v>113.40000000000002</v>
      </c>
      <c r="AG337" s="13">
        <v>19000000193</v>
      </c>
      <c r="AH337" s="6">
        <f t="shared" si="107"/>
        <v>2.4000000000000004</v>
      </c>
      <c r="AI337" s="6">
        <f t="shared" si="108"/>
        <v>68.040000000000006</v>
      </c>
      <c r="AJ337" s="13">
        <v>21000000193</v>
      </c>
      <c r="AK337" s="11"/>
      <c r="AL337" s="10" t="str">
        <f t="shared" si="109"/>
        <v>Licorice Spice Tea Ingredients:
cinnamon chips, licorice root, orange peel, rooibos, cardamom, anise, cloves</v>
      </c>
      <c r="AM337" s="9" t="s">
        <v>44</v>
      </c>
      <c r="AN337" s="42"/>
    </row>
    <row r="338" spans="1:40" ht="180" x14ac:dyDescent="0.3">
      <c r="A338" s="8" t="s">
        <v>2310</v>
      </c>
      <c r="B338" s="8" t="s">
        <v>2311</v>
      </c>
      <c r="C338" s="8" t="s">
        <v>2312</v>
      </c>
      <c r="D338" s="9" t="s">
        <v>2313</v>
      </c>
      <c r="E338" s="6">
        <f t="shared" si="94"/>
        <v>1.95</v>
      </c>
      <c r="F338" s="6">
        <f>Table9[[#This Row],[4oz 
Net Wt (grams)]]/2</f>
        <v>55.282499999999999</v>
      </c>
      <c r="G338" s="6">
        <f t="shared" si="95"/>
        <v>3.9</v>
      </c>
      <c r="H338" s="6">
        <v>110.565</v>
      </c>
      <c r="I338" s="6">
        <f t="shared" si="96"/>
        <v>4.875</v>
      </c>
      <c r="J338" s="6">
        <f t="shared" si="97"/>
        <v>138.20625000000001</v>
      </c>
      <c r="K338" s="6">
        <f t="shared" si="98"/>
        <v>7.8</v>
      </c>
      <c r="L338" s="6">
        <f t="shared" si="99"/>
        <v>221.13</v>
      </c>
      <c r="M338" s="9" t="str">
        <f t="shared" si="100"/>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740</v>
      </c>
      <c r="W338" s="6">
        <f t="shared" si="101"/>
        <v>0.97499999999999998</v>
      </c>
      <c r="X338" s="6">
        <f t="shared" si="102"/>
        <v>27.641249999999999</v>
      </c>
      <c r="Y338" s="6">
        <f t="shared" si="103"/>
        <v>15.6</v>
      </c>
      <c r="Z338" s="6">
        <f t="shared" si="104"/>
        <v>442.26</v>
      </c>
      <c r="AA338" s="13">
        <v>15000000194</v>
      </c>
      <c r="AB338" s="6">
        <f t="shared" si="110"/>
        <v>2.9249999999999998</v>
      </c>
      <c r="AC338" s="6">
        <f t="shared" si="93"/>
        <v>82.923749999999998</v>
      </c>
      <c r="AD338" s="13">
        <v>17000000194</v>
      </c>
      <c r="AE338" s="6">
        <f t="shared" si="105"/>
        <v>9.75</v>
      </c>
      <c r="AF338" s="6">
        <f t="shared" si="106"/>
        <v>276.41250000000002</v>
      </c>
      <c r="AG338" s="13">
        <v>19000000194</v>
      </c>
      <c r="AH338" s="6">
        <f t="shared" si="107"/>
        <v>5.85</v>
      </c>
      <c r="AI338" s="6">
        <f t="shared" si="108"/>
        <v>165.8475</v>
      </c>
      <c r="AJ338" s="13">
        <v>21000000194</v>
      </c>
      <c r="AK338" s="11"/>
      <c r="AL338" s="10" t="str">
        <f t="shared" si="109"/>
        <v>Lime Sea Salt Ingredients:
sea salt &amp; lime powder</v>
      </c>
      <c r="AM338" s="9" t="s">
        <v>44</v>
      </c>
      <c r="AN338" s="42"/>
    </row>
    <row r="339" spans="1:40" ht="405" x14ac:dyDescent="0.3">
      <c r="A339" s="8" t="s">
        <v>2497</v>
      </c>
      <c r="B339" s="8" t="s">
        <v>2498</v>
      </c>
      <c r="C339" s="8" t="s">
        <v>2499</v>
      </c>
      <c r="D339" s="9" t="s">
        <v>2500</v>
      </c>
      <c r="E339" s="6">
        <f t="shared" si="94"/>
        <v>1.6875</v>
      </c>
      <c r="F339" s="6">
        <f>Table9[[#This Row],[4oz 
Net Wt (grams)]]/2</f>
        <v>47.840625000000003</v>
      </c>
      <c r="G339" s="6">
        <f t="shared" si="95"/>
        <v>3.375</v>
      </c>
      <c r="H339" s="6">
        <v>95.681250000000006</v>
      </c>
      <c r="I339" s="6">
        <f t="shared" si="96"/>
        <v>4.21875</v>
      </c>
      <c r="J339" s="6">
        <f t="shared" si="97"/>
        <v>119.6015625</v>
      </c>
      <c r="K339" s="6">
        <f t="shared" si="98"/>
        <v>6.75</v>
      </c>
      <c r="L339" s="6">
        <f t="shared" si="99"/>
        <v>191.36250000000001</v>
      </c>
      <c r="M339"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121</v>
      </c>
      <c r="W339" s="6">
        <f t="shared" si="101"/>
        <v>0.84375</v>
      </c>
      <c r="X339" s="6">
        <f t="shared" si="102"/>
        <v>23.920312500000001</v>
      </c>
      <c r="Y339" s="6">
        <f t="shared" si="103"/>
        <v>13.5</v>
      </c>
      <c r="Z339" s="6">
        <f t="shared" si="104"/>
        <v>382.72500000000002</v>
      </c>
      <c r="AA339" s="13">
        <v>15000000195</v>
      </c>
      <c r="AB339" s="6">
        <f t="shared" si="110"/>
        <v>2.53125</v>
      </c>
      <c r="AC339" s="6">
        <f t="shared" si="93"/>
        <v>71.760937500000011</v>
      </c>
      <c r="AD339" s="13">
        <v>17000000195</v>
      </c>
      <c r="AE339" s="6">
        <f t="shared" si="105"/>
        <v>8.4375</v>
      </c>
      <c r="AF339" s="6">
        <f t="shared" si="106"/>
        <v>239.203125</v>
      </c>
      <c r="AG339" s="13">
        <v>19000000195</v>
      </c>
      <c r="AH339" s="6">
        <f t="shared" si="107"/>
        <v>5.0625</v>
      </c>
      <c r="AI339" s="6">
        <f t="shared" si="108"/>
        <v>143.52187500000002</v>
      </c>
      <c r="AJ339" s="13">
        <v>21000000195</v>
      </c>
      <c r="AK339" s="11"/>
      <c r="AL339"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1560</v>
      </c>
      <c r="B340" s="8" t="s">
        <v>1561</v>
      </c>
      <c r="C340" s="8" t="s">
        <v>1562</v>
      </c>
      <c r="D340" s="9" t="s">
        <v>2939</v>
      </c>
      <c r="E340" s="6">
        <f t="shared" si="94"/>
        <v>1.1428571428571428</v>
      </c>
      <c r="F340" s="6">
        <f>Table9[[#This Row],[4oz 
Net Wt (grams)]]/2</f>
        <v>32.4</v>
      </c>
      <c r="G340" s="6">
        <f t="shared" si="95"/>
        <v>2.2857142857142856</v>
      </c>
      <c r="H340" s="6">
        <v>64.8</v>
      </c>
      <c r="I340" s="6">
        <f t="shared" si="96"/>
        <v>2.8571428571428568</v>
      </c>
      <c r="J340" s="6">
        <f t="shared" si="97"/>
        <v>81</v>
      </c>
      <c r="K340" s="6">
        <f t="shared" si="98"/>
        <v>4.5714285714285712</v>
      </c>
      <c r="L340" s="6">
        <f t="shared" si="99"/>
        <v>129.6</v>
      </c>
      <c r="M340" s="9" t="str">
        <f t="shared" si="100"/>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 t="shared" si="101"/>
        <v>0.5714285714285714</v>
      </c>
      <c r="X340" s="6">
        <f t="shared" si="102"/>
        <v>16.2</v>
      </c>
      <c r="Y340" s="6">
        <f t="shared" si="103"/>
        <v>9.1428571428571423</v>
      </c>
      <c r="Z340" s="6">
        <f t="shared" si="104"/>
        <v>259.2</v>
      </c>
      <c r="AA340" s="13">
        <v>15000000196</v>
      </c>
      <c r="AB340" s="6">
        <f t="shared" si="110"/>
        <v>1.7142857142857142</v>
      </c>
      <c r="AC340" s="6">
        <f t="shared" si="93"/>
        <v>48.599999999999994</v>
      </c>
      <c r="AD340" s="13">
        <v>17000000196</v>
      </c>
      <c r="AE340" s="6">
        <f t="shared" si="105"/>
        <v>5.7142857142857144</v>
      </c>
      <c r="AF340" s="6">
        <f t="shared" si="106"/>
        <v>162</v>
      </c>
      <c r="AG340" s="13">
        <v>19000000196</v>
      </c>
      <c r="AH340" s="6">
        <f t="shared" si="107"/>
        <v>3.4285714285714284</v>
      </c>
      <c r="AI340" s="6">
        <f t="shared" si="108"/>
        <v>97.199999999999989</v>
      </c>
      <c r="AJ340" s="13">
        <v>21000000196</v>
      </c>
      <c r="AK340" s="11" t="s">
        <v>2940</v>
      </c>
      <c r="AL340" s="10" t="str">
        <f t="shared" si="109"/>
        <v>Lively Lemon Pepper Ingredients:
black pepper, corn meal, citric acid, ascorbic acid, lemon peel</v>
      </c>
      <c r="AM340" s="9" t="s">
        <v>44</v>
      </c>
      <c r="AN340" s="42"/>
    </row>
    <row r="341" spans="1:40" ht="360" x14ac:dyDescent="0.3">
      <c r="A341" s="31" t="s">
        <v>984</v>
      </c>
      <c r="B341" s="8" t="s">
        <v>985</v>
      </c>
      <c r="C341" s="8" t="s">
        <v>986</v>
      </c>
      <c r="D341" s="9" t="s">
        <v>2909</v>
      </c>
      <c r="E341" s="6">
        <f t="shared" si="94"/>
        <v>1.0582010582010581</v>
      </c>
      <c r="F341" s="6">
        <f>Table9[[#This Row],[4oz 
Net Wt (grams)]]/2</f>
        <v>30</v>
      </c>
      <c r="G341" s="6">
        <f t="shared" si="95"/>
        <v>2.1164021164021163</v>
      </c>
      <c r="H341" s="6">
        <v>60</v>
      </c>
      <c r="I341" s="6">
        <f t="shared" si="96"/>
        <v>2.6455026455026456</v>
      </c>
      <c r="J341" s="6">
        <f t="shared" si="97"/>
        <v>75</v>
      </c>
      <c r="K341" s="6">
        <f t="shared" si="98"/>
        <v>4.2328042328042326</v>
      </c>
      <c r="L341" s="6">
        <f t="shared" si="99"/>
        <v>120</v>
      </c>
      <c r="M341"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41" s="10">
        <v>10000000198</v>
      </c>
      <c r="O341" s="10">
        <v>30000000198</v>
      </c>
      <c r="P341" s="10">
        <v>50000000198</v>
      </c>
      <c r="Q341" s="10">
        <v>70000000198</v>
      </c>
      <c r="R341" s="10">
        <v>90000000198</v>
      </c>
      <c r="S341" s="10">
        <v>11000000198</v>
      </c>
      <c r="T341" s="10">
        <v>13000000198</v>
      </c>
      <c r="U341" s="8"/>
      <c r="V341" s="9" t="s">
        <v>626</v>
      </c>
      <c r="W341" s="6">
        <f t="shared" si="101"/>
        <v>0.52910052910052907</v>
      </c>
      <c r="X341" s="6">
        <f t="shared" si="102"/>
        <v>15</v>
      </c>
      <c r="Y341" s="6">
        <f t="shared" si="103"/>
        <v>8.4656084656084651</v>
      </c>
      <c r="Z341" s="6">
        <f t="shared" si="104"/>
        <v>240</v>
      </c>
      <c r="AA341" s="13">
        <v>15000000198</v>
      </c>
      <c r="AB341" s="6">
        <f t="shared" si="110"/>
        <v>1.5873015873015872</v>
      </c>
      <c r="AC341" s="6">
        <f t="shared" si="93"/>
        <v>45</v>
      </c>
      <c r="AD341" s="13">
        <v>17000000198</v>
      </c>
      <c r="AE341" s="6">
        <f t="shared" si="105"/>
        <v>5.2910052910052912</v>
      </c>
      <c r="AF341" s="6">
        <f t="shared" si="106"/>
        <v>150</v>
      </c>
      <c r="AG341" s="13">
        <v>19000000198</v>
      </c>
      <c r="AH341" s="6">
        <f t="shared" si="107"/>
        <v>3.1746031746031744</v>
      </c>
      <c r="AI341" s="6">
        <f t="shared" si="108"/>
        <v>90</v>
      </c>
      <c r="AJ341" s="13">
        <v>21000000198</v>
      </c>
      <c r="AK341" s="11" t="s">
        <v>987</v>
      </c>
      <c r="AL341"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1019</v>
      </c>
      <c r="B342" s="8" t="s">
        <v>1020</v>
      </c>
      <c r="C342" s="8" t="s">
        <v>1021</v>
      </c>
      <c r="D342" s="9" t="s">
        <v>1022</v>
      </c>
      <c r="E342" s="6">
        <f t="shared" si="94"/>
        <v>1.25</v>
      </c>
      <c r="F342" s="6">
        <f>Table9[[#This Row],[4oz 
Net Wt (grams)]]/2</f>
        <v>35.4375</v>
      </c>
      <c r="G342" s="6">
        <f t="shared" si="95"/>
        <v>2.5</v>
      </c>
      <c r="H342" s="6">
        <v>70.875</v>
      </c>
      <c r="I342" s="6">
        <f t="shared" si="96"/>
        <v>3.125</v>
      </c>
      <c r="J342" s="6">
        <f t="shared" si="97"/>
        <v>88.59375</v>
      </c>
      <c r="K342" s="6">
        <f t="shared" si="98"/>
        <v>5</v>
      </c>
      <c r="L342" s="6">
        <f t="shared" si="99"/>
        <v>141.75</v>
      </c>
      <c r="M342" s="9" t="str">
        <f t="shared" si="100"/>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 t="shared" si="101"/>
        <v>0.625</v>
      </c>
      <c r="X342" s="6">
        <f t="shared" si="102"/>
        <v>17.71875</v>
      </c>
      <c r="Y342" s="6">
        <f t="shared" si="103"/>
        <v>10</v>
      </c>
      <c r="Z342" s="6">
        <f t="shared" si="104"/>
        <v>283.5</v>
      </c>
      <c r="AA342" s="13">
        <v>15000000197</v>
      </c>
      <c r="AB342" s="6">
        <f t="shared" si="110"/>
        <v>1.875</v>
      </c>
      <c r="AC342" s="6">
        <f t="shared" si="93"/>
        <v>53.15625</v>
      </c>
      <c r="AD342" s="13">
        <v>17000000197</v>
      </c>
      <c r="AE342" s="6">
        <f t="shared" si="105"/>
        <v>6.25</v>
      </c>
      <c r="AF342" s="6">
        <f t="shared" si="106"/>
        <v>177.1875</v>
      </c>
      <c r="AG342" s="13">
        <v>19000000197</v>
      </c>
      <c r="AH342" s="6">
        <f t="shared" si="107"/>
        <v>3.75</v>
      </c>
      <c r="AI342" s="6">
        <f t="shared" si="108"/>
        <v>106.3125</v>
      </c>
      <c r="AJ342" s="13">
        <v>21000000197</v>
      </c>
      <c r="AK342" s="11"/>
      <c r="AL342" s="10" t="str">
        <f t="shared" si="109"/>
        <v>Louisiana Cajun Style Blend Ingredients:
paprika, salt, onion, garlic, cayenne pepper, black pepper, celery, thyme</v>
      </c>
      <c r="AM342" s="9" t="s">
        <v>44</v>
      </c>
      <c r="AN342" s="42"/>
    </row>
    <row r="343" spans="1:40" ht="180" x14ac:dyDescent="0.3">
      <c r="A343" s="33" t="s">
        <v>710</v>
      </c>
      <c r="B343" s="8" t="s">
        <v>711</v>
      </c>
      <c r="C343" s="8" t="s">
        <v>712</v>
      </c>
      <c r="D343" s="9" t="s">
        <v>713</v>
      </c>
      <c r="E343" s="6">
        <f t="shared" si="94"/>
        <v>2.5044091710758378</v>
      </c>
      <c r="F343" s="6">
        <f>Table9[[#This Row],[4oz 
Net Wt (grams)]]/2</f>
        <v>71</v>
      </c>
      <c r="G343" s="6">
        <f t="shared" si="95"/>
        <v>5.0088183421516757</v>
      </c>
      <c r="H343" s="6">
        <v>142</v>
      </c>
      <c r="I343" s="6">
        <f t="shared" si="96"/>
        <v>6.261022927689595</v>
      </c>
      <c r="J343" s="6">
        <f t="shared" si="97"/>
        <v>177.5</v>
      </c>
      <c r="K343" s="6">
        <f t="shared" si="98"/>
        <v>10.017636684303351</v>
      </c>
      <c r="L343" s="6">
        <f t="shared" si="99"/>
        <v>284</v>
      </c>
      <c r="M343" s="9" t="str">
        <f t="shared" si="100"/>
        <v>Magia Smoked Applewood Sea Salt Ingredients:
sea salt smoked over applewood fire
 - NET WT. 2.50 oz (71 grams)</v>
      </c>
      <c r="N343" s="10">
        <v>10000000581</v>
      </c>
      <c r="O343" s="10">
        <v>30000000581</v>
      </c>
      <c r="P343" s="10">
        <v>50000000581</v>
      </c>
      <c r="Q343" s="10">
        <v>70000000581</v>
      </c>
      <c r="R343" s="10">
        <v>90000000581</v>
      </c>
      <c r="S343" s="10">
        <v>11000000581</v>
      </c>
      <c r="T343" s="10">
        <v>13000000581</v>
      </c>
      <c r="U343" s="8" t="s">
        <v>49</v>
      </c>
      <c r="V343" s="9" t="s">
        <v>714</v>
      </c>
      <c r="W343" s="6">
        <f t="shared" si="101"/>
        <v>1.2522045855379189</v>
      </c>
      <c r="X343" s="6">
        <f t="shared" si="102"/>
        <v>35.5</v>
      </c>
      <c r="Y343" s="6">
        <f t="shared" si="103"/>
        <v>20.035273368606703</v>
      </c>
      <c r="Z343" s="6">
        <f t="shared" si="104"/>
        <v>568</v>
      </c>
      <c r="AA343" s="13">
        <v>15000000581</v>
      </c>
      <c r="AB343" s="6">
        <f t="shared" si="110"/>
        <v>3.7566137566137567</v>
      </c>
      <c r="AC343" s="6">
        <f t="shared" si="93"/>
        <v>106.5</v>
      </c>
      <c r="AD343" s="13">
        <v>17000000581</v>
      </c>
      <c r="AE343" s="6">
        <f t="shared" si="105"/>
        <v>12.522045855379188</v>
      </c>
      <c r="AF343" s="6">
        <f t="shared" si="106"/>
        <v>355</v>
      </c>
      <c r="AG343" s="13">
        <v>19000000581</v>
      </c>
      <c r="AH343" s="6">
        <f t="shared" si="107"/>
        <v>7.5132275132275135</v>
      </c>
      <c r="AI343" s="6">
        <f t="shared" si="108"/>
        <v>213</v>
      </c>
      <c r="AJ343" s="13">
        <v>21000000581</v>
      </c>
      <c r="AK343" s="11" t="s">
        <v>715</v>
      </c>
      <c r="AL343" s="10" t="str">
        <f t="shared" si="109"/>
        <v>Magia Smoked Applewood Sea Salt Ingredients:
sea salt smoked over applewood fire</v>
      </c>
      <c r="AM343" s="9" t="s">
        <v>44</v>
      </c>
      <c r="AN343" s="42"/>
    </row>
    <row r="344" spans="1:40" ht="240" x14ac:dyDescent="0.3">
      <c r="A344" s="8" t="s">
        <v>78</v>
      </c>
      <c r="B344" s="8" t="s">
        <v>79</v>
      </c>
      <c r="C344" s="8" t="s">
        <v>80</v>
      </c>
      <c r="D344" s="9" t="s">
        <v>81</v>
      </c>
      <c r="E344" s="6">
        <f t="shared" si="94"/>
        <v>2</v>
      </c>
      <c r="F344" s="6">
        <f>Table9[[#This Row],[4oz 
Net Wt (grams)]]/2</f>
        <v>56.7</v>
      </c>
      <c r="G344" s="6">
        <f t="shared" si="95"/>
        <v>4</v>
      </c>
      <c r="H344" s="6">
        <v>113.4</v>
      </c>
      <c r="I344" s="6">
        <f t="shared" si="96"/>
        <v>5</v>
      </c>
      <c r="J344" s="6">
        <f t="shared" si="97"/>
        <v>141.75</v>
      </c>
      <c r="K344" s="6">
        <f t="shared" si="98"/>
        <v>8</v>
      </c>
      <c r="L344" s="6">
        <f t="shared" si="99"/>
        <v>226.8</v>
      </c>
      <c r="M344"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 t="shared" si="101"/>
        <v>1</v>
      </c>
      <c r="X344" s="6">
        <f t="shared" si="102"/>
        <v>28.35</v>
      </c>
      <c r="Y344" s="6">
        <f t="shared" si="103"/>
        <v>16</v>
      </c>
      <c r="Z344" s="6">
        <f t="shared" si="104"/>
        <v>453.6</v>
      </c>
      <c r="AA344" s="13">
        <v>15000000199</v>
      </c>
      <c r="AB344" s="6">
        <f t="shared" si="110"/>
        <v>3</v>
      </c>
      <c r="AC344" s="6">
        <f t="shared" si="93"/>
        <v>85.050000000000011</v>
      </c>
      <c r="AD344" s="13">
        <v>17000000199</v>
      </c>
      <c r="AE344" s="6">
        <f t="shared" si="105"/>
        <v>10</v>
      </c>
      <c r="AF344" s="6">
        <f t="shared" si="106"/>
        <v>283.5</v>
      </c>
      <c r="AG344" s="13">
        <v>19000000199</v>
      </c>
      <c r="AH344" s="6">
        <f t="shared" si="107"/>
        <v>6</v>
      </c>
      <c r="AI344" s="6">
        <f t="shared" si="108"/>
        <v>170.10000000000002</v>
      </c>
      <c r="AJ344" s="13">
        <v>21000000199</v>
      </c>
      <c r="AK344" s="11"/>
      <c r="AL344"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2360</v>
      </c>
      <c r="B345" s="8" t="s">
        <v>2361</v>
      </c>
      <c r="C345" s="8" t="s">
        <v>2362</v>
      </c>
      <c r="D345" s="9" t="s">
        <v>305</v>
      </c>
      <c r="E345" s="6" t="e">
        <f t="shared" si="94"/>
        <v>#VALUE!</v>
      </c>
      <c r="F345" s="6" t="e">
        <f>Table9[[#This Row],[4oz 
Net Wt (grams)]]/2</f>
        <v>#VALUE!</v>
      </c>
      <c r="G345" s="6" t="str">
        <f t="shared" si="95"/>
        <v>NULL</v>
      </c>
      <c r="H345" s="6" t="s">
        <v>305</v>
      </c>
      <c r="I345" s="6" t="str">
        <f t="shared" si="96"/>
        <v>NULL</v>
      </c>
      <c r="J345" s="6" t="str">
        <f t="shared" si="97"/>
        <v>NULL</v>
      </c>
      <c r="K345" s="6" t="str">
        <f t="shared" si="98"/>
        <v>NULL</v>
      </c>
      <c r="L345" s="6" t="str">
        <f t="shared" si="99"/>
        <v>NULL</v>
      </c>
      <c r="M345" s="9" t="e">
        <f t="shared" si="100"/>
        <v>#VALUE!</v>
      </c>
      <c r="N345" s="10">
        <v>10000000200</v>
      </c>
      <c r="O345" s="10">
        <v>30000000200</v>
      </c>
      <c r="P345" s="10">
        <v>50000000200</v>
      </c>
      <c r="Q345" s="10">
        <v>70000000200</v>
      </c>
      <c r="R345" s="10">
        <v>90000000200</v>
      </c>
      <c r="S345" s="10">
        <v>11000000200</v>
      </c>
      <c r="T345" s="10">
        <v>13000000200</v>
      </c>
      <c r="U345" s="8"/>
      <c r="V345" s="9"/>
      <c r="W345" s="6" t="str">
        <f t="shared" si="101"/>
        <v>NULL</v>
      </c>
      <c r="X345" s="6" t="str">
        <f t="shared" si="102"/>
        <v>NULL</v>
      </c>
      <c r="Y345" s="6" t="str">
        <f t="shared" si="103"/>
        <v>NULL</v>
      </c>
      <c r="Z345" s="6" t="str">
        <f t="shared" si="104"/>
        <v>NULL</v>
      </c>
      <c r="AA345" s="13">
        <v>15000000200</v>
      </c>
      <c r="AB345" s="6" t="e">
        <f t="shared" si="110"/>
        <v>#VALUE!</v>
      </c>
      <c r="AC345" s="6" t="e">
        <f t="shared" si="93"/>
        <v>#VALUE!</v>
      </c>
      <c r="AD345" s="13">
        <v>17000000200</v>
      </c>
      <c r="AE345" s="6" t="str">
        <f t="shared" si="105"/>
        <v>NULL</v>
      </c>
      <c r="AF345" s="6" t="str">
        <f t="shared" si="106"/>
        <v>NULL</v>
      </c>
      <c r="AG345" s="13">
        <v>19000000200</v>
      </c>
      <c r="AH345" s="6" t="e">
        <f t="shared" si="107"/>
        <v>#VALUE!</v>
      </c>
      <c r="AI345" s="6" t="e">
        <f t="shared" si="108"/>
        <v>#VALUE!</v>
      </c>
      <c r="AJ345" s="13">
        <v>21000000200</v>
      </c>
      <c r="AK345" s="11"/>
      <c r="AL345" s="10" t="str">
        <f t="shared" si="109"/>
        <v>NULL</v>
      </c>
      <c r="AM345" s="9" t="s">
        <v>44</v>
      </c>
      <c r="AN345" s="42"/>
    </row>
    <row r="346" spans="1:40" ht="180" x14ac:dyDescent="0.3">
      <c r="A346" s="8" t="s">
        <v>1410</v>
      </c>
      <c r="B346" s="8" t="s">
        <v>1411</v>
      </c>
      <c r="C346" s="8" t="s">
        <v>1411</v>
      </c>
      <c r="D346" s="9" t="s">
        <v>1412</v>
      </c>
      <c r="E346" s="6">
        <f t="shared" si="94"/>
        <v>0.8</v>
      </c>
      <c r="F346" s="6">
        <f>Table9[[#This Row],[4oz 
Net Wt (grams)]]/2</f>
        <v>22.680000000000003</v>
      </c>
      <c r="G346" s="6">
        <f t="shared" si="95"/>
        <v>1.6</v>
      </c>
      <c r="H346" s="6">
        <v>45.360000000000007</v>
      </c>
      <c r="I346" s="6">
        <f t="shared" si="96"/>
        <v>2</v>
      </c>
      <c r="J346" s="6">
        <f t="shared" si="97"/>
        <v>56.70000000000001</v>
      </c>
      <c r="K346" s="6">
        <f t="shared" si="98"/>
        <v>3.2</v>
      </c>
      <c r="L346" s="6">
        <f t="shared" si="99"/>
        <v>90.720000000000013</v>
      </c>
      <c r="M346" s="9" t="str">
        <f t="shared" si="100"/>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138</v>
      </c>
      <c r="W346" s="6">
        <f t="shared" si="101"/>
        <v>0.4</v>
      </c>
      <c r="X346" s="6">
        <f t="shared" si="102"/>
        <v>11.340000000000002</v>
      </c>
      <c r="Y346" s="6">
        <f t="shared" si="103"/>
        <v>6.4</v>
      </c>
      <c r="Z346" s="6">
        <f t="shared" si="104"/>
        <v>181.44000000000003</v>
      </c>
      <c r="AA346" s="13">
        <v>15000000201</v>
      </c>
      <c r="AB346" s="6">
        <f t="shared" si="110"/>
        <v>1.2000000000000002</v>
      </c>
      <c r="AC346" s="6">
        <f t="shared" si="93"/>
        <v>34.020000000000003</v>
      </c>
      <c r="AD346" s="13">
        <v>17000000201</v>
      </c>
      <c r="AE346" s="6">
        <f t="shared" si="105"/>
        <v>4.0000000000000009</v>
      </c>
      <c r="AF346" s="6">
        <f t="shared" si="106"/>
        <v>113.40000000000002</v>
      </c>
      <c r="AG346" s="13">
        <v>19000000201</v>
      </c>
      <c r="AH346" s="6">
        <f t="shared" si="107"/>
        <v>2.4000000000000004</v>
      </c>
      <c r="AI346" s="6">
        <f t="shared" si="108"/>
        <v>68.040000000000006</v>
      </c>
      <c r="AJ346" s="13">
        <v>21000000201</v>
      </c>
      <c r="AK346" s="11"/>
      <c r="AL346" s="10" t="str">
        <f t="shared" si="109"/>
        <v>Mango Tea Ingredients:
black tea, marigold petals, artificial flavoring</v>
      </c>
      <c r="AM346" s="9" t="s">
        <v>44</v>
      </c>
      <c r="AN346" s="42"/>
    </row>
    <row r="347" spans="1:40" ht="180" x14ac:dyDescent="0.3">
      <c r="A347" s="8" t="s">
        <v>1665</v>
      </c>
      <c r="B347" s="8" t="s">
        <v>1666</v>
      </c>
      <c r="C347" s="8" t="s">
        <v>1667</v>
      </c>
      <c r="D347" s="9" t="s">
        <v>1668</v>
      </c>
      <c r="E347" s="6">
        <f t="shared" si="94"/>
        <v>1.8</v>
      </c>
      <c r="F347" s="6">
        <f>Table9[[#This Row],[4oz 
Net Wt (grams)]]/2</f>
        <v>51.03</v>
      </c>
      <c r="G347" s="6">
        <f t="shared" si="95"/>
        <v>3.6</v>
      </c>
      <c r="H347" s="6">
        <v>102.06</v>
      </c>
      <c r="I347" s="6">
        <f t="shared" si="96"/>
        <v>4.5</v>
      </c>
      <c r="J347" s="6">
        <f t="shared" si="97"/>
        <v>127.575</v>
      </c>
      <c r="K347" s="6">
        <f t="shared" si="98"/>
        <v>7.2</v>
      </c>
      <c r="L347" s="6">
        <f t="shared" si="99"/>
        <v>204.12</v>
      </c>
      <c r="M347" s="9" t="str">
        <f t="shared" si="100"/>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 t="shared" si="101"/>
        <v>0.9</v>
      </c>
      <c r="X347" s="6">
        <f t="shared" si="102"/>
        <v>25.515000000000001</v>
      </c>
      <c r="Y347" s="6">
        <f t="shared" si="103"/>
        <v>14.4</v>
      </c>
      <c r="Z347" s="6">
        <f t="shared" si="104"/>
        <v>408.24</v>
      </c>
      <c r="AA347" s="13">
        <v>15000000202</v>
      </c>
      <c r="AB347" s="6">
        <f t="shared" si="110"/>
        <v>2.7</v>
      </c>
      <c r="AC347" s="6">
        <f t="shared" si="93"/>
        <v>76.545000000000002</v>
      </c>
      <c r="AD347" s="13">
        <v>17000000202</v>
      </c>
      <c r="AE347" s="6">
        <f t="shared" si="105"/>
        <v>9</v>
      </c>
      <c r="AF347" s="6">
        <f t="shared" si="106"/>
        <v>255.15</v>
      </c>
      <c r="AG347" s="13">
        <v>19000000202</v>
      </c>
      <c r="AH347" s="6">
        <f t="shared" si="107"/>
        <v>5.4</v>
      </c>
      <c r="AI347" s="6">
        <f t="shared" si="108"/>
        <v>153.09</v>
      </c>
      <c r="AJ347" s="13">
        <v>21000000202</v>
      </c>
      <c r="AK347" s="11"/>
      <c r="AL347" s="10" t="str">
        <f t="shared" si="109"/>
        <v>Maple Butter Popcorn Seasoning Ingredients:
natural maple and butter flavor, brown sugar, sugar, whey, salt, &lt;2% silicon dioxide to prevent caking
• ALLERGY ALERT: contains dairy •</v>
      </c>
      <c r="AM347" s="9" t="s">
        <v>44</v>
      </c>
      <c r="AN347" s="42"/>
    </row>
    <row r="348" spans="1:40" ht="180" x14ac:dyDescent="0.3">
      <c r="A348" s="8" t="s">
        <v>2459</v>
      </c>
      <c r="B348" s="8" t="s">
        <v>2460</v>
      </c>
      <c r="C348" s="8" t="s">
        <v>2461</v>
      </c>
      <c r="D348" s="9" t="s">
        <v>2462</v>
      </c>
      <c r="E348" s="6">
        <f t="shared" si="94"/>
        <v>2.1</v>
      </c>
      <c r="F348" s="6">
        <f>Table9[[#This Row],[4oz 
Net Wt (grams)]]/2</f>
        <v>59.535000000000004</v>
      </c>
      <c r="G348" s="6">
        <f t="shared" si="95"/>
        <v>4.2</v>
      </c>
      <c r="H348" s="6">
        <v>119.07000000000001</v>
      </c>
      <c r="I348" s="6">
        <f t="shared" si="96"/>
        <v>5.25</v>
      </c>
      <c r="J348" s="6">
        <f t="shared" si="97"/>
        <v>148.83750000000001</v>
      </c>
      <c r="K348" s="6">
        <f t="shared" si="98"/>
        <v>8.4</v>
      </c>
      <c r="L348" s="6">
        <f t="shared" si="99"/>
        <v>238.14000000000001</v>
      </c>
      <c r="M348" s="9" t="str">
        <f t="shared" si="100"/>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 t="shared" si="101"/>
        <v>1.05</v>
      </c>
      <c r="X348" s="6">
        <f t="shared" si="102"/>
        <v>29.767500000000002</v>
      </c>
      <c r="Y348" s="6">
        <f t="shared" si="103"/>
        <v>16.8</v>
      </c>
      <c r="Z348" s="6">
        <f t="shared" si="104"/>
        <v>476.28000000000003</v>
      </c>
      <c r="AA348" s="13">
        <v>15000000203</v>
      </c>
      <c r="AB348" s="6">
        <f t="shared" si="110"/>
        <v>3.1500000000000004</v>
      </c>
      <c r="AC348" s="6">
        <f t="shared" si="93"/>
        <v>89.302500000000009</v>
      </c>
      <c r="AD348" s="13">
        <v>17000000203</v>
      </c>
      <c r="AE348" s="6">
        <f t="shared" si="105"/>
        <v>10.5</v>
      </c>
      <c r="AF348" s="6">
        <f t="shared" si="106"/>
        <v>297.67500000000001</v>
      </c>
      <c r="AG348" s="13">
        <v>19000000203</v>
      </c>
      <c r="AH348" s="6">
        <f t="shared" si="107"/>
        <v>6.3000000000000007</v>
      </c>
      <c r="AI348" s="6">
        <f t="shared" si="108"/>
        <v>178.60500000000002</v>
      </c>
      <c r="AJ348" s="13">
        <v>21000000203</v>
      </c>
      <c r="AK348" s="11"/>
      <c r="AL348" s="10" t="str">
        <f t="shared" si="109"/>
        <v>Maple Cinnamon Sugar Ingredients:
cinnamon, pure maple syrup sugar granules</v>
      </c>
      <c r="AM348" s="9" t="s">
        <v>44</v>
      </c>
      <c r="AN348" s="42"/>
    </row>
    <row r="349" spans="1:40" ht="409.6" x14ac:dyDescent="0.3">
      <c r="A349" s="33" t="s">
        <v>500</v>
      </c>
      <c r="B349" s="8" t="s">
        <v>501</v>
      </c>
      <c r="C349" s="8" t="s">
        <v>502</v>
      </c>
      <c r="D349" s="9" t="s">
        <v>503</v>
      </c>
      <c r="E349" s="6">
        <f t="shared" si="94"/>
        <v>1.6875</v>
      </c>
      <c r="F349" s="6">
        <f>Table9[[#This Row],[4oz 
Net Wt (grams)]]/2</f>
        <v>47.840625000000003</v>
      </c>
      <c r="G349" s="6">
        <f t="shared" si="95"/>
        <v>3.375</v>
      </c>
      <c r="H349" s="6">
        <v>95.681250000000006</v>
      </c>
      <c r="I349" s="6">
        <f t="shared" si="96"/>
        <v>4.21875</v>
      </c>
      <c r="J349" s="6">
        <f t="shared" si="97"/>
        <v>119.6015625</v>
      </c>
      <c r="K349" s="6">
        <f t="shared" si="98"/>
        <v>6.75</v>
      </c>
      <c r="L349" s="6">
        <f t="shared" si="99"/>
        <v>191.36250000000001</v>
      </c>
      <c r="M349"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 t="shared" si="101"/>
        <v>0.84375</v>
      </c>
      <c r="X349" s="6">
        <f t="shared" si="102"/>
        <v>23.920312500000001</v>
      </c>
      <c r="Y349" s="6">
        <f t="shared" si="103"/>
        <v>13.5</v>
      </c>
      <c r="Z349" s="6">
        <f t="shared" si="104"/>
        <v>382.72500000000002</v>
      </c>
      <c r="AA349" s="13">
        <v>15000000462</v>
      </c>
      <c r="AB349" s="6">
        <f t="shared" si="110"/>
        <v>2.53125</v>
      </c>
      <c r="AC349" s="6">
        <f t="shared" si="93"/>
        <v>71.760937500000011</v>
      </c>
      <c r="AD349" s="13">
        <v>17000000462</v>
      </c>
      <c r="AE349" s="6">
        <f t="shared" si="105"/>
        <v>8.4375</v>
      </c>
      <c r="AF349" s="6">
        <f t="shared" si="106"/>
        <v>239.203125</v>
      </c>
      <c r="AG349" s="13">
        <v>19000000462</v>
      </c>
      <c r="AH349" s="6">
        <f t="shared" si="107"/>
        <v>5.0625</v>
      </c>
      <c r="AI349" s="6">
        <f t="shared" si="108"/>
        <v>143.52187500000002</v>
      </c>
      <c r="AJ349" s="13">
        <v>21000000462</v>
      </c>
      <c r="AK349" s="11" t="s">
        <v>504</v>
      </c>
      <c r="AL349"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2326</v>
      </c>
      <c r="B350" s="8" t="s">
        <v>2327</v>
      </c>
      <c r="C350" s="8" t="s">
        <v>2328</v>
      </c>
      <c r="D350" s="9" t="s">
        <v>305</v>
      </c>
      <c r="E350" s="6" t="e">
        <f t="shared" si="94"/>
        <v>#VALUE!</v>
      </c>
      <c r="F350" s="6" t="e">
        <f>Table9[[#This Row],[4oz 
Net Wt (grams)]]/2</f>
        <v>#VALUE!</v>
      </c>
      <c r="G350" s="6" t="str">
        <f t="shared" si="95"/>
        <v>NULL</v>
      </c>
      <c r="H350" s="6" t="s">
        <v>305</v>
      </c>
      <c r="I350" s="6" t="str">
        <f t="shared" si="96"/>
        <v>NULL</v>
      </c>
      <c r="J350" s="6" t="str">
        <f t="shared" si="97"/>
        <v>NULL</v>
      </c>
      <c r="K350" s="6" t="str">
        <f t="shared" si="98"/>
        <v>NULL</v>
      </c>
      <c r="L350" s="6" t="str">
        <f t="shared" si="99"/>
        <v>NULL</v>
      </c>
      <c r="M350" s="9" t="e">
        <f t="shared" si="100"/>
        <v>#VALUE!</v>
      </c>
      <c r="N350" s="10">
        <v>10000000204</v>
      </c>
      <c r="O350" s="10">
        <v>30000000204</v>
      </c>
      <c r="P350" s="10">
        <v>50000000204</v>
      </c>
      <c r="Q350" s="10">
        <v>70000000204</v>
      </c>
      <c r="R350" s="10">
        <v>90000000204</v>
      </c>
      <c r="S350" s="10">
        <v>11000000204</v>
      </c>
      <c r="T350" s="10">
        <v>13000000204</v>
      </c>
      <c r="U350" s="8"/>
      <c r="V350" s="9" t="s">
        <v>740</v>
      </c>
      <c r="W350" s="6" t="str">
        <f t="shared" si="101"/>
        <v>NULL</v>
      </c>
      <c r="X350" s="6" t="str">
        <f t="shared" si="102"/>
        <v>NULL</v>
      </c>
      <c r="Y350" s="6" t="str">
        <f t="shared" si="103"/>
        <v>NULL</v>
      </c>
      <c r="Z350" s="6" t="str">
        <f t="shared" si="104"/>
        <v>NULL</v>
      </c>
      <c r="AA350" s="13">
        <v>15000000204</v>
      </c>
      <c r="AB350" s="6" t="e">
        <f t="shared" si="110"/>
        <v>#VALUE!</v>
      </c>
      <c r="AC350" s="6" t="e">
        <f t="shared" si="93"/>
        <v>#VALUE!</v>
      </c>
      <c r="AD350" s="13">
        <v>17000000204</v>
      </c>
      <c r="AE350" s="6" t="str">
        <f t="shared" si="105"/>
        <v>NULL</v>
      </c>
      <c r="AF350" s="6" t="str">
        <f t="shared" si="106"/>
        <v>NULL</v>
      </c>
      <c r="AG350" s="13">
        <v>19000000204</v>
      </c>
      <c r="AH350" s="6" t="e">
        <f t="shared" si="107"/>
        <v>#VALUE!</v>
      </c>
      <c r="AI350" s="6" t="e">
        <f t="shared" si="108"/>
        <v>#VALUE!</v>
      </c>
      <c r="AJ350" s="13">
        <v>21000000204</v>
      </c>
      <c r="AK350" s="11"/>
      <c r="AL350" s="10" t="str">
        <f t="shared" si="109"/>
        <v>NULL</v>
      </c>
      <c r="AM350" s="9" t="s">
        <v>44</v>
      </c>
      <c r="AN350" s="42"/>
    </row>
    <row r="351" spans="1:40" ht="180" x14ac:dyDescent="0.3">
      <c r="A351" s="8" t="s">
        <v>100</v>
      </c>
      <c r="B351" s="8" t="s">
        <v>101</v>
      </c>
      <c r="C351" s="8" t="s">
        <v>102</v>
      </c>
      <c r="D351" s="9" t="s">
        <v>103</v>
      </c>
      <c r="E351" s="6">
        <f t="shared" si="94"/>
        <v>1.7</v>
      </c>
      <c r="F351" s="6">
        <f>Table9[[#This Row],[4oz 
Net Wt (grams)]]/2</f>
        <v>48.195</v>
      </c>
      <c r="G351" s="6">
        <f t="shared" si="95"/>
        <v>3.4</v>
      </c>
      <c r="H351" s="6">
        <v>96.39</v>
      </c>
      <c r="I351" s="6">
        <f t="shared" si="96"/>
        <v>4.25</v>
      </c>
      <c r="J351" s="6">
        <f t="shared" si="97"/>
        <v>120.4875</v>
      </c>
      <c r="K351" s="6">
        <f t="shared" si="98"/>
        <v>6.8</v>
      </c>
      <c r="L351" s="6">
        <f t="shared" si="99"/>
        <v>192.78</v>
      </c>
      <c r="M351" s="9" t="str">
        <f t="shared" si="100"/>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104</v>
      </c>
      <c r="W351" s="6">
        <f t="shared" si="101"/>
        <v>0.85</v>
      </c>
      <c r="X351" s="6">
        <f t="shared" si="102"/>
        <v>24.0975</v>
      </c>
      <c r="Y351" s="6">
        <f t="shared" si="103"/>
        <v>13.6</v>
      </c>
      <c r="Z351" s="6">
        <f t="shared" si="104"/>
        <v>385.56</v>
      </c>
      <c r="AA351" s="13">
        <v>15000000206</v>
      </c>
      <c r="AB351" s="6">
        <f t="shared" si="110"/>
        <v>2.5499999999999998</v>
      </c>
      <c r="AC351" s="6">
        <f t="shared" si="93"/>
        <v>72.292500000000004</v>
      </c>
      <c r="AD351" s="13">
        <v>17000000206</v>
      </c>
      <c r="AE351" s="6">
        <f t="shared" si="105"/>
        <v>8.5</v>
      </c>
      <c r="AF351" s="6">
        <f t="shared" si="106"/>
        <v>240.97499999999999</v>
      </c>
      <c r="AG351" s="13">
        <v>19000000206</v>
      </c>
      <c r="AH351" s="6">
        <f t="shared" si="107"/>
        <v>5.0999999999999996</v>
      </c>
      <c r="AI351" s="6">
        <f t="shared" si="108"/>
        <v>144.58500000000001</v>
      </c>
      <c r="AJ351" s="13">
        <v>21000000206</v>
      </c>
      <c r="AK351" s="11" t="s">
        <v>105</v>
      </c>
      <c r="AL351" s="10" t="str">
        <f t="shared" si="109"/>
        <v>Mediterranean Bread Dip Ingredients:
salt, pepper, starch, garlic, monosodium, oregano, sugar, onion and parsley</v>
      </c>
      <c r="AM351" s="9" t="s">
        <v>44</v>
      </c>
      <c r="AN351" s="42"/>
    </row>
    <row r="352" spans="1:40" ht="180" x14ac:dyDescent="0.3">
      <c r="A352" s="33" t="s">
        <v>675</v>
      </c>
      <c r="B352" s="8" t="s">
        <v>676</v>
      </c>
      <c r="C352" s="8" t="s">
        <v>677</v>
      </c>
      <c r="D352" s="9" t="s">
        <v>678</v>
      </c>
      <c r="E352" s="6">
        <f t="shared" si="94"/>
        <v>2.0499999999999998</v>
      </c>
      <c r="F352" s="6">
        <f>Table9[[#This Row],[4oz 
Net Wt (grams)]]/2</f>
        <v>58.1175</v>
      </c>
      <c r="G352" s="6">
        <f t="shared" si="95"/>
        <v>4.0999999999999996</v>
      </c>
      <c r="H352" s="6">
        <v>116.235</v>
      </c>
      <c r="I352" s="6">
        <f t="shared" si="96"/>
        <v>5.125</v>
      </c>
      <c r="J352" s="6">
        <f t="shared" si="97"/>
        <v>145.29374999999999</v>
      </c>
      <c r="K352" s="6">
        <f t="shared" si="98"/>
        <v>8.1999999999999993</v>
      </c>
      <c r="L352" s="6">
        <f t="shared" si="99"/>
        <v>232.47</v>
      </c>
      <c r="M352" s="9" t="str">
        <f t="shared" si="100"/>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148</v>
      </c>
      <c r="W352" s="6">
        <f t="shared" si="101"/>
        <v>1.0249999999999999</v>
      </c>
      <c r="X352" s="6">
        <f t="shared" si="102"/>
        <v>29.05875</v>
      </c>
      <c r="Y352" s="6">
        <f t="shared" si="103"/>
        <v>16.399999999999999</v>
      </c>
      <c r="Z352" s="6">
        <f t="shared" si="104"/>
        <v>464.94</v>
      </c>
      <c r="AA352" s="13">
        <v>15000000547</v>
      </c>
      <c r="AB352" s="6">
        <f t="shared" si="110"/>
        <v>3.0749999999999997</v>
      </c>
      <c r="AC352" s="6">
        <f t="shared" si="93"/>
        <v>87.176249999999996</v>
      </c>
      <c r="AD352" s="13">
        <v>17000000547</v>
      </c>
      <c r="AE352" s="6">
        <f t="shared" si="105"/>
        <v>10.249999999999998</v>
      </c>
      <c r="AF352" s="6">
        <f t="shared" si="106"/>
        <v>290.58749999999998</v>
      </c>
      <c r="AG352" s="13">
        <v>19000000547</v>
      </c>
      <c r="AH352" s="6">
        <f t="shared" si="107"/>
        <v>6.1499999999999995</v>
      </c>
      <c r="AI352" s="6">
        <f t="shared" si="108"/>
        <v>174.35249999999999</v>
      </c>
      <c r="AJ352" s="13">
        <v>21000000547</v>
      </c>
      <c r="AK352" s="11" t="s">
        <v>679</v>
      </c>
      <c r="AL352" s="10" t="str">
        <f t="shared" si="109"/>
        <v>Mediterranean Bread Dip &amp; Seasoning Ingredients:
sea salt, dehydrated garlic, spices, dehydrated red bell pepper, dehydrated lemon peel</v>
      </c>
      <c r="AM352" s="9" t="s">
        <v>44</v>
      </c>
      <c r="AN352" s="42"/>
    </row>
    <row r="353" spans="1:40" ht="195" x14ac:dyDescent="0.3">
      <c r="A353" s="31" t="s">
        <v>168</v>
      </c>
      <c r="B353" s="8" t="s">
        <v>169</v>
      </c>
      <c r="C353" s="8" t="s">
        <v>170</v>
      </c>
      <c r="D353" s="9" t="s">
        <v>171</v>
      </c>
      <c r="E353" s="6">
        <f t="shared" si="94"/>
        <v>1.8</v>
      </c>
      <c r="F353" s="6">
        <f>Table9[[#This Row],[4oz 
Net Wt (grams)]]/2</f>
        <v>51.03</v>
      </c>
      <c r="G353" s="6">
        <f t="shared" si="95"/>
        <v>3.6</v>
      </c>
      <c r="H353" s="6">
        <v>102.06</v>
      </c>
      <c r="I353" s="6">
        <f t="shared" si="96"/>
        <v>4.5</v>
      </c>
      <c r="J353" s="6">
        <f t="shared" si="97"/>
        <v>127.575</v>
      </c>
      <c r="K353" s="6">
        <f t="shared" si="98"/>
        <v>7.2</v>
      </c>
      <c r="L353" s="6">
        <f t="shared" si="99"/>
        <v>204.12</v>
      </c>
      <c r="M353"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115</v>
      </c>
      <c r="W353" s="6">
        <f t="shared" si="101"/>
        <v>0.9</v>
      </c>
      <c r="X353" s="6">
        <f t="shared" si="102"/>
        <v>25.515000000000001</v>
      </c>
      <c r="Y353" s="6">
        <f t="shared" si="103"/>
        <v>14.4</v>
      </c>
      <c r="Z353" s="6">
        <f t="shared" si="104"/>
        <v>408.24</v>
      </c>
      <c r="AA353" s="13">
        <v>15000000205</v>
      </c>
      <c r="AB353" s="6">
        <f t="shared" si="110"/>
        <v>2.7</v>
      </c>
      <c r="AC353" s="6">
        <f t="shared" si="93"/>
        <v>76.545000000000002</v>
      </c>
      <c r="AD353" s="13">
        <v>17000000205</v>
      </c>
      <c r="AE353" s="6">
        <f t="shared" si="105"/>
        <v>9</v>
      </c>
      <c r="AF353" s="6">
        <f t="shared" si="106"/>
        <v>255.15</v>
      </c>
      <c r="AG353" s="13">
        <v>19000000205</v>
      </c>
      <c r="AH353" s="6">
        <f t="shared" si="107"/>
        <v>5.4</v>
      </c>
      <c r="AI353" s="6">
        <f t="shared" si="108"/>
        <v>153.09</v>
      </c>
      <c r="AJ353" s="13">
        <v>21000000205</v>
      </c>
      <c r="AK353" s="11" t="s">
        <v>172</v>
      </c>
      <c r="AL353" s="10" t="str">
        <f t="shared" si="109"/>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195" x14ac:dyDescent="0.3">
      <c r="A354" s="33" t="s">
        <v>436</v>
      </c>
      <c r="B354" s="8" t="s">
        <v>437</v>
      </c>
      <c r="C354" s="8" t="s">
        <v>437</v>
      </c>
      <c r="D354" s="9" t="s">
        <v>438</v>
      </c>
      <c r="E354" s="6">
        <f t="shared" si="94"/>
        <v>1.8</v>
      </c>
      <c r="F354" s="6">
        <f>Table9[[#This Row],[4oz 
Net Wt (grams)]]/2</f>
        <v>51.03</v>
      </c>
      <c r="G354" s="6">
        <f t="shared" si="95"/>
        <v>3.6</v>
      </c>
      <c r="H354" s="6">
        <v>102.06</v>
      </c>
      <c r="I354" s="6">
        <f t="shared" si="96"/>
        <v>4.5</v>
      </c>
      <c r="J354" s="6">
        <f t="shared" si="97"/>
        <v>127.575</v>
      </c>
      <c r="K354" s="6">
        <f t="shared" si="98"/>
        <v>7.2</v>
      </c>
      <c r="L354" s="6">
        <f t="shared" si="99"/>
        <v>204.12</v>
      </c>
      <c r="M354"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 t="shared" si="101"/>
        <v>0.9</v>
      </c>
      <c r="X354" s="6">
        <f t="shared" si="102"/>
        <v>25.515000000000001</v>
      </c>
      <c r="Y354" s="6">
        <f t="shared" si="103"/>
        <v>14.4</v>
      </c>
      <c r="Z354" s="6">
        <f t="shared" si="104"/>
        <v>408.24</v>
      </c>
      <c r="AA354" s="13">
        <v>15000000442</v>
      </c>
      <c r="AB354" s="6">
        <f t="shared" si="110"/>
        <v>2.7</v>
      </c>
      <c r="AC354" s="6">
        <f t="shared" si="93"/>
        <v>76.545000000000002</v>
      </c>
      <c r="AD354" s="13">
        <v>17000000442</v>
      </c>
      <c r="AE354" s="6">
        <f t="shared" si="105"/>
        <v>9</v>
      </c>
      <c r="AF354" s="6">
        <f t="shared" si="106"/>
        <v>255.15</v>
      </c>
      <c r="AG354" s="13">
        <v>19000000442</v>
      </c>
      <c r="AH354" s="6">
        <f t="shared" si="107"/>
        <v>5.4</v>
      </c>
      <c r="AI354" s="6">
        <f t="shared" si="108"/>
        <v>153.09</v>
      </c>
      <c r="AJ354" s="13">
        <v>21000000442</v>
      </c>
      <c r="AK354" s="11" t="s">
        <v>439</v>
      </c>
      <c r="AL354" s="10" t="str">
        <f t="shared" si="109"/>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2288</v>
      </c>
      <c r="B355" s="8" t="s">
        <v>2289</v>
      </c>
      <c r="C355" s="8" t="s">
        <v>2290</v>
      </c>
      <c r="D355" s="9" t="s">
        <v>2291</v>
      </c>
      <c r="E355" s="6">
        <f t="shared" si="94"/>
        <v>2.9</v>
      </c>
      <c r="F355" s="6">
        <f>Table9[[#This Row],[4oz 
Net Wt (grams)]]/2</f>
        <v>82.215000000000003</v>
      </c>
      <c r="G355" s="6">
        <f t="shared" si="95"/>
        <v>5.8</v>
      </c>
      <c r="H355" s="6">
        <v>164.43</v>
      </c>
      <c r="I355" s="6">
        <f t="shared" si="96"/>
        <v>7.25</v>
      </c>
      <c r="J355" s="6">
        <f t="shared" si="97"/>
        <v>205.53750000000002</v>
      </c>
      <c r="K355" s="6">
        <f t="shared" si="98"/>
        <v>11.6</v>
      </c>
      <c r="L355" s="6">
        <f t="shared" si="99"/>
        <v>328.86</v>
      </c>
      <c r="M355" s="9" t="str">
        <f t="shared" si="100"/>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 t="shared" si="101"/>
        <v>1.45</v>
      </c>
      <c r="X355" s="6">
        <f t="shared" si="102"/>
        <v>41.107500000000002</v>
      </c>
      <c r="Y355" s="6">
        <f t="shared" si="103"/>
        <v>23.2</v>
      </c>
      <c r="Z355" s="6">
        <f t="shared" si="104"/>
        <v>657.72</v>
      </c>
      <c r="AA355" s="13">
        <v>15000000207</v>
      </c>
      <c r="AB355" s="6">
        <f t="shared" si="110"/>
        <v>4.3499999999999996</v>
      </c>
      <c r="AC355" s="6">
        <f t="shared" si="93"/>
        <v>123.32250000000001</v>
      </c>
      <c r="AD355" s="13">
        <v>17000000207</v>
      </c>
      <c r="AE355" s="6">
        <f t="shared" si="105"/>
        <v>14.5</v>
      </c>
      <c r="AF355" s="6">
        <f t="shared" si="106"/>
        <v>411.07500000000005</v>
      </c>
      <c r="AG355" s="13">
        <v>19000000207</v>
      </c>
      <c r="AH355" s="6">
        <f t="shared" si="107"/>
        <v>8.6999999999999993</v>
      </c>
      <c r="AI355" s="6">
        <f t="shared" si="108"/>
        <v>246.64500000000001</v>
      </c>
      <c r="AJ355" s="13">
        <v>21000000207</v>
      </c>
      <c r="AK355" s="11"/>
      <c r="AL355" s="10" t="str">
        <f t="shared" si="109"/>
        <v>Mediterranean Sea Salt Ingredients:
sea salt</v>
      </c>
      <c r="AM355" s="9" t="s">
        <v>44</v>
      </c>
      <c r="AN355" s="42"/>
    </row>
    <row r="356" spans="1:40" ht="180" x14ac:dyDescent="0.3">
      <c r="A356" s="8" t="s">
        <v>1126</v>
      </c>
      <c r="B356" s="8" t="s">
        <v>1127</v>
      </c>
      <c r="C356" s="8" t="s">
        <v>1128</v>
      </c>
      <c r="D356" s="9" t="s">
        <v>1129</v>
      </c>
      <c r="E356" s="6">
        <f t="shared" si="94"/>
        <v>1.3580246913580247</v>
      </c>
      <c r="F356" s="6">
        <f>Table9[[#This Row],[4oz 
Net Wt (grams)]]/2</f>
        <v>38.5</v>
      </c>
      <c r="G356" s="6">
        <f t="shared" si="95"/>
        <v>2.7160493827160495</v>
      </c>
      <c r="H356" s="6">
        <v>77</v>
      </c>
      <c r="I356" s="6">
        <f t="shared" si="96"/>
        <v>3.3950617283950617</v>
      </c>
      <c r="J356" s="6">
        <f t="shared" si="97"/>
        <v>96.25</v>
      </c>
      <c r="K356" s="6">
        <f t="shared" si="98"/>
        <v>5.4320987654320989</v>
      </c>
      <c r="L356" s="6">
        <f t="shared" si="99"/>
        <v>154</v>
      </c>
      <c r="M356" s="9" t="str">
        <f t="shared" si="100"/>
        <v>Memphis Grill Seasoning Ingredients:
paprika, salt, sugar, dehydrated onion, dehydrated garlic, spices
 - NET WT. 1.36 oz (38.5 grams)</v>
      </c>
      <c r="N356" s="10">
        <v>10000000208</v>
      </c>
      <c r="O356" s="10">
        <v>30000000208</v>
      </c>
      <c r="P356" s="10">
        <v>50000000208</v>
      </c>
      <c r="Q356" s="10">
        <v>70000000208</v>
      </c>
      <c r="R356" s="10">
        <v>90000000208</v>
      </c>
      <c r="S356" s="10">
        <v>11000000208</v>
      </c>
      <c r="T356" s="10">
        <v>13000000208</v>
      </c>
      <c r="U356" s="8" t="s">
        <v>49</v>
      </c>
      <c r="V356" s="9" t="s">
        <v>148</v>
      </c>
      <c r="W356" s="6">
        <f t="shared" si="101"/>
        <v>0.67901234567901236</v>
      </c>
      <c r="X356" s="6">
        <f t="shared" si="102"/>
        <v>19.25</v>
      </c>
      <c r="Y356" s="6">
        <f t="shared" si="103"/>
        <v>10.864197530864198</v>
      </c>
      <c r="Z356" s="6">
        <f t="shared" si="104"/>
        <v>308</v>
      </c>
      <c r="AA356" s="13">
        <v>15000000208</v>
      </c>
      <c r="AB356" s="6">
        <f t="shared" si="110"/>
        <v>2.0370370370370372</v>
      </c>
      <c r="AC356" s="6">
        <f t="shared" si="93"/>
        <v>57.75</v>
      </c>
      <c r="AD356" s="13">
        <v>17000000208</v>
      </c>
      <c r="AE356" s="6">
        <f t="shared" si="105"/>
        <v>6.7901234567901234</v>
      </c>
      <c r="AF356" s="6">
        <f t="shared" si="106"/>
        <v>192.5</v>
      </c>
      <c r="AG356" s="13">
        <v>19000000208</v>
      </c>
      <c r="AH356" s="6">
        <f t="shared" si="107"/>
        <v>4.0740740740740744</v>
      </c>
      <c r="AI356" s="6">
        <f t="shared" si="108"/>
        <v>115.5</v>
      </c>
      <c r="AJ356" s="13">
        <v>21000000208</v>
      </c>
      <c r="AK356" s="11" t="s">
        <v>1130</v>
      </c>
      <c r="AL356" s="10" t="str">
        <f t="shared" si="109"/>
        <v>Memphis Grill Seasoning Ingredients:
paprika, salt, sugar, dehydrated onion, dehydrated garlic, spices</v>
      </c>
      <c r="AM356" s="9" t="s">
        <v>44</v>
      </c>
      <c r="AN356" s="42"/>
    </row>
    <row r="357" spans="1:40" ht="180" x14ac:dyDescent="0.3">
      <c r="A357" s="8" t="s">
        <v>2181</v>
      </c>
      <c r="B357" s="8" t="s">
        <v>2182</v>
      </c>
      <c r="C357" s="8" t="s">
        <v>2183</v>
      </c>
      <c r="D357" s="9" t="s">
        <v>2184</v>
      </c>
      <c r="E357" s="6">
        <f t="shared" si="94"/>
        <v>2.2999999999999998</v>
      </c>
      <c r="F357" s="6">
        <f>Table9[[#This Row],[4oz 
Net Wt (grams)]]/2</f>
        <v>65.204999999999998</v>
      </c>
      <c r="G357" s="6">
        <f t="shared" si="95"/>
        <v>4.5999999999999996</v>
      </c>
      <c r="H357" s="6">
        <v>130.41</v>
      </c>
      <c r="I357" s="6">
        <f t="shared" si="96"/>
        <v>5.75</v>
      </c>
      <c r="J357" s="6">
        <f t="shared" si="97"/>
        <v>163.01249999999999</v>
      </c>
      <c r="K357" s="6">
        <f t="shared" si="98"/>
        <v>9.1999999999999993</v>
      </c>
      <c r="L357" s="6">
        <f t="shared" si="99"/>
        <v>260.82</v>
      </c>
      <c r="M357" s="9" t="str">
        <f t="shared" si="100"/>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 t="shared" si="101"/>
        <v>1.1499999999999999</v>
      </c>
      <c r="X357" s="6">
        <f t="shared" si="102"/>
        <v>32.602499999999999</v>
      </c>
      <c r="Y357" s="6">
        <f t="shared" si="103"/>
        <v>18.399999999999999</v>
      </c>
      <c r="Z357" s="6">
        <f t="shared" si="104"/>
        <v>521.64</v>
      </c>
      <c r="AA357" s="13">
        <v>15000000209</v>
      </c>
      <c r="AB357" s="6">
        <f t="shared" si="110"/>
        <v>3.4499999999999997</v>
      </c>
      <c r="AC357" s="6">
        <f t="shared" si="93"/>
        <v>97.807500000000005</v>
      </c>
      <c r="AD357" s="13">
        <v>17000000209</v>
      </c>
      <c r="AE357" s="6">
        <f t="shared" si="105"/>
        <v>11.499999999999998</v>
      </c>
      <c r="AF357" s="6">
        <f t="shared" si="106"/>
        <v>326.02499999999998</v>
      </c>
      <c r="AG357" s="13">
        <v>19000000209</v>
      </c>
      <c r="AH357" s="6">
        <f t="shared" si="107"/>
        <v>6.8999999999999995</v>
      </c>
      <c r="AI357" s="6">
        <f t="shared" si="108"/>
        <v>195.61500000000001</v>
      </c>
      <c r="AJ357" s="13">
        <v>21000000209</v>
      </c>
      <c r="AK357" s="11"/>
      <c r="AL357" s="10" t="str">
        <f t="shared" si="109"/>
        <v>Mesquite Smoked Sea Salt Ingredients:
sea salt smoked over mesquite wood</v>
      </c>
      <c r="AM357" s="9" t="s">
        <v>44</v>
      </c>
      <c r="AN357" s="42"/>
    </row>
    <row r="358" spans="1:40" ht="180" x14ac:dyDescent="0.3">
      <c r="A358" s="31" t="s">
        <v>965</v>
      </c>
      <c r="B358" s="8" t="s">
        <v>966</v>
      </c>
      <c r="C358" s="8" t="s">
        <v>967</v>
      </c>
      <c r="D358" s="9" t="s">
        <v>968</v>
      </c>
      <c r="E358" s="6">
        <f t="shared" si="94"/>
        <v>1.5000000000000002</v>
      </c>
      <c r="F358" s="6">
        <f>Table9[[#This Row],[4oz 
Net Wt (grams)]]/2</f>
        <v>42.525000000000006</v>
      </c>
      <c r="G358" s="6">
        <f t="shared" si="95"/>
        <v>3.0000000000000004</v>
      </c>
      <c r="H358" s="6">
        <v>85.050000000000011</v>
      </c>
      <c r="I358" s="6">
        <f t="shared" si="96"/>
        <v>3.7500000000000004</v>
      </c>
      <c r="J358" s="6">
        <f t="shared" si="97"/>
        <v>106.31250000000001</v>
      </c>
      <c r="K358" s="6">
        <f t="shared" si="98"/>
        <v>6.0000000000000009</v>
      </c>
      <c r="L358" s="6">
        <f t="shared" si="99"/>
        <v>170.10000000000002</v>
      </c>
      <c r="M358" s="9" t="str">
        <f t="shared" si="100"/>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 t="shared" si="101"/>
        <v>0.75000000000000011</v>
      </c>
      <c r="X358" s="6">
        <f t="shared" si="102"/>
        <v>21.262500000000003</v>
      </c>
      <c r="Y358" s="6">
        <f t="shared" si="103"/>
        <v>12.000000000000002</v>
      </c>
      <c r="Z358" s="6">
        <f t="shared" si="104"/>
        <v>340.20000000000005</v>
      </c>
      <c r="AA358" s="13">
        <v>15000000210</v>
      </c>
      <c r="AB358" s="6">
        <f t="shared" si="110"/>
        <v>2.2500000000000004</v>
      </c>
      <c r="AC358" s="6">
        <f t="shared" si="93"/>
        <v>63.787500000000009</v>
      </c>
      <c r="AD358" s="13">
        <v>17000000210</v>
      </c>
      <c r="AE358" s="6">
        <f t="shared" si="105"/>
        <v>7.5000000000000009</v>
      </c>
      <c r="AF358" s="6">
        <f t="shared" si="106"/>
        <v>212.62500000000003</v>
      </c>
      <c r="AG358" s="13">
        <v>19000000210</v>
      </c>
      <c r="AH358" s="6">
        <f t="shared" si="107"/>
        <v>4.5000000000000009</v>
      </c>
      <c r="AI358" s="6">
        <f t="shared" si="108"/>
        <v>127.57500000000002</v>
      </c>
      <c r="AJ358" s="13">
        <v>21000000210</v>
      </c>
      <c r="AK358" s="11"/>
      <c r="AL358" s="10" t="str">
        <f t="shared" si="109"/>
        <v xml:space="preserve">Mesquite Wood Grill Seasoning Ingredients:
sugar, garlic, onion, chardex hickory, paprika, salt, cumin, cayenne, black pepper
</v>
      </c>
      <c r="AM358" s="9" t="s">
        <v>44</v>
      </c>
      <c r="AN358" s="42"/>
    </row>
    <row r="359" spans="1:40" ht="345" x14ac:dyDescent="0.3">
      <c r="A359" s="8" t="s">
        <v>1283</v>
      </c>
      <c r="B359" s="8" t="s">
        <v>1284</v>
      </c>
      <c r="C359" s="8" t="s">
        <v>1285</v>
      </c>
      <c r="D359" s="9" t="s">
        <v>1286</v>
      </c>
      <c r="E359" s="6">
        <f t="shared" si="94"/>
        <v>6.8783068783068779E-2</v>
      </c>
      <c r="F359" s="6">
        <f>Table9[[#This Row],[4oz 
Net Wt (grams)]]/2</f>
        <v>1.95</v>
      </c>
      <c r="G359" s="6">
        <f t="shared" si="95"/>
        <v>0.13756613756613756</v>
      </c>
      <c r="H359" s="6">
        <v>3.9</v>
      </c>
      <c r="I359" s="6">
        <f t="shared" si="96"/>
        <v>0.17195767195767195</v>
      </c>
      <c r="J359" s="6">
        <f t="shared" si="97"/>
        <v>4.875</v>
      </c>
      <c r="K359" s="6">
        <f t="shared" si="98"/>
        <v>0.27513227513227512</v>
      </c>
      <c r="L359" s="6">
        <f t="shared" si="99"/>
        <v>7.8</v>
      </c>
      <c r="M359"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(1.95 grams)</v>
      </c>
      <c r="N359" s="10">
        <v>10000000611</v>
      </c>
      <c r="O359" s="10">
        <v>30000000611</v>
      </c>
      <c r="P359" s="10">
        <v>50000000611</v>
      </c>
      <c r="Q359" s="10">
        <v>70000000611</v>
      </c>
      <c r="R359" s="10">
        <v>90000000611</v>
      </c>
      <c r="S359" s="10">
        <v>11000000611</v>
      </c>
      <c r="T359" s="10">
        <v>13000000611</v>
      </c>
      <c r="U359" s="22"/>
      <c r="V359" s="6" t="s">
        <v>1287</v>
      </c>
      <c r="W359" s="6">
        <f t="shared" si="101"/>
        <v>3.439153439153439E-2</v>
      </c>
      <c r="X359" s="6">
        <f t="shared" si="102"/>
        <v>0.97499999999999998</v>
      </c>
      <c r="Y359" s="6">
        <f t="shared" si="103"/>
        <v>0.55026455026455023</v>
      </c>
      <c r="Z359" s="6">
        <f t="shared" si="104"/>
        <v>15.6</v>
      </c>
      <c r="AA359" s="13">
        <v>15000000611</v>
      </c>
      <c r="AB359" s="6">
        <f t="shared" si="110"/>
        <v>0.10317460317460317</v>
      </c>
      <c r="AC359" s="6">
        <f t="shared" si="93"/>
        <v>2.9249999999999998</v>
      </c>
      <c r="AD359" s="13">
        <v>17000000611</v>
      </c>
      <c r="AE359" s="6">
        <f t="shared" si="105"/>
        <v>0.3439153439153439</v>
      </c>
      <c r="AF359" s="6">
        <f t="shared" si="106"/>
        <v>9.75</v>
      </c>
      <c r="AG359" s="13">
        <v>19000000611</v>
      </c>
      <c r="AH359" s="6">
        <f t="shared" si="107"/>
        <v>0.20634920634920634</v>
      </c>
      <c r="AI359" s="6">
        <f t="shared" si="108"/>
        <v>5.85</v>
      </c>
      <c r="AJ359" s="13">
        <v>21000000611</v>
      </c>
      <c r="AK359" s="11"/>
      <c r="AL359"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1182</v>
      </c>
      <c r="B360" s="8" t="s">
        <v>1183</v>
      </c>
      <c r="C360" s="8" t="s">
        <v>1184</v>
      </c>
      <c r="D360" s="9" t="s">
        <v>1185</v>
      </c>
      <c r="E360" s="6">
        <f t="shared" si="94"/>
        <v>2.1</v>
      </c>
      <c r="F360" s="6">
        <f>Table9[[#This Row],[4oz 
Net Wt (grams)]]/2</f>
        <v>59.535000000000004</v>
      </c>
      <c r="G360" s="6">
        <f t="shared" si="95"/>
        <v>4.2</v>
      </c>
      <c r="H360" s="6">
        <v>119.07000000000001</v>
      </c>
      <c r="I360" s="6">
        <f t="shared" si="96"/>
        <v>5.25</v>
      </c>
      <c r="J360" s="6">
        <f t="shared" si="97"/>
        <v>148.83750000000001</v>
      </c>
      <c r="K360" s="6">
        <f t="shared" si="98"/>
        <v>8.4</v>
      </c>
      <c r="L360" s="6">
        <f t="shared" si="99"/>
        <v>238.14000000000001</v>
      </c>
      <c r="M360" s="9" t="str">
        <f t="shared" si="100"/>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 t="shared" si="101"/>
        <v>1.05</v>
      </c>
      <c r="X360" s="6">
        <f t="shared" si="102"/>
        <v>29.767500000000002</v>
      </c>
      <c r="Y360" s="6">
        <f t="shared" si="103"/>
        <v>16.8</v>
      </c>
      <c r="Z360" s="6">
        <f t="shared" si="104"/>
        <v>476.28000000000003</v>
      </c>
      <c r="AA360" s="13">
        <v>15000000211</v>
      </c>
      <c r="AB360" s="6">
        <f t="shared" si="110"/>
        <v>3.1500000000000004</v>
      </c>
      <c r="AC360" s="6">
        <f t="shared" si="93"/>
        <v>89.302500000000009</v>
      </c>
      <c r="AD360" s="13">
        <v>17000000211</v>
      </c>
      <c r="AE360" s="6">
        <f t="shared" si="105"/>
        <v>10.5</v>
      </c>
      <c r="AF360" s="6">
        <f t="shared" si="106"/>
        <v>297.67500000000001</v>
      </c>
      <c r="AG360" s="13">
        <v>19000000211</v>
      </c>
      <c r="AH360" s="6">
        <f t="shared" si="107"/>
        <v>6.3000000000000007</v>
      </c>
      <c r="AI360" s="6">
        <f t="shared" si="108"/>
        <v>178.60500000000002</v>
      </c>
      <c r="AJ360" s="13">
        <v>21000000211</v>
      </c>
      <c r="AK360" s="11" t="s">
        <v>1186</v>
      </c>
      <c r="AL360" s="10" t="str">
        <f t="shared" si="109"/>
        <v>Mighty Meatloaf Ingredients:
salt, dextrose, onion, spices, msg, garlic</v>
      </c>
      <c r="AM360" s="9" t="s">
        <v>44</v>
      </c>
      <c r="AN360" s="42"/>
    </row>
    <row r="361" spans="1:40" ht="180" x14ac:dyDescent="0.3">
      <c r="A361" s="8" t="s">
        <v>2029</v>
      </c>
      <c r="B361" s="8" t="s">
        <v>2030</v>
      </c>
      <c r="C361" s="8" t="s">
        <v>2030</v>
      </c>
      <c r="D361" s="9" t="s">
        <v>2031</v>
      </c>
      <c r="E361" s="6">
        <f t="shared" si="94"/>
        <v>1.6</v>
      </c>
      <c r="F361" s="6">
        <f>Table9[[#This Row],[4oz 
Net Wt (grams)]]/2</f>
        <v>45.360000000000007</v>
      </c>
      <c r="G361" s="6">
        <f t="shared" si="95"/>
        <v>3.2</v>
      </c>
      <c r="H361" s="6">
        <v>90.720000000000013</v>
      </c>
      <c r="I361" s="6">
        <f t="shared" si="96"/>
        <v>4</v>
      </c>
      <c r="J361" s="6">
        <f t="shared" si="97"/>
        <v>113.40000000000002</v>
      </c>
      <c r="K361" s="6">
        <f t="shared" si="98"/>
        <v>6.4</v>
      </c>
      <c r="L361" s="6">
        <f t="shared" si="99"/>
        <v>181.44000000000003</v>
      </c>
      <c r="M361" s="9" t="str">
        <f t="shared" si="100"/>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 t="shared" si="101"/>
        <v>0.8</v>
      </c>
      <c r="X361" s="6">
        <f t="shared" si="102"/>
        <v>22.680000000000003</v>
      </c>
      <c r="Y361" s="6">
        <f t="shared" si="103"/>
        <v>12.8</v>
      </c>
      <c r="Z361" s="6">
        <f t="shared" si="104"/>
        <v>362.88000000000005</v>
      </c>
      <c r="AA361" s="13">
        <v>15000000479</v>
      </c>
      <c r="AB361" s="6">
        <f t="shared" si="110"/>
        <v>2.4000000000000004</v>
      </c>
      <c r="AC361" s="6">
        <f t="shared" si="93"/>
        <v>68.040000000000006</v>
      </c>
      <c r="AD361" s="13">
        <v>17000000479</v>
      </c>
      <c r="AE361" s="6">
        <f t="shared" si="105"/>
        <v>8.0000000000000018</v>
      </c>
      <c r="AF361" s="6">
        <f t="shared" si="106"/>
        <v>226.80000000000004</v>
      </c>
      <c r="AG361" s="13">
        <v>19000000479</v>
      </c>
      <c r="AH361" s="6">
        <f t="shared" si="107"/>
        <v>4.8000000000000007</v>
      </c>
      <c r="AI361" s="6">
        <f t="shared" si="108"/>
        <v>136.08000000000001</v>
      </c>
      <c r="AJ361" s="13">
        <v>21000000479</v>
      </c>
      <c r="AK361" s="11"/>
      <c r="AL361" s="10" t="str">
        <f t="shared" si="109"/>
        <v>Minced Garlic Ingredients:
garlic</v>
      </c>
      <c r="AM361" s="9" t="s">
        <v>44</v>
      </c>
      <c r="AN361" s="42"/>
    </row>
    <row r="362" spans="1:40" ht="180" x14ac:dyDescent="0.3">
      <c r="A362" s="8" t="s">
        <v>2032</v>
      </c>
      <c r="B362" s="8" t="s">
        <v>2033</v>
      </c>
      <c r="C362" s="8" t="s">
        <v>2033</v>
      </c>
      <c r="D362" s="9" t="s">
        <v>2034</v>
      </c>
      <c r="E362" s="6">
        <f t="shared" si="94"/>
        <v>1.6</v>
      </c>
      <c r="F362" s="6">
        <f>Table9[[#This Row],[4oz 
Net Wt (grams)]]/2</f>
        <v>45.360000000000007</v>
      </c>
      <c r="G362" s="6">
        <f t="shared" si="95"/>
        <v>3.2</v>
      </c>
      <c r="H362" s="6">
        <v>90.720000000000013</v>
      </c>
      <c r="I362" s="6">
        <f t="shared" si="96"/>
        <v>4</v>
      </c>
      <c r="J362" s="6">
        <f t="shared" si="97"/>
        <v>113.40000000000002</v>
      </c>
      <c r="K362" s="6">
        <f t="shared" si="98"/>
        <v>6.4</v>
      </c>
      <c r="L362" s="6">
        <f t="shared" si="99"/>
        <v>181.44000000000003</v>
      </c>
      <c r="M362" s="9" t="str">
        <f t="shared" si="100"/>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 t="shared" si="101"/>
        <v>0.8</v>
      </c>
      <c r="X362" s="6">
        <f t="shared" si="102"/>
        <v>22.680000000000003</v>
      </c>
      <c r="Y362" s="6">
        <f t="shared" si="103"/>
        <v>12.8</v>
      </c>
      <c r="Z362" s="6">
        <f t="shared" si="104"/>
        <v>362.88000000000005</v>
      </c>
      <c r="AA362" s="13">
        <v>15000000480</v>
      </c>
      <c r="AB362" s="6">
        <f t="shared" si="110"/>
        <v>2.4000000000000004</v>
      </c>
      <c r="AC362" s="6">
        <f t="shared" si="93"/>
        <v>68.040000000000006</v>
      </c>
      <c r="AD362" s="13">
        <v>17000000480</v>
      </c>
      <c r="AE362" s="6">
        <f t="shared" si="105"/>
        <v>8.0000000000000018</v>
      </c>
      <c r="AF362" s="6">
        <f t="shared" si="106"/>
        <v>226.80000000000004</v>
      </c>
      <c r="AG362" s="13">
        <v>19000000480</v>
      </c>
      <c r="AH362" s="6">
        <f t="shared" si="107"/>
        <v>4.8000000000000007</v>
      </c>
      <c r="AI362" s="6">
        <f t="shared" si="108"/>
        <v>136.08000000000001</v>
      </c>
      <c r="AJ362" s="13">
        <v>21000000480</v>
      </c>
      <c r="AK362" s="11"/>
      <c r="AL362" s="10" t="str">
        <f t="shared" si="109"/>
        <v>Minced Onion Ingredients:
onion</v>
      </c>
      <c r="AM362" s="9" t="s">
        <v>44</v>
      </c>
      <c r="AN362" s="42"/>
    </row>
    <row r="363" spans="1:40" ht="180" x14ac:dyDescent="0.3">
      <c r="A363" s="33" t="s">
        <v>395</v>
      </c>
      <c r="B363" s="8" t="s">
        <v>396</v>
      </c>
      <c r="C363" s="8" t="s">
        <v>396</v>
      </c>
      <c r="D363" s="9" t="s">
        <v>397</v>
      </c>
      <c r="E363" s="6">
        <f t="shared" si="94"/>
        <v>0.9700176366843033</v>
      </c>
      <c r="F363" s="6">
        <f>Table9[[#This Row],[4oz 
Net Wt (grams)]]/2</f>
        <v>27.5</v>
      </c>
      <c r="G363" s="6">
        <f t="shared" si="95"/>
        <v>1.9400352733686066</v>
      </c>
      <c r="H363" s="6">
        <v>55</v>
      </c>
      <c r="I363" s="6">
        <f t="shared" si="96"/>
        <v>2.4250440917107583</v>
      </c>
      <c r="J363" s="6">
        <f t="shared" si="97"/>
        <v>68.75</v>
      </c>
      <c r="K363" s="6">
        <f t="shared" si="98"/>
        <v>3.8800705467372132</v>
      </c>
      <c r="L363" s="6">
        <f t="shared" si="99"/>
        <v>110</v>
      </c>
      <c r="M363" s="9" t="str">
        <f t="shared" si="100"/>
        <v>Miners Taco Ingredients:
paprika, salt, onion, corn meal, garlic, flour, cocoa, citric acid, spices
 - NET WT. 0.97 oz (27.5 grams)</v>
      </c>
      <c r="N363" s="10">
        <v>10000000422</v>
      </c>
      <c r="O363" s="10">
        <v>30000000422</v>
      </c>
      <c r="P363" s="10">
        <v>50000000422</v>
      </c>
      <c r="Q363" s="10">
        <v>70000000422</v>
      </c>
      <c r="R363" s="10">
        <v>90000000422</v>
      </c>
      <c r="S363" s="10">
        <v>11000000422</v>
      </c>
      <c r="T363" s="10">
        <v>13000000422</v>
      </c>
      <c r="U363" s="9"/>
      <c r="V363" s="9"/>
      <c r="W363" s="6">
        <f t="shared" si="101"/>
        <v>0.48500881834215165</v>
      </c>
      <c r="X363" s="6">
        <f t="shared" si="102"/>
        <v>13.75</v>
      </c>
      <c r="Y363" s="6">
        <f t="shared" si="103"/>
        <v>7.7601410934744264</v>
      </c>
      <c r="Z363" s="6">
        <f t="shared" si="104"/>
        <v>220</v>
      </c>
      <c r="AA363" s="13">
        <v>15000000422</v>
      </c>
      <c r="AB363" s="6">
        <f t="shared" si="110"/>
        <v>1.4550264550264549</v>
      </c>
      <c r="AC363" s="6">
        <f t="shared" si="93"/>
        <v>41.25</v>
      </c>
      <c r="AD363" s="13">
        <v>17000000422</v>
      </c>
      <c r="AE363" s="6">
        <f t="shared" si="105"/>
        <v>4.8500881834215166</v>
      </c>
      <c r="AF363" s="6">
        <f t="shared" si="106"/>
        <v>137.5</v>
      </c>
      <c r="AG363" s="13">
        <v>19000000422</v>
      </c>
      <c r="AH363" s="6">
        <f t="shared" si="107"/>
        <v>2.9100529100529098</v>
      </c>
      <c r="AI363" s="6">
        <f t="shared" si="108"/>
        <v>82.5</v>
      </c>
      <c r="AJ363" s="13">
        <v>21000000422</v>
      </c>
      <c r="AK363" s="11" t="s">
        <v>398</v>
      </c>
      <c r="AL363" s="10" t="str">
        <f t="shared" si="109"/>
        <v>Miners Taco Ingredients:
paprika, salt, onion, corn meal, garlic, flour, cocoa, citric acid, spices</v>
      </c>
      <c r="AM363" s="9" t="s">
        <v>44</v>
      </c>
      <c r="AN363" s="42"/>
    </row>
    <row r="364" spans="1:40" ht="409.6" x14ac:dyDescent="0.3">
      <c r="A364" s="31" t="s">
        <v>2501</v>
      </c>
      <c r="B364" s="8" t="s">
        <v>2502</v>
      </c>
      <c r="C364" s="8" t="s">
        <v>2503</v>
      </c>
      <c r="D364" s="9" t="s">
        <v>2504</v>
      </c>
      <c r="E364" s="6">
        <f t="shared" si="94"/>
        <v>1.6875</v>
      </c>
      <c r="F364" s="6">
        <f>Table9[[#This Row],[4oz 
Net Wt (grams)]]/2</f>
        <v>47.840625000000003</v>
      </c>
      <c r="G364" s="6">
        <f t="shared" si="95"/>
        <v>3.375</v>
      </c>
      <c r="H364" s="6">
        <v>95.681250000000006</v>
      </c>
      <c r="I364" s="6">
        <f t="shared" si="96"/>
        <v>4.21875</v>
      </c>
      <c r="J364" s="6">
        <f t="shared" si="97"/>
        <v>119.6015625</v>
      </c>
      <c r="K364" s="6">
        <f t="shared" si="98"/>
        <v>6.75</v>
      </c>
      <c r="L364" s="6">
        <f t="shared" si="99"/>
        <v>191.36250000000001</v>
      </c>
      <c r="M364"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121</v>
      </c>
      <c r="W364" s="6">
        <f t="shared" si="101"/>
        <v>0.84375</v>
      </c>
      <c r="X364" s="6">
        <f t="shared" si="102"/>
        <v>23.920312500000001</v>
      </c>
      <c r="Y364" s="6">
        <f t="shared" si="103"/>
        <v>13.5</v>
      </c>
      <c r="Z364" s="6">
        <f t="shared" si="104"/>
        <v>382.72500000000002</v>
      </c>
      <c r="AA364" s="13">
        <v>15000000212</v>
      </c>
      <c r="AB364" s="6">
        <f t="shared" si="110"/>
        <v>2.53125</v>
      </c>
      <c r="AC364" s="6">
        <f t="shared" si="93"/>
        <v>71.760937500000011</v>
      </c>
      <c r="AD364" s="13">
        <v>17000000212</v>
      </c>
      <c r="AE364" s="6">
        <f t="shared" si="105"/>
        <v>8.4375</v>
      </c>
      <c r="AF364" s="6">
        <f t="shared" si="106"/>
        <v>239.203125</v>
      </c>
      <c r="AG364" s="13">
        <v>19000000212</v>
      </c>
      <c r="AH364" s="6">
        <f t="shared" si="107"/>
        <v>5.0625</v>
      </c>
      <c r="AI364" s="6">
        <f t="shared" si="108"/>
        <v>143.52187500000002</v>
      </c>
      <c r="AJ364" s="13">
        <v>21000000212</v>
      </c>
      <c r="AK364" s="11"/>
      <c r="AL364"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618</v>
      </c>
      <c r="B365" s="8" t="s">
        <v>619</v>
      </c>
      <c r="C365" s="8" t="s">
        <v>620</v>
      </c>
      <c r="D365" s="9" t="s">
        <v>621</v>
      </c>
      <c r="E365" s="6">
        <f t="shared" si="94"/>
        <v>1.85</v>
      </c>
      <c r="F365" s="6">
        <f>Table9[[#This Row],[4oz 
Net Wt (grams)]]/2</f>
        <v>52.447500000000005</v>
      </c>
      <c r="G365" s="6">
        <f t="shared" si="95"/>
        <v>3.7</v>
      </c>
      <c r="H365" s="6">
        <v>104.89500000000001</v>
      </c>
      <c r="I365" s="6">
        <f t="shared" si="96"/>
        <v>4.625</v>
      </c>
      <c r="J365" s="6">
        <f t="shared" si="97"/>
        <v>131.11875000000001</v>
      </c>
      <c r="K365" s="6">
        <f t="shared" si="98"/>
        <v>7.4</v>
      </c>
      <c r="L365" s="6">
        <f t="shared" si="99"/>
        <v>209.79000000000002</v>
      </c>
      <c r="M365" s="9" t="str">
        <f t="shared" si="100"/>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 t="shared" si="101"/>
        <v>0.92500000000000004</v>
      </c>
      <c r="X365" s="6">
        <f t="shared" si="102"/>
        <v>26.223750000000003</v>
      </c>
      <c r="Y365" s="6">
        <f t="shared" si="103"/>
        <v>14.8</v>
      </c>
      <c r="Z365" s="6">
        <f t="shared" si="104"/>
        <v>419.58000000000004</v>
      </c>
      <c r="AA365" s="13">
        <v>15000000534</v>
      </c>
      <c r="AB365" s="6">
        <f t="shared" si="110"/>
        <v>2.7750000000000004</v>
      </c>
      <c r="AC365" s="6">
        <f t="shared" si="93"/>
        <v>78.671250000000015</v>
      </c>
      <c r="AD365" s="13">
        <v>17000000534</v>
      </c>
      <c r="AE365" s="6">
        <f t="shared" si="105"/>
        <v>9.25</v>
      </c>
      <c r="AF365" s="6">
        <f t="shared" si="106"/>
        <v>262.23750000000001</v>
      </c>
      <c r="AG365" s="13">
        <v>19000000534</v>
      </c>
      <c r="AH365" s="6">
        <f t="shared" si="107"/>
        <v>5.5500000000000007</v>
      </c>
      <c r="AI365" s="6">
        <f t="shared" si="108"/>
        <v>157.34250000000003</v>
      </c>
      <c r="AJ365" s="13">
        <v>21000000534</v>
      </c>
      <c r="AK365" s="11" t="s">
        <v>622</v>
      </c>
      <c r="AL365" s="10" t="str">
        <f t="shared" si="109"/>
        <v>Montana "Big Sky" Steak Seasoning Ingredients:
salt, spices, dehydrated garlic, oleoresin paprika, natural flavor, &lt;2% soybean oil as a processing acid</v>
      </c>
      <c r="AM365" s="9" t="s">
        <v>44</v>
      </c>
      <c r="AN365" s="42"/>
    </row>
    <row r="366" spans="1:40" ht="180" x14ac:dyDescent="0.3">
      <c r="A366" s="8" t="s">
        <v>1163</v>
      </c>
      <c r="B366" s="8" t="s">
        <v>1164</v>
      </c>
      <c r="C366" s="8" t="s">
        <v>1164</v>
      </c>
      <c r="D366" s="9" t="s">
        <v>1165</v>
      </c>
      <c r="E366" s="6">
        <f t="shared" si="94"/>
        <v>2</v>
      </c>
      <c r="F366" s="6">
        <f>Table9[[#This Row],[4oz 
Net Wt (grams)]]/2</f>
        <v>56.7</v>
      </c>
      <c r="G366" s="6">
        <f t="shared" si="95"/>
        <v>4</v>
      </c>
      <c r="H366" s="6">
        <v>113.4</v>
      </c>
      <c r="I366" s="6">
        <f t="shared" si="96"/>
        <v>5</v>
      </c>
      <c r="J366" s="6">
        <f t="shared" si="97"/>
        <v>141.75</v>
      </c>
      <c r="K366" s="6">
        <f t="shared" si="98"/>
        <v>8</v>
      </c>
      <c r="L366" s="6">
        <f t="shared" si="99"/>
        <v>226.8</v>
      </c>
      <c r="M366" s="9" t="str">
        <f t="shared" si="100"/>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 t="shared" si="101"/>
        <v>1</v>
      </c>
      <c r="X366" s="6">
        <f t="shared" si="102"/>
        <v>28.35</v>
      </c>
      <c r="Y366" s="6">
        <f t="shared" si="103"/>
        <v>16</v>
      </c>
      <c r="Z366" s="6">
        <f t="shared" si="104"/>
        <v>453.6</v>
      </c>
      <c r="AA366" s="13">
        <v>15000000412</v>
      </c>
      <c r="AB366" s="6">
        <f t="shared" si="110"/>
        <v>3</v>
      </c>
      <c r="AC366" s="6">
        <f t="shared" ref="AC366:AC429" si="111">IF(OR(F366 = "NULL", H366 = "NULL"), "NULL", (F366+H366)/2)</f>
        <v>85.050000000000011</v>
      </c>
      <c r="AD366" s="13">
        <v>17000000412</v>
      </c>
      <c r="AE366" s="6">
        <f t="shared" si="105"/>
        <v>10</v>
      </c>
      <c r="AF366" s="6">
        <f t="shared" si="106"/>
        <v>283.5</v>
      </c>
      <c r="AG366" s="13">
        <v>19000000412</v>
      </c>
      <c r="AH366" s="6">
        <f t="shared" si="107"/>
        <v>6</v>
      </c>
      <c r="AI366" s="6">
        <f t="shared" si="108"/>
        <v>170.10000000000002</v>
      </c>
      <c r="AJ366" s="13">
        <v>21000000412</v>
      </c>
      <c r="AK366" s="11"/>
      <c r="AL366" s="10" t="str">
        <f t="shared" si="109"/>
        <v>Montreal Chicken Seasoning Ingredients:
granulated garlic, curry, crushed red pepper, oregano, sea salt flakes, sugar, spices, mustard seed, dehydrated garlic</v>
      </c>
      <c r="AM366" s="9" t="s">
        <v>44</v>
      </c>
      <c r="AN366" s="42"/>
    </row>
    <row r="367" spans="1:40" ht="180" x14ac:dyDescent="0.3">
      <c r="A367" s="31" t="s">
        <v>154</v>
      </c>
      <c r="B367" s="8" t="s">
        <v>155</v>
      </c>
      <c r="C367" s="8" t="s">
        <v>156</v>
      </c>
      <c r="D367" s="9" t="s">
        <v>157</v>
      </c>
      <c r="E367" s="6">
        <f t="shared" si="94"/>
        <v>1.7</v>
      </c>
      <c r="F367" s="6">
        <f>Table9[[#This Row],[4oz 
Net Wt (grams)]]/2</f>
        <v>48.195</v>
      </c>
      <c r="G367" s="6">
        <f t="shared" si="95"/>
        <v>3.4</v>
      </c>
      <c r="H367" s="6">
        <v>96.39</v>
      </c>
      <c r="I367" s="6">
        <f t="shared" si="96"/>
        <v>4.25</v>
      </c>
      <c r="J367" s="6">
        <f t="shared" si="97"/>
        <v>120.4875</v>
      </c>
      <c r="K367" s="6">
        <f t="shared" si="98"/>
        <v>6.8</v>
      </c>
      <c r="L367" s="6">
        <f t="shared" si="99"/>
        <v>192.78</v>
      </c>
      <c r="M367" s="9" t="str">
        <f t="shared" si="100"/>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115</v>
      </c>
      <c r="W367" s="6">
        <f t="shared" si="101"/>
        <v>0.85</v>
      </c>
      <c r="X367" s="6">
        <f t="shared" si="102"/>
        <v>24.0975</v>
      </c>
      <c r="Y367" s="6">
        <f t="shared" si="103"/>
        <v>13.6</v>
      </c>
      <c r="Z367" s="6">
        <f t="shared" si="104"/>
        <v>385.56</v>
      </c>
      <c r="AA367" s="13">
        <v>15000000214</v>
      </c>
      <c r="AB367" s="6">
        <f t="shared" si="110"/>
        <v>2.5499999999999998</v>
      </c>
      <c r="AC367" s="6">
        <f t="shared" si="111"/>
        <v>72.292500000000004</v>
      </c>
      <c r="AD367" s="13">
        <v>17000000214</v>
      </c>
      <c r="AE367" s="6">
        <f t="shared" si="105"/>
        <v>8.5</v>
      </c>
      <c r="AF367" s="6">
        <f t="shared" si="106"/>
        <v>240.97499999999999</v>
      </c>
      <c r="AG367" s="13">
        <v>19000000214</v>
      </c>
      <c r="AH367" s="6">
        <f t="shared" si="107"/>
        <v>5.0999999999999996</v>
      </c>
      <c r="AI367" s="6">
        <f t="shared" si="108"/>
        <v>144.58500000000001</v>
      </c>
      <c r="AJ367" s="13">
        <v>21000000214</v>
      </c>
      <c r="AK367" s="11" t="s">
        <v>158</v>
      </c>
      <c r="AL367" s="10" t="str">
        <f t="shared" si="109"/>
        <v>Moroccan Bread Dip Ingredients:
salt, dehydrated garlic &amp; onion, spices (including mustard), paprika, yeast extract (contains salt), sugar, and silicon dioxide (to prevent caking)</v>
      </c>
      <c r="AM367" s="9" t="s">
        <v>44</v>
      </c>
      <c r="AN367" s="42"/>
    </row>
    <row r="368" spans="1:40" ht="180" x14ac:dyDescent="0.3">
      <c r="A368" s="8" t="s">
        <v>1295</v>
      </c>
      <c r="B368" s="8" t="s">
        <v>1296</v>
      </c>
      <c r="C368" s="8" t="s">
        <v>1297</v>
      </c>
      <c r="D368" s="9" t="s">
        <v>1298</v>
      </c>
      <c r="E368" s="6">
        <f t="shared" si="94"/>
        <v>0.8</v>
      </c>
      <c r="F368" s="6">
        <f>Table9[[#This Row],[4oz 
Net Wt (grams)]]/2</f>
        <v>22.680000000000003</v>
      </c>
      <c r="G368" s="6">
        <f t="shared" si="95"/>
        <v>1.6</v>
      </c>
      <c r="H368" s="6">
        <v>45.360000000000007</v>
      </c>
      <c r="I368" s="6">
        <f t="shared" si="96"/>
        <v>2</v>
      </c>
      <c r="J368" s="6">
        <f t="shared" si="97"/>
        <v>56.70000000000001</v>
      </c>
      <c r="K368" s="6">
        <f t="shared" si="98"/>
        <v>3.2</v>
      </c>
      <c r="L368" s="6">
        <f t="shared" si="99"/>
        <v>90.720000000000013</v>
      </c>
      <c r="M368" s="9" t="str">
        <f t="shared" si="100"/>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138</v>
      </c>
      <c r="W368" s="6">
        <f t="shared" si="101"/>
        <v>0.4</v>
      </c>
      <c r="X368" s="6">
        <f t="shared" si="102"/>
        <v>11.340000000000002</v>
      </c>
      <c r="Y368" s="6">
        <f t="shared" si="103"/>
        <v>6.4</v>
      </c>
      <c r="Z368" s="6">
        <f t="shared" si="104"/>
        <v>181.44000000000003</v>
      </c>
      <c r="AA368" s="13">
        <v>15000000215</v>
      </c>
      <c r="AB368" s="6">
        <f t="shared" si="110"/>
        <v>1.2000000000000002</v>
      </c>
      <c r="AC368" s="6">
        <f t="shared" si="111"/>
        <v>34.020000000000003</v>
      </c>
      <c r="AD368" s="13">
        <v>17000000215</v>
      </c>
      <c r="AE368" s="6">
        <f t="shared" si="105"/>
        <v>4.0000000000000009</v>
      </c>
      <c r="AF368" s="6">
        <f t="shared" si="106"/>
        <v>113.40000000000002</v>
      </c>
      <c r="AG368" s="13">
        <v>19000000215</v>
      </c>
      <c r="AH368" s="6">
        <f t="shared" si="107"/>
        <v>2.4000000000000004</v>
      </c>
      <c r="AI368" s="6">
        <f t="shared" si="108"/>
        <v>68.040000000000006</v>
      </c>
      <c r="AJ368" s="13">
        <v>21000000215</v>
      </c>
      <c r="AK368" s="11"/>
      <c r="AL368" s="10" t="str">
        <f t="shared" si="109"/>
        <v>Moroccan Mint Tea Ingredients:
gunpowder green tea, spearmint</v>
      </c>
      <c r="AM368" s="9" t="s">
        <v>44</v>
      </c>
      <c r="AN368" s="42"/>
    </row>
    <row r="369" spans="1:40" ht="180" x14ac:dyDescent="0.3">
      <c r="A369" s="33" t="s">
        <v>508</v>
      </c>
      <c r="B369" s="8" t="s">
        <v>509</v>
      </c>
      <c r="C369" s="8" t="s">
        <v>509</v>
      </c>
      <c r="D369" s="9" t="s">
        <v>510</v>
      </c>
      <c r="E369" s="6">
        <f t="shared" si="94"/>
        <v>1.7</v>
      </c>
      <c r="F369" s="6">
        <f>Table9[[#This Row],[4oz 
Net Wt (grams)]]/2</f>
        <v>48.195</v>
      </c>
      <c r="G369" s="6">
        <f t="shared" si="95"/>
        <v>3.4</v>
      </c>
      <c r="H369" s="6">
        <v>96.39</v>
      </c>
      <c r="I369" s="6">
        <f t="shared" si="96"/>
        <v>4.25</v>
      </c>
      <c r="J369" s="6">
        <f t="shared" si="97"/>
        <v>120.4875</v>
      </c>
      <c r="K369" s="6">
        <f t="shared" si="98"/>
        <v>6.8</v>
      </c>
      <c r="L369" s="6">
        <f t="shared" si="99"/>
        <v>192.78</v>
      </c>
      <c r="M369" s="9" t="str">
        <f t="shared" si="100"/>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 t="shared" si="101"/>
        <v>0.85</v>
      </c>
      <c r="X369" s="6">
        <f t="shared" si="102"/>
        <v>24.0975</v>
      </c>
      <c r="Y369" s="6">
        <f t="shared" si="103"/>
        <v>13.6</v>
      </c>
      <c r="Z369" s="6">
        <f t="shared" si="104"/>
        <v>385.56</v>
      </c>
      <c r="AA369" s="13">
        <v>15000000463</v>
      </c>
      <c r="AB369" s="6">
        <f t="shared" si="110"/>
        <v>2.5499999999999998</v>
      </c>
      <c r="AC369" s="6">
        <f t="shared" si="111"/>
        <v>72.292500000000004</v>
      </c>
      <c r="AD369" s="13">
        <v>17000000463</v>
      </c>
      <c r="AE369" s="6">
        <f t="shared" si="105"/>
        <v>8.5</v>
      </c>
      <c r="AF369" s="6">
        <f t="shared" si="106"/>
        <v>240.97499999999999</v>
      </c>
      <c r="AG369" s="13">
        <v>19000000463</v>
      </c>
      <c r="AH369" s="6">
        <f t="shared" si="107"/>
        <v>5.0999999999999996</v>
      </c>
      <c r="AI369" s="6">
        <f t="shared" si="108"/>
        <v>144.58500000000001</v>
      </c>
      <c r="AJ369" s="13">
        <v>21000000463</v>
      </c>
      <c r="AK369" s="11" t="s">
        <v>511</v>
      </c>
      <c r="AL369" s="10" t="str">
        <f t="shared" si="109"/>
        <v>Moroccan Seasoning Ingredients:
salt, dehydrated garlic &amp; onion, spices (including mustard), paprika, yeast extract (contains salt), sugar, and silicon dioxide (to prevent caking)</v>
      </c>
      <c r="AM369" s="9" t="s">
        <v>44</v>
      </c>
      <c r="AN369" s="42"/>
    </row>
    <row r="370" spans="1:40" ht="180" x14ac:dyDescent="0.3">
      <c r="A370" s="33" t="s">
        <v>411</v>
      </c>
      <c r="B370" s="8" t="s">
        <v>412</v>
      </c>
      <c r="C370" s="8" t="s">
        <v>413</v>
      </c>
      <c r="D370" s="9" t="s">
        <v>414</v>
      </c>
      <c r="E370" s="6">
        <f t="shared" si="94"/>
        <v>1.5000000000000002</v>
      </c>
      <c r="F370" s="6">
        <f>Table9[[#This Row],[4oz 
Net Wt (grams)]]/2</f>
        <v>42.525000000000006</v>
      </c>
      <c r="G370" s="6">
        <f t="shared" si="95"/>
        <v>3.0000000000000004</v>
      </c>
      <c r="H370" s="6">
        <v>85.050000000000011</v>
      </c>
      <c r="I370" s="6">
        <f t="shared" si="96"/>
        <v>3.7500000000000004</v>
      </c>
      <c r="J370" s="6">
        <f t="shared" si="97"/>
        <v>106.31250000000001</v>
      </c>
      <c r="K370" s="6">
        <f t="shared" si="98"/>
        <v>6.0000000000000009</v>
      </c>
      <c r="L370" s="6">
        <f t="shared" si="99"/>
        <v>170.10000000000002</v>
      </c>
      <c r="M370" s="9" t="str">
        <f t="shared" si="100"/>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 t="shared" si="101"/>
        <v>0.75000000000000011</v>
      </c>
      <c r="X370" s="6">
        <f t="shared" si="102"/>
        <v>21.262500000000003</v>
      </c>
      <c r="Y370" s="6">
        <f t="shared" si="103"/>
        <v>12.000000000000002</v>
      </c>
      <c r="Z370" s="6">
        <f t="shared" si="104"/>
        <v>340.20000000000005</v>
      </c>
      <c r="AA370" s="13">
        <v>15000000432</v>
      </c>
      <c r="AB370" s="6">
        <f t="shared" si="110"/>
        <v>2.2500000000000004</v>
      </c>
      <c r="AC370" s="6">
        <f t="shared" si="111"/>
        <v>63.787500000000009</v>
      </c>
      <c r="AD370" s="13">
        <v>17000000432</v>
      </c>
      <c r="AE370" s="6">
        <f t="shared" si="105"/>
        <v>7.5000000000000009</v>
      </c>
      <c r="AF370" s="6">
        <f t="shared" si="106"/>
        <v>212.62500000000003</v>
      </c>
      <c r="AG370" s="13">
        <v>19000000432</v>
      </c>
      <c r="AH370" s="6">
        <f t="shared" si="107"/>
        <v>4.5000000000000009</v>
      </c>
      <c r="AI370" s="6">
        <f t="shared" si="108"/>
        <v>127.57500000000002</v>
      </c>
      <c r="AJ370" s="13">
        <v>21000000432</v>
      </c>
      <c r="AK370" s="11" t="s">
        <v>415</v>
      </c>
      <c r="AL370" s="10" t="str">
        <f t="shared" si="109"/>
        <v>Mountain Brook Mesquite Grill Seasoning Ingredients:
sugar, garlic, onion, chardex hickory, paprika, salt, cumin, cayenne, black pepper</v>
      </c>
      <c r="AM370" s="9" t="s">
        <v>44</v>
      </c>
      <c r="AN370" s="42"/>
    </row>
    <row r="371" spans="1:40" ht="315" x14ac:dyDescent="0.3">
      <c r="A371" s="8" t="s">
        <v>1653</v>
      </c>
      <c r="B371" s="8" t="s">
        <v>1654</v>
      </c>
      <c r="C371" s="8" t="s">
        <v>1655</v>
      </c>
      <c r="D371" s="9" t="s">
        <v>1656</v>
      </c>
      <c r="E371" s="6">
        <f t="shared" si="94"/>
        <v>1.85</v>
      </c>
      <c r="F371" s="6">
        <f>Table9[[#This Row],[4oz 
Net Wt (grams)]]/2</f>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786</v>
      </c>
      <c r="W371" s="6">
        <f t="shared" si="101"/>
        <v>0.92500000000000004</v>
      </c>
      <c r="X371" s="6">
        <f t="shared" si="102"/>
        <v>26.223750000000003</v>
      </c>
      <c r="Y371" s="6">
        <f t="shared" si="103"/>
        <v>14.8</v>
      </c>
      <c r="Z371" s="6">
        <f t="shared" si="104"/>
        <v>419.58000000000004</v>
      </c>
      <c r="AA371" s="13">
        <v>15000000216</v>
      </c>
      <c r="AB371" s="6">
        <f t="shared" si="110"/>
        <v>2.7750000000000004</v>
      </c>
      <c r="AC371" s="6">
        <f t="shared" si="111"/>
        <v>78.671250000000015</v>
      </c>
      <c r="AD371" s="13">
        <v>17000000216</v>
      </c>
      <c r="AE371" s="6">
        <f t="shared" si="105"/>
        <v>9.25</v>
      </c>
      <c r="AF371" s="6">
        <f t="shared" si="106"/>
        <v>262.23750000000001</v>
      </c>
      <c r="AG371" s="13">
        <v>19000000216</v>
      </c>
      <c r="AH371" s="6">
        <f t="shared" si="107"/>
        <v>5.5500000000000007</v>
      </c>
      <c r="AI371" s="6">
        <f t="shared" si="108"/>
        <v>157.34250000000003</v>
      </c>
      <c r="AJ371" s="13">
        <v>21000000216</v>
      </c>
      <c r="AK371" s="11"/>
      <c r="AL371"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1473</v>
      </c>
      <c r="B372" s="8" t="s">
        <v>1474</v>
      </c>
      <c r="C372" s="8" t="s">
        <v>1475</v>
      </c>
      <c r="D372" s="9" t="s">
        <v>1476</v>
      </c>
      <c r="E372" s="6">
        <f t="shared" si="94"/>
        <v>1.75</v>
      </c>
      <c r="F372" s="6">
        <f>Table9[[#This Row],[4oz 
Net Wt (grams)]]/2</f>
        <v>49.612500000000004</v>
      </c>
      <c r="G372" s="6">
        <f t="shared" si="95"/>
        <v>3.5</v>
      </c>
      <c r="H372" s="6">
        <v>99.225000000000009</v>
      </c>
      <c r="I372" s="6">
        <f t="shared" si="96"/>
        <v>4.375</v>
      </c>
      <c r="J372" s="6">
        <f t="shared" si="97"/>
        <v>124.03125000000001</v>
      </c>
      <c r="K372" s="6">
        <f t="shared" si="98"/>
        <v>7</v>
      </c>
      <c r="L372" s="6">
        <f t="shared" si="99"/>
        <v>198.45000000000002</v>
      </c>
      <c r="M372" s="9" t="str">
        <f t="shared" si="100"/>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 t="shared" si="101"/>
        <v>0.875</v>
      </c>
      <c r="X372" s="6">
        <f t="shared" si="102"/>
        <v>24.806250000000002</v>
      </c>
      <c r="Y372" s="6">
        <f t="shared" si="103"/>
        <v>14</v>
      </c>
      <c r="Z372" s="6">
        <f t="shared" si="104"/>
        <v>396.90000000000003</v>
      </c>
      <c r="AA372" s="13">
        <v>15000000363</v>
      </c>
      <c r="AB372" s="6">
        <f t="shared" si="110"/>
        <v>2.625</v>
      </c>
      <c r="AC372" s="6">
        <f t="shared" si="111"/>
        <v>74.418750000000003</v>
      </c>
      <c r="AD372" s="13">
        <v>17000000363</v>
      </c>
      <c r="AE372" s="6">
        <f t="shared" si="105"/>
        <v>8.75</v>
      </c>
      <c r="AF372" s="6">
        <f t="shared" si="106"/>
        <v>248.06250000000003</v>
      </c>
      <c r="AG372" s="13">
        <v>19000000363</v>
      </c>
      <c r="AH372" s="6">
        <f t="shared" si="107"/>
        <v>5.25</v>
      </c>
      <c r="AI372" s="6">
        <f t="shared" si="108"/>
        <v>148.83750000000001</v>
      </c>
      <c r="AJ372" s="13">
        <v>21000000363</v>
      </c>
      <c r="AK372" s="11" t="s">
        <v>1477</v>
      </c>
      <c r="AL372" s="10" t="str">
        <f t="shared" si="109"/>
        <v>Movie Theater Popcorn Kernels Ingredients:
mushroom popcorn kernels (NON GMO)</v>
      </c>
      <c r="AM372" s="9" t="s">
        <v>44</v>
      </c>
      <c r="AN372" s="42"/>
    </row>
    <row r="373" spans="1:40" ht="180" x14ac:dyDescent="0.3">
      <c r="A373" s="8" t="s">
        <v>1464</v>
      </c>
      <c r="B373" s="8" t="s">
        <v>1465</v>
      </c>
      <c r="C373" s="8" t="s">
        <v>1466</v>
      </c>
      <c r="D373" s="9" t="s">
        <v>1467</v>
      </c>
      <c r="E373" s="6">
        <f t="shared" si="94"/>
        <v>0.8</v>
      </c>
      <c r="F373" s="6">
        <f>Table9[[#This Row],[4oz 
Net Wt (grams)]]/2</f>
        <v>22.680000000000003</v>
      </c>
      <c r="G373" s="6">
        <f t="shared" si="95"/>
        <v>1.6</v>
      </c>
      <c r="H373" s="6">
        <v>45.360000000000007</v>
      </c>
      <c r="I373" s="6">
        <f t="shared" si="96"/>
        <v>2</v>
      </c>
      <c r="J373" s="6">
        <f t="shared" si="97"/>
        <v>56.70000000000001</v>
      </c>
      <c r="K373" s="6">
        <f t="shared" si="98"/>
        <v>3.2</v>
      </c>
      <c r="L373" s="6">
        <f t="shared" si="99"/>
        <v>90.720000000000013</v>
      </c>
      <c r="M373" s="9" t="str">
        <f t="shared" si="100"/>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 t="shared" si="101"/>
        <v>0.4</v>
      </c>
      <c r="X373" s="6">
        <f t="shared" si="102"/>
        <v>11.340000000000002</v>
      </c>
      <c r="Y373" s="6">
        <f t="shared" si="103"/>
        <v>6.4</v>
      </c>
      <c r="Z373" s="6">
        <f t="shared" si="104"/>
        <v>181.44000000000003</v>
      </c>
      <c r="AA373" s="13">
        <v>15000000438</v>
      </c>
      <c r="AB373" s="6">
        <f t="shared" si="110"/>
        <v>1.2000000000000002</v>
      </c>
      <c r="AC373" s="6">
        <f t="shared" si="111"/>
        <v>34.020000000000003</v>
      </c>
      <c r="AD373" s="13">
        <v>17000000438</v>
      </c>
      <c r="AE373" s="6">
        <f t="shared" si="105"/>
        <v>4.0000000000000009</v>
      </c>
      <c r="AF373" s="6">
        <f t="shared" si="106"/>
        <v>113.40000000000002</v>
      </c>
      <c r="AG373" s="13">
        <v>19000000438</v>
      </c>
      <c r="AH373" s="6">
        <f t="shared" si="107"/>
        <v>2.4000000000000004</v>
      </c>
      <c r="AI373" s="6">
        <f t="shared" si="108"/>
        <v>68.040000000000006</v>
      </c>
      <c r="AJ373" s="13">
        <v>21000000438</v>
      </c>
      <c r="AK373" s="11"/>
      <c r="AL373" s="10" t="str">
        <f t="shared" si="109"/>
        <v>Mulled Wine Tea Ingredients:
hibiscus, cinnamon, rosehip, clove, elderberry, orange peel, apple, and ginger</v>
      </c>
      <c r="AM373" s="9" t="s">
        <v>44</v>
      </c>
      <c r="AN373" s="42"/>
    </row>
    <row r="374" spans="1:40" ht="180" x14ac:dyDescent="0.3">
      <c r="A374" s="8" t="s">
        <v>1962</v>
      </c>
      <c r="B374" s="8" t="s">
        <v>1963</v>
      </c>
      <c r="C374" s="8" t="s">
        <v>1964</v>
      </c>
      <c r="D374" s="9" t="s">
        <v>1965</v>
      </c>
      <c r="E374" s="6">
        <f t="shared" si="94"/>
        <v>1.85</v>
      </c>
      <c r="F374" s="6">
        <f>Table9[[#This Row],[4oz 
Net Wt (grams)]]/2</f>
        <v>52.447500000000005</v>
      </c>
      <c r="G374" s="6">
        <f t="shared" si="95"/>
        <v>3.7</v>
      </c>
      <c r="H374" s="6">
        <v>104.89500000000001</v>
      </c>
      <c r="I374" s="6">
        <f t="shared" si="96"/>
        <v>4.625</v>
      </c>
      <c r="J374" s="6">
        <f t="shared" si="97"/>
        <v>131.11875000000001</v>
      </c>
      <c r="K374" s="6">
        <f t="shared" si="98"/>
        <v>7.4</v>
      </c>
      <c r="L374" s="6">
        <f t="shared" si="99"/>
        <v>209.79000000000002</v>
      </c>
      <c r="M374" s="9" t="str">
        <f t="shared" si="100"/>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 t="shared" si="101"/>
        <v>0.92500000000000004</v>
      </c>
      <c r="X374" s="6">
        <f t="shared" si="102"/>
        <v>26.223750000000003</v>
      </c>
      <c r="Y374" s="6">
        <f t="shared" si="103"/>
        <v>14.8</v>
      </c>
      <c r="Z374" s="6">
        <f t="shared" si="104"/>
        <v>419.58000000000004</v>
      </c>
      <c r="AA374" s="13">
        <v>15000000217</v>
      </c>
      <c r="AB374" s="6">
        <f t="shared" si="110"/>
        <v>2.7750000000000004</v>
      </c>
      <c r="AC374" s="6">
        <f t="shared" si="111"/>
        <v>78.671250000000015</v>
      </c>
      <c r="AD374" s="13">
        <v>17000000217</v>
      </c>
      <c r="AE374" s="6">
        <f t="shared" si="105"/>
        <v>9.25</v>
      </c>
      <c r="AF374" s="6">
        <f t="shared" si="106"/>
        <v>262.23750000000001</v>
      </c>
      <c r="AG374" s="13">
        <v>19000000217</v>
      </c>
      <c r="AH374" s="6">
        <f t="shared" si="107"/>
        <v>5.5500000000000007</v>
      </c>
      <c r="AI374" s="6">
        <f t="shared" si="108"/>
        <v>157.34250000000003</v>
      </c>
      <c r="AJ374" s="13">
        <v>21000000217</v>
      </c>
      <c r="AK374" s="11"/>
      <c r="AL374" s="10" t="str">
        <f t="shared" si="109"/>
        <v>Mulling Spices Ingredients:
cinnamon, allspice, cloves, nutmeg, citric acid, asorbic acid, fructose</v>
      </c>
      <c r="AM374" s="9" t="s">
        <v>44</v>
      </c>
      <c r="AN374" s="42"/>
    </row>
    <row r="375" spans="1:40" ht="180" x14ac:dyDescent="0.3">
      <c r="A375" s="8" t="s">
        <v>1966</v>
      </c>
      <c r="B375" s="8" t="s">
        <v>1967</v>
      </c>
      <c r="C375" s="8" t="s">
        <v>1968</v>
      </c>
      <c r="D375" s="9" t="s">
        <v>1969</v>
      </c>
      <c r="E375" s="6">
        <f t="shared" si="94"/>
        <v>1.85</v>
      </c>
      <c r="F375" s="6">
        <f>Table9[[#This Row],[4oz 
Net Wt (grams)]]/2</f>
        <v>52.447500000000005</v>
      </c>
      <c r="G375" s="6">
        <f t="shared" si="95"/>
        <v>3.7</v>
      </c>
      <c r="H375" s="6">
        <v>104.89500000000001</v>
      </c>
      <c r="I375" s="6">
        <f t="shared" si="96"/>
        <v>4.625</v>
      </c>
      <c r="J375" s="6">
        <f t="shared" si="97"/>
        <v>131.11875000000001</v>
      </c>
      <c r="K375" s="6">
        <f t="shared" si="98"/>
        <v>7.4</v>
      </c>
      <c r="L375" s="6">
        <f t="shared" si="99"/>
        <v>209.79000000000002</v>
      </c>
      <c r="M375" s="9" t="str">
        <f t="shared" si="100"/>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 t="shared" si="101"/>
        <v>0.92500000000000004</v>
      </c>
      <c r="X375" s="6">
        <f t="shared" si="102"/>
        <v>26.223750000000003</v>
      </c>
      <c r="Y375" s="6">
        <f t="shared" si="103"/>
        <v>14.8</v>
      </c>
      <c r="Z375" s="6">
        <f t="shared" si="104"/>
        <v>419.58000000000004</v>
      </c>
      <c r="AA375" s="13">
        <v>15000000218</v>
      </c>
      <c r="AB375" s="6">
        <f t="shared" si="110"/>
        <v>2.7750000000000004</v>
      </c>
      <c r="AC375" s="6">
        <f t="shared" si="111"/>
        <v>78.671250000000015</v>
      </c>
      <c r="AD375" s="13">
        <v>17000000218</v>
      </c>
      <c r="AE375" s="6">
        <f t="shared" si="105"/>
        <v>9.25</v>
      </c>
      <c r="AF375" s="6">
        <f t="shared" si="106"/>
        <v>262.23750000000001</v>
      </c>
      <c r="AG375" s="13">
        <v>19000000218</v>
      </c>
      <c r="AH375" s="6">
        <f t="shared" si="107"/>
        <v>5.5500000000000007</v>
      </c>
      <c r="AI375" s="6">
        <f t="shared" si="108"/>
        <v>157.34250000000003</v>
      </c>
      <c r="AJ375" s="13">
        <v>21000000218</v>
      </c>
      <c r="AK375" s="11"/>
      <c r="AL375" s="10" t="str">
        <f t="shared" si="109"/>
        <v>Mulling Spices (Whole) Ingredients:
cinnamon bark pieces, dried orange peel, cloves, all spice, canola oil, orange oil</v>
      </c>
      <c r="AM375" s="9" t="s">
        <v>44</v>
      </c>
      <c r="AN375" s="42"/>
    </row>
    <row r="376" spans="1:40" ht="300" x14ac:dyDescent="0.3">
      <c r="A376" s="8" t="s">
        <v>1694</v>
      </c>
      <c r="B376" s="8" t="s">
        <v>1695</v>
      </c>
      <c r="C376" s="8" t="s">
        <v>1696</v>
      </c>
      <c r="D376" s="9" t="s">
        <v>1697</v>
      </c>
      <c r="E376" s="6">
        <f t="shared" si="94"/>
        <v>1.2</v>
      </c>
      <c r="F376" s="6">
        <f>Table9[[#This Row],[4oz 
Net Wt (grams)]]/2</f>
        <v>34.020000000000003</v>
      </c>
      <c r="G376" s="6">
        <f t="shared" si="95"/>
        <v>2.4</v>
      </c>
      <c r="H376" s="6">
        <v>68.040000000000006</v>
      </c>
      <c r="I376" s="6">
        <f t="shared" si="96"/>
        <v>3</v>
      </c>
      <c r="J376" s="6">
        <f t="shared" si="97"/>
        <v>85.050000000000011</v>
      </c>
      <c r="K376" s="6">
        <f t="shared" si="98"/>
        <v>4.8</v>
      </c>
      <c r="L376" s="6">
        <f t="shared" si="99"/>
        <v>136.08000000000001</v>
      </c>
      <c r="M376"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786</v>
      </c>
      <c r="W376" s="6">
        <f t="shared" si="101"/>
        <v>0.6</v>
      </c>
      <c r="X376" s="6">
        <f t="shared" si="102"/>
        <v>17.010000000000002</v>
      </c>
      <c r="Y376" s="6">
        <f t="shared" si="103"/>
        <v>9.6</v>
      </c>
      <c r="Z376" s="6">
        <f t="shared" si="104"/>
        <v>272.16000000000003</v>
      </c>
      <c r="AA376" s="13">
        <v>15000000219</v>
      </c>
      <c r="AB376" s="6">
        <f t="shared" si="110"/>
        <v>1.7999999999999998</v>
      </c>
      <c r="AC376" s="6">
        <f t="shared" si="111"/>
        <v>51.03</v>
      </c>
      <c r="AD376" s="13">
        <v>17000000219</v>
      </c>
      <c r="AE376" s="6">
        <f t="shared" si="105"/>
        <v>6.0000000000000009</v>
      </c>
      <c r="AF376" s="6">
        <f t="shared" si="106"/>
        <v>170.10000000000002</v>
      </c>
      <c r="AG376" s="13">
        <v>19000000219</v>
      </c>
      <c r="AH376" s="6">
        <f t="shared" si="107"/>
        <v>3.5999999999999996</v>
      </c>
      <c r="AI376" s="6">
        <f t="shared" si="108"/>
        <v>102.06</v>
      </c>
      <c r="AJ376" s="13">
        <v>21000000219</v>
      </c>
      <c r="AK376" s="11"/>
      <c r="AL376"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1839</v>
      </c>
      <c r="B377" s="8" t="s">
        <v>1840</v>
      </c>
      <c r="C377" s="8" t="s">
        <v>1841</v>
      </c>
      <c r="D377" s="9" t="s">
        <v>1842</v>
      </c>
      <c r="E377" s="6">
        <f t="shared" si="94"/>
        <v>1.9</v>
      </c>
      <c r="F377" s="6">
        <f>Table9[[#This Row],[4oz 
Net Wt (grams)]]/2</f>
        <v>53.865000000000002</v>
      </c>
      <c r="G377" s="6">
        <f t="shared" si="95"/>
        <v>3.8</v>
      </c>
      <c r="H377" s="6">
        <v>107.73</v>
      </c>
      <c r="I377" s="6">
        <f t="shared" si="96"/>
        <v>4.75</v>
      </c>
      <c r="J377" s="6">
        <f t="shared" si="97"/>
        <v>134.66249999999999</v>
      </c>
      <c r="K377" s="6">
        <f t="shared" si="98"/>
        <v>7.6</v>
      </c>
      <c r="L377" s="6">
        <f t="shared" si="99"/>
        <v>215.46</v>
      </c>
      <c r="M377" s="9" t="str">
        <f t="shared" si="100"/>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 t="shared" si="101"/>
        <v>0.95</v>
      </c>
      <c r="X377" s="6">
        <f t="shared" si="102"/>
        <v>26.932500000000001</v>
      </c>
      <c r="Y377" s="6">
        <f t="shared" si="103"/>
        <v>15.2</v>
      </c>
      <c r="Z377" s="6">
        <f t="shared" si="104"/>
        <v>430.92</v>
      </c>
      <c r="AA377" s="13">
        <v>15000000220</v>
      </c>
      <c r="AB377" s="6">
        <f t="shared" si="110"/>
        <v>2.8499999999999996</v>
      </c>
      <c r="AC377" s="6">
        <f t="shared" si="111"/>
        <v>80.797499999999999</v>
      </c>
      <c r="AD377" s="13">
        <v>17000000220</v>
      </c>
      <c r="AE377" s="6">
        <f t="shared" si="105"/>
        <v>9.5</v>
      </c>
      <c r="AF377" s="6">
        <f t="shared" si="106"/>
        <v>269.32499999999999</v>
      </c>
      <c r="AG377" s="13">
        <v>19000000220</v>
      </c>
      <c r="AH377" s="6">
        <f t="shared" si="107"/>
        <v>5.6999999999999993</v>
      </c>
      <c r="AI377" s="6">
        <f t="shared" si="108"/>
        <v>161.595</v>
      </c>
      <c r="AJ377" s="13">
        <v>21000000220</v>
      </c>
      <c r="AK377" s="11"/>
      <c r="AL377" s="10" t="str">
        <f t="shared" si="109"/>
        <v>Nantucket Seafood Blend Ingredients:
salt, paprika, spices</v>
      </c>
      <c r="AM377" s="9" t="s">
        <v>44</v>
      </c>
      <c r="AN377" s="42"/>
    </row>
    <row r="378" spans="1:40" ht="390" x14ac:dyDescent="0.3">
      <c r="A378" s="8" t="s">
        <v>1258</v>
      </c>
      <c r="B378" s="8" t="s">
        <v>1259</v>
      </c>
      <c r="C378" s="8" t="s">
        <v>1260</v>
      </c>
      <c r="D378" s="9" t="s">
        <v>1261</v>
      </c>
      <c r="E378" s="6">
        <f t="shared" si="94"/>
        <v>1</v>
      </c>
      <c r="F378" s="6">
        <f>Table9[[#This Row],[4oz 
Net Wt (grams)]]/2</f>
        <v>28.35</v>
      </c>
      <c r="G378" s="6">
        <f t="shared" si="95"/>
        <v>2</v>
      </c>
      <c r="H378" s="6">
        <v>56.7</v>
      </c>
      <c r="I378" s="6">
        <f t="shared" si="96"/>
        <v>2.5</v>
      </c>
      <c r="J378" s="6">
        <f t="shared" si="97"/>
        <v>70.875</v>
      </c>
      <c r="K378" s="6">
        <f t="shared" si="98"/>
        <v>4</v>
      </c>
      <c r="L378" s="6">
        <f t="shared" si="99"/>
        <v>113.4</v>
      </c>
      <c r="M378"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 t="shared" si="101"/>
        <v>0.5</v>
      </c>
      <c r="X378" s="6">
        <f t="shared" si="102"/>
        <v>14.175000000000001</v>
      </c>
      <c r="Y378" s="6">
        <f t="shared" si="103"/>
        <v>8</v>
      </c>
      <c r="Z378" s="6">
        <f t="shared" si="104"/>
        <v>226.8</v>
      </c>
      <c r="AA378" s="13">
        <v>15000000567</v>
      </c>
      <c r="AB378" s="6">
        <f t="shared" si="110"/>
        <v>1.5</v>
      </c>
      <c r="AC378" s="6">
        <f t="shared" si="111"/>
        <v>42.525000000000006</v>
      </c>
      <c r="AD378" s="13">
        <v>17000000567</v>
      </c>
      <c r="AE378" s="6">
        <f t="shared" si="105"/>
        <v>5</v>
      </c>
      <c r="AF378" s="6">
        <f t="shared" si="106"/>
        <v>141.75</v>
      </c>
      <c r="AG378" s="13">
        <v>19000000567</v>
      </c>
      <c r="AH378" s="6">
        <f t="shared" si="107"/>
        <v>3</v>
      </c>
      <c r="AI378" s="6">
        <f t="shared" si="108"/>
        <v>85.050000000000011</v>
      </c>
      <c r="AJ378" s="13">
        <v>21000000567</v>
      </c>
      <c r="AK378" s="11" t="s">
        <v>1262</v>
      </c>
      <c r="AL378"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75" x14ac:dyDescent="0.3">
      <c r="A379" s="33" t="s">
        <v>440</v>
      </c>
      <c r="B379" s="8" t="s">
        <v>441</v>
      </c>
      <c r="C379" s="8" t="s">
        <v>442</v>
      </c>
      <c r="D379" s="9" t="s">
        <v>2911</v>
      </c>
      <c r="E379" s="6">
        <f t="shared" si="94"/>
        <v>1.0582010582010581</v>
      </c>
      <c r="F379" s="6">
        <f>Table9[[#This Row],[4oz 
Net Wt (grams)]]/2</f>
        <v>30</v>
      </c>
      <c r="G379" s="6">
        <f t="shared" si="95"/>
        <v>2.1164021164021163</v>
      </c>
      <c r="H379" s="6">
        <v>60</v>
      </c>
      <c r="I379" s="6">
        <f t="shared" si="96"/>
        <v>2.6455026455026456</v>
      </c>
      <c r="J379" s="6">
        <f t="shared" si="97"/>
        <v>75</v>
      </c>
      <c r="K379" s="6">
        <f t="shared" si="98"/>
        <v>4.2328042328042326</v>
      </c>
      <c r="L379" s="6">
        <f t="shared" si="99"/>
        <v>120</v>
      </c>
      <c r="M379"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79" s="10">
        <v>10000000443</v>
      </c>
      <c r="O379" s="10">
        <v>30000000443</v>
      </c>
      <c r="P379" s="10">
        <v>50000000443</v>
      </c>
      <c r="Q379" s="10">
        <v>70000000443</v>
      </c>
      <c r="R379" s="10">
        <v>90000000443</v>
      </c>
      <c r="S379" s="10">
        <v>11000000443</v>
      </c>
      <c r="T379" s="10">
        <v>13000000443</v>
      </c>
      <c r="U379" s="9"/>
      <c r="V379" s="9"/>
      <c r="W379" s="6">
        <f t="shared" si="101"/>
        <v>0.52910052910052907</v>
      </c>
      <c r="X379" s="6">
        <f t="shared" si="102"/>
        <v>15</v>
      </c>
      <c r="Y379" s="6">
        <f t="shared" si="103"/>
        <v>8.4656084656084651</v>
      </c>
      <c r="Z379" s="6">
        <f t="shared" si="104"/>
        <v>240</v>
      </c>
      <c r="AA379" s="13">
        <v>15000000443</v>
      </c>
      <c r="AB379" s="6">
        <f t="shared" si="110"/>
        <v>1.5873015873015872</v>
      </c>
      <c r="AC379" s="6">
        <f t="shared" si="111"/>
        <v>45</v>
      </c>
      <c r="AD379" s="13">
        <v>17000000443</v>
      </c>
      <c r="AE379" s="6">
        <f t="shared" si="105"/>
        <v>5.2910052910052912</v>
      </c>
      <c r="AF379" s="6">
        <f t="shared" si="106"/>
        <v>150</v>
      </c>
      <c r="AG379" s="13">
        <v>19000000443</v>
      </c>
      <c r="AH379" s="6">
        <f t="shared" si="107"/>
        <v>3.1746031746031744</v>
      </c>
      <c r="AI379" s="6">
        <f t="shared" si="108"/>
        <v>90</v>
      </c>
      <c r="AJ379" s="13">
        <v>21000000443</v>
      </c>
      <c r="AK379" s="11" t="s">
        <v>443</v>
      </c>
      <c r="AL379"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1922</v>
      </c>
      <c r="B380" s="8" t="s">
        <v>1923</v>
      </c>
      <c r="C380" s="8" t="s">
        <v>1924</v>
      </c>
      <c r="D380" s="9" t="s">
        <v>1925</v>
      </c>
      <c r="E380" s="6">
        <f t="shared" si="94"/>
        <v>1.3051146384479717</v>
      </c>
      <c r="F380" s="6">
        <f>Table9[[#This Row],[4oz 
Net Wt (grams)]]/2</f>
        <v>37</v>
      </c>
      <c r="G380" s="6">
        <f t="shared" si="95"/>
        <v>2.6102292768959434</v>
      </c>
      <c r="H380" s="6">
        <v>74</v>
      </c>
      <c r="I380" s="6">
        <f t="shared" si="96"/>
        <v>3.2627865961199292</v>
      </c>
      <c r="J380" s="6">
        <f t="shared" si="97"/>
        <v>92.5</v>
      </c>
      <c r="K380" s="6">
        <f t="shared" si="98"/>
        <v>5.2204585537918868</v>
      </c>
      <c r="L380" s="6">
        <f t="shared" si="99"/>
        <v>148</v>
      </c>
      <c r="M380" s="9" t="str">
        <f t="shared" si="100"/>
        <v>NY Style Everything Bagel Ingredients:
sesame seeds, garlic, onion, poppy seeds, salt
 - NET WT. 1.31 oz (37 grams)</v>
      </c>
      <c r="N380" s="10">
        <v>10000000222</v>
      </c>
      <c r="O380" s="10">
        <v>30000000222</v>
      </c>
      <c r="P380" s="10">
        <v>50000000222</v>
      </c>
      <c r="Q380" s="10">
        <v>70000000222</v>
      </c>
      <c r="R380" s="10">
        <v>90000000222</v>
      </c>
      <c r="S380" s="10">
        <v>11000000222</v>
      </c>
      <c r="T380" s="10">
        <v>13000000222</v>
      </c>
      <c r="U380" s="8" t="s">
        <v>49</v>
      </c>
      <c r="V380" s="9" t="s">
        <v>104</v>
      </c>
      <c r="W380" s="6">
        <f t="shared" si="101"/>
        <v>0.65255731922398585</v>
      </c>
      <c r="X380" s="6">
        <f t="shared" si="102"/>
        <v>18.5</v>
      </c>
      <c r="Y380" s="6">
        <f t="shared" si="103"/>
        <v>10.440917107583774</v>
      </c>
      <c r="Z380" s="6">
        <f t="shared" si="104"/>
        <v>296</v>
      </c>
      <c r="AA380" s="13">
        <v>15000000222</v>
      </c>
      <c r="AB380" s="6">
        <f t="shared" si="110"/>
        <v>1.9576719576719577</v>
      </c>
      <c r="AC380" s="6">
        <f t="shared" si="111"/>
        <v>55.5</v>
      </c>
      <c r="AD380" s="13">
        <v>17000000222</v>
      </c>
      <c r="AE380" s="6">
        <f t="shared" si="105"/>
        <v>6.5255731922398583</v>
      </c>
      <c r="AF380" s="6">
        <f t="shared" si="106"/>
        <v>185</v>
      </c>
      <c r="AG380" s="13">
        <v>19000000222</v>
      </c>
      <c r="AH380" s="6">
        <f t="shared" si="107"/>
        <v>3.9153439153439153</v>
      </c>
      <c r="AI380" s="6">
        <f t="shared" si="108"/>
        <v>111</v>
      </c>
      <c r="AJ380" s="13">
        <v>21000000222</v>
      </c>
      <c r="AK380" s="11" t="s">
        <v>1926</v>
      </c>
      <c r="AL380" s="10" t="str">
        <f t="shared" si="109"/>
        <v>NY Style Everything Bagel Ingredients:
sesame seeds, garlic, onion, poppy seeds, salt</v>
      </c>
      <c r="AM380" s="9" t="s">
        <v>44</v>
      </c>
      <c r="AN380" s="42"/>
    </row>
    <row r="381" spans="1:40" ht="180" x14ac:dyDescent="0.3">
      <c r="A381" s="8" t="s">
        <v>1835</v>
      </c>
      <c r="B381" s="8" t="s">
        <v>1836</v>
      </c>
      <c r="C381" s="8" t="s">
        <v>1837</v>
      </c>
      <c r="D381" s="9" t="s">
        <v>1838</v>
      </c>
      <c r="E381" s="6">
        <f t="shared" si="94"/>
        <v>2.75</v>
      </c>
      <c r="F381" s="6">
        <f>Table9[[#This Row],[4oz 
Net Wt (grams)]]/2</f>
        <v>77.962500000000006</v>
      </c>
      <c r="G381" s="6">
        <f t="shared" si="95"/>
        <v>5.5</v>
      </c>
      <c r="H381" s="6">
        <v>155.92500000000001</v>
      </c>
      <c r="I381" s="6">
        <f t="shared" si="96"/>
        <v>6.875</v>
      </c>
      <c r="J381" s="6">
        <f t="shared" si="97"/>
        <v>194.90625</v>
      </c>
      <c r="K381" s="6">
        <f t="shared" si="98"/>
        <v>11</v>
      </c>
      <c r="L381" s="6">
        <f t="shared" si="99"/>
        <v>311.85000000000002</v>
      </c>
      <c r="M381" s="9" t="str">
        <f t="shared" si="100"/>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 t="shared" si="101"/>
        <v>1.375</v>
      </c>
      <c r="X381" s="6">
        <f t="shared" si="102"/>
        <v>38.981250000000003</v>
      </c>
      <c r="Y381" s="6">
        <f t="shared" si="103"/>
        <v>22</v>
      </c>
      <c r="Z381" s="6">
        <f t="shared" si="104"/>
        <v>623.70000000000005</v>
      </c>
      <c r="AA381" s="13">
        <v>15000000223</v>
      </c>
      <c r="AB381" s="6">
        <f t="shared" si="110"/>
        <v>4.125</v>
      </c>
      <c r="AC381" s="6">
        <f t="shared" si="111"/>
        <v>116.94375000000001</v>
      </c>
      <c r="AD381" s="13">
        <v>17000000223</v>
      </c>
      <c r="AE381" s="6">
        <f t="shared" si="105"/>
        <v>13.75</v>
      </c>
      <c r="AF381" s="6">
        <f t="shared" si="106"/>
        <v>389.8125</v>
      </c>
      <c r="AG381" s="13">
        <v>19000000223</v>
      </c>
      <c r="AH381" s="6">
        <f t="shared" si="107"/>
        <v>8.25</v>
      </c>
      <c r="AI381" s="6">
        <f t="shared" si="108"/>
        <v>233.88750000000002</v>
      </c>
      <c r="AJ381" s="13">
        <v>21000000223</v>
      </c>
      <c r="AK381" s="11"/>
      <c r="AL381" s="10" t="str">
        <f t="shared" si="109"/>
        <v>OBX Seafood Seasoning Ingredients:
salt, spices, mustard, paprika, extractives of spice, &lt;2% tricalcium phosphate (anti cake)</v>
      </c>
      <c r="AM381" s="9" t="s">
        <v>44</v>
      </c>
      <c r="AN381" s="42"/>
    </row>
    <row r="382" spans="1:40" ht="180" x14ac:dyDescent="0.3">
      <c r="A382" s="33" t="s">
        <v>370</v>
      </c>
      <c r="B382" s="8" t="s">
        <v>371</v>
      </c>
      <c r="C382" s="8" t="s">
        <v>372</v>
      </c>
      <c r="D382" s="9" t="s">
        <v>373</v>
      </c>
      <c r="E382" s="6">
        <f t="shared" si="94"/>
        <v>2.1164021164021163</v>
      </c>
      <c r="F382" s="6">
        <f>Table9[[#This Row],[4oz 
Net Wt (grams)]]/2</f>
        <v>60</v>
      </c>
      <c r="G382" s="6">
        <f t="shared" si="95"/>
        <v>4.2328042328042326</v>
      </c>
      <c r="H382" s="6">
        <v>120</v>
      </c>
      <c r="I382" s="6">
        <f t="shared" si="96"/>
        <v>5.2910052910052912</v>
      </c>
      <c r="J382" s="6">
        <f t="shared" si="97"/>
        <v>150</v>
      </c>
      <c r="K382" s="6">
        <f t="shared" si="98"/>
        <v>8.4656084656084651</v>
      </c>
      <c r="L382" s="6">
        <f t="shared" si="99"/>
        <v>240</v>
      </c>
      <c r="M382" s="9" t="str">
        <f t="shared" si="100"/>
        <v>OBX Sunshine Sea Salt Ingredients:
sea salt, orange, lemon, black pepper, smoked hickory salt, lime, ginger
 - NET WT. 2.12 oz (60 grams)</v>
      </c>
      <c r="N382" s="10">
        <v>10000000401</v>
      </c>
      <c r="O382" s="10">
        <v>30000000401</v>
      </c>
      <c r="P382" s="10">
        <v>50000000401</v>
      </c>
      <c r="Q382" s="10">
        <v>70000000401</v>
      </c>
      <c r="R382" s="10">
        <v>90000000401</v>
      </c>
      <c r="S382" s="10">
        <v>11000000401</v>
      </c>
      <c r="T382" s="10">
        <v>13000000401</v>
      </c>
      <c r="U382" s="9"/>
      <c r="V382" s="9"/>
      <c r="W382" s="6">
        <f t="shared" si="101"/>
        <v>1.0582010582010581</v>
      </c>
      <c r="X382" s="6">
        <f t="shared" si="102"/>
        <v>30</v>
      </c>
      <c r="Y382" s="6">
        <f t="shared" si="103"/>
        <v>16.93121693121693</v>
      </c>
      <c r="Z382" s="6">
        <f t="shared" si="104"/>
        <v>480</v>
      </c>
      <c r="AA382" s="13">
        <v>15000000401</v>
      </c>
      <c r="AB382" s="6">
        <f t="shared" si="110"/>
        <v>3.1746031746031744</v>
      </c>
      <c r="AC382" s="6">
        <f t="shared" si="111"/>
        <v>90</v>
      </c>
      <c r="AD382" s="13">
        <v>17000000401</v>
      </c>
      <c r="AE382" s="6">
        <f t="shared" si="105"/>
        <v>10.582010582010582</v>
      </c>
      <c r="AF382" s="6">
        <f t="shared" si="106"/>
        <v>300</v>
      </c>
      <c r="AG382" s="13">
        <v>19000000401</v>
      </c>
      <c r="AH382" s="6">
        <f t="shared" si="107"/>
        <v>6.3492063492063489</v>
      </c>
      <c r="AI382" s="6">
        <f t="shared" si="108"/>
        <v>180</v>
      </c>
      <c r="AJ382" s="13">
        <v>21000000401</v>
      </c>
      <c r="AK382" s="11" t="s">
        <v>374</v>
      </c>
      <c r="AL382" s="10" t="str">
        <f t="shared" si="109"/>
        <v>OBX Sunshine Sea Salt Ingredients:
sea salt, orange, lemon, black pepper, smoked hickory salt, lime, ginger</v>
      </c>
      <c r="AM382" s="9" t="s">
        <v>44</v>
      </c>
      <c r="AN382" s="42"/>
    </row>
    <row r="383" spans="1:40" ht="375" x14ac:dyDescent="0.3">
      <c r="A383" s="33" t="s">
        <v>416</v>
      </c>
      <c r="B383" s="8" t="s">
        <v>417</v>
      </c>
      <c r="C383" s="8" t="s">
        <v>418</v>
      </c>
      <c r="D383" s="9" t="s">
        <v>2912</v>
      </c>
      <c r="E383" s="6">
        <f t="shared" si="94"/>
        <v>1.0582010582010581</v>
      </c>
      <c r="F383" s="6">
        <f>Table9[[#This Row],[4oz 
Net Wt (grams)]]/2</f>
        <v>30</v>
      </c>
      <c r="G383" s="6">
        <f t="shared" si="95"/>
        <v>2.1164021164021163</v>
      </c>
      <c r="H383" s="6">
        <v>60</v>
      </c>
      <c r="I383" s="6">
        <f t="shared" si="96"/>
        <v>2.6455026455026456</v>
      </c>
      <c r="J383" s="6">
        <f t="shared" si="97"/>
        <v>75</v>
      </c>
      <c r="K383" s="6">
        <f t="shared" si="98"/>
        <v>4.2328042328042326</v>
      </c>
      <c r="L383" s="6">
        <f t="shared" si="99"/>
        <v>120</v>
      </c>
      <c r="M383"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83" s="10">
        <v>10000000434</v>
      </c>
      <c r="O383" s="10">
        <v>30000000434</v>
      </c>
      <c r="P383" s="10">
        <v>50000000434</v>
      </c>
      <c r="Q383" s="10">
        <v>70000000434</v>
      </c>
      <c r="R383" s="10">
        <v>90000000434</v>
      </c>
      <c r="S383" s="10">
        <v>11000000434</v>
      </c>
      <c r="T383" s="10">
        <v>13000000434</v>
      </c>
      <c r="U383" s="9"/>
      <c r="V383" s="9"/>
      <c r="W383" s="6">
        <f t="shared" si="101"/>
        <v>0.52910052910052907</v>
      </c>
      <c r="X383" s="6">
        <f t="shared" si="102"/>
        <v>15</v>
      </c>
      <c r="Y383" s="6">
        <f t="shared" si="103"/>
        <v>8.4656084656084651</v>
      </c>
      <c r="Z383" s="6">
        <f t="shared" si="104"/>
        <v>240</v>
      </c>
      <c r="AA383" s="13">
        <v>15000000434</v>
      </c>
      <c r="AB383" s="6">
        <f t="shared" si="110"/>
        <v>1.5873015873015872</v>
      </c>
      <c r="AC383" s="6">
        <f t="shared" si="111"/>
        <v>45</v>
      </c>
      <c r="AD383" s="13">
        <v>17000000434</v>
      </c>
      <c r="AE383" s="6">
        <f t="shared" si="105"/>
        <v>5.2910052910052912</v>
      </c>
      <c r="AF383" s="6">
        <f t="shared" si="106"/>
        <v>150</v>
      </c>
      <c r="AG383" s="13">
        <v>19000000434</v>
      </c>
      <c r="AH383" s="6">
        <f t="shared" si="107"/>
        <v>3.1746031746031744</v>
      </c>
      <c r="AI383" s="6">
        <f t="shared" si="108"/>
        <v>90</v>
      </c>
      <c r="AJ383" s="13">
        <v>21000000434</v>
      </c>
      <c r="AK383" s="11" t="s">
        <v>419</v>
      </c>
      <c r="AL383"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1851</v>
      </c>
      <c r="B384" s="8" t="s">
        <v>1852</v>
      </c>
      <c r="C384" s="8" t="s">
        <v>1853</v>
      </c>
      <c r="D384" s="9" t="s">
        <v>1854</v>
      </c>
      <c r="E384" s="6">
        <f t="shared" si="94"/>
        <v>1.5000000000000002</v>
      </c>
      <c r="F384" s="6">
        <f>Table9[[#This Row],[4oz 
Net Wt (grams)]]/2</f>
        <v>42.525000000000006</v>
      </c>
      <c r="G384" s="6">
        <f t="shared" si="95"/>
        <v>3.0000000000000004</v>
      </c>
      <c r="H384" s="6">
        <v>85.050000000000011</v>
      </c>
      <c r="I384" s="6">
        <f t="shared" si="96"/>
        <v>3.7500000000000004</v>
      </c>
      <c r="J384" s="6">
        <f t="shared" si="97"/>
        <v>106.31250000000001</v>
      </c>
      <c r="K384" s="6">
        <f t="shared" si="98"/>
        <v>6.0000000000000009</v>
      </c>
      <c r="L384" s="6">
        <f t="shared" si="99"/>
        <v>170.10000000000002</v>
      </c>
      <c r="M384" s="9" t="str">
        <f t="shared" si="100"/>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 t="shared" si="101"/>
        <v>0.75000000000000011</v>
      </c>
      <c r="X384" s="6">
        <f t="shared" si="102"/>
        <v>21.262500000000003</v>
      </c>
      <c r="Y384" s="6">
        <f t="shared" si="103"/>
        <v>12.000000000000002</v>
      </c>
      <c r="Z384" s="6">
        <f t="shared" si="104"/>
        <v>340.20000000000005</v>
      </c>
      <c r="AA384" s="13">
        <v>15000000224</v>
      </c>
      <c r="AB384" s="6">
        <f t="shared" si="110"/>
        <v>2.2500000000000004</v>
      </c>
      <c r="AC384" s="6">
        <f t="shared" si="111"/>
        <v>63.787500000000009</v>
      </c>
      <c r="AD384" s="13">
        <v>17000000224</v>
      </c>
      <c r="AE384" s="6">
        <f t="shared" si="105"/>
        <v>7.5000000000000009</v>
      </c>
      <c r="AF384" s="6">
        <f t="shared" si="106"/>
        <v>212.62500000000003</v>
      </c>
      <c r="AG384" s="13">
        <v>19000000224</v>
      </c>
      <c r="AH384" s="6">
        <f t="shared" si="107"/>
        <v>4.5000000000000009</v>
      </c>
      <c r="AI384" s="6">
        <f t="shared" si="108"/>
        <v>127.57500000000002</v>
      </c>
      <c r="AJ384" s="13">
        <v>21000000224</v>
      </c>
      <c r="AK384" s="11"/>
      <c r="AL384" s="10" t="str">
        <f t="shared" si="109"/>
        <v>Off The Hook Seafood Ingredients:
salt, paprika, celery, peppers, spices, msg</v>
      </c>
      <c r="AM384" s="9" t="s">
        <v>44</v>
      </c>
      <c r="AN384" s="42"/>
    </row>
    <row r="385" spans="1:40" ht="180" x14ac:dyDescent="0.3">
      <c r="A385" s="8" t="s">
        <v>214</v>
      </c>
      <c r="B385" s="8" t="s">
        <v>215</v>
      </c>
      <c r="C385" s="8" t="s">
        <v>216</v>
      </c>
      <c r="D385" s="9" t="s">
        <v>217</v>
      </c>
      <c r="E385" s="6">
        <f t="shared" si="94"/>
        <v>1.1000000000000001</v>
      </c>
      <c r="F385" s="6">
        <f>Table9[[#This Row],[4oz 
Net Wt (grams)]]/2</f>
        <v>31.185000000000006</v>
      </c>
      <c r="G385" s="6">
        <f t="shared" si="95"/>
        <v>2.2000000000000002</v>
      </c>
      <c r="H385" s="6">
        <v>62.370000000000012</v>
      </c>
      <c r="I385" s="6">
        <f t="shared" si="96"/>
        <v>2.75</v>
      </c>
      <c r="J385" s="6">
        <f t="shared" si="97"/>
        <v>77.96250000000002</v>
      </c>
      <c r="K385" s="6">
        <f t="shared" si="98"/>
        <v>4.4000000000000004</v>
      </c>
      <c r="L385" s="6">
        <f t="shared" si="99"/>
        <v>124.74000000000002</v>
      </c>
      <c r="M385" s="9" t="str">
        <f t="shared" si="100"/>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 t="shared" si="101"/>
        <v>0.55000000000000004</v>
      </c>
      <c r="X385" s="6">
        <f t="shared" si="102"/>
        <v>15.592500000000003</v>
      </c>
      <c r="Y385" s="6">
        <f t="shared" si="103"/>
        <v>8.8000000000000007</v>
      </c>
      <c r="Z385" s="6">
        <f t="shared" si="104"/>
        <v>249.48000000000005</v>
      </c>
      <c r="AA385" s="13">
        <v>15000000225</v>
      </c>
      <c r="AB385" s="6">
        <f t="shared" si="110"/>
        <v>1.6500000000000001</v>
      </c>
      <c r="AC385" s="6">
        <f t="shared" si="111"/>
        <v>46.777500000000011</v>
      </c>
      <c r="AD385" s="13">
        <v>17000000225</v>
      </c>
      <c r="AE385" s="6">
        <f t="shared" si="105"/>
        <v>5.5000000000000009</v>
      </c>
      <c r="AF385" s="6">
        <f t="shared" si="106"/>
        <v>155.92500000000004</v>
      </c>
      <c r="AG385" s="13">
        <v>19000000225</v>
      </c>
      <c r="AH385" s="6">
        <f t="shared" si="107"/>
        <v>3.3000000000000003</v>
      </c>
      <c r="AI385" s="6">
        <f t="shared" si="108"/>
        <v>93.555000000000021</v>
      </c>
      <c r="AJ385" s="13">
        <v>21000000225</v>
      </c>
      <c r="AK385" s="11"/>
      <c r="AL385" s="10" t="str">
        <f t="shared" si="109"/>
        <v>Olive &amp; Herb Bread Dip Ingredients:
tomato, garlic, balsamic powder, basil, maltodextrin, balsamic vinegar, modified food starch, natural flavor, caramel color, molasses, oregano</v>
      </c>
      <c r="AM385" s="9" t="s">
        <v>44</v>
      </c>
      <c r="AN385" s="42"/>
    </row>
    <row r="386" spans="1:40" ht="180" x14ac:dyDescent="0.3">
      <c r="A386" s="8" t="s">
        <v>1917</v>
      </c>
      <c r="B386" s="8" t="s">
        <v>1918</v>
      </c>
      <c r="C386" s="8" t="s">
        <v>1918</v>
      </c>
      <c r="D386" s="9" t="s">
        <v>1919</v>
      </c>
      <c r="E386" s="6">
        <f t="shared" ref="E386:E449" si="112">IF(F386 = "NULL", "NULL", F386/28.35)</f>
        <v>1.3</v>
      </c>
      <c r="F386" s="6">
        <f>Table9[[#This Row],[4oz 
Net Wt (grams)]]/2</f>
        <v>36.855000000000004</v>
      </c>
      <c r="G386" s="6">
        <f t="shared" ref="G386:G449" si="113">IF(H386 = "NULL", "NULL", H386/28.35)</f>
        <v>2.6</v>
      </c>
      <c r="H386" s="6">
        <v>73.710000000000008</v>
      </c>
      <c r="I386" s="6">
        <f t="shared" ref="I386:I449" si="114">IF(G386 = "NULL", "NULL", G386*1.25)</f>
        <v>3.25</v>
      </c>
      <c r="J386" s="6">
        <f t="shared" ref="J386:J449" si="115">IF(G386 = "NULL", "NULL", H386*1.25)</f>
        <v>92.137500000000017</v>
      </c>
      <c r="K386" s="6">
        <f t="shared" ref="K386:K449" si="116">IF(G386 = "NULL", "NULL", G386*2)</f>
        <v>5.2</v>
      </c>
      <c r="L386" s="6">
        <f t="shared" ref="L386:L449" si="117">IF(G386 = "NULL", "NULL", H386*2)</f>
        <v>147.42000000000002</v>
      </c>
      <c r="M386" s="9" t="str">
        <f t="shared" ref="M386:M449" si="118">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 t="shared" ref="W386:W449" si="119">IF(G386 = "NULL", "NULL", G386/4)</f>
        <v>0.65</v>
      </c>
      <c r="X386" s="6">
        <f t="shared" ref="X386:X449" si="120">IF(W386 = "NULL", "NULL", W386*28.35)</f>
        <v>18.427500000000002</v>
      </c>
      <c r="Y386" s="6">
        <f t="shared" ref="Y386:Y449" si="121">IF(G386 = "NULL", "NULL", G386*4)</f>
        <v>10.4</v>
      </c>
      <c r="Z386" s="6">
        <f t="shared" ref="Z386:Z449" si="122">IF(G386 = "NULL", "NULL", H386*4)</f>
        <v>294.84000000000003</v>
      </c>
      <c r="AA386" s="13">
        <v>15000000226</v>
      </c>
      <c r="AB386" s="6">
        <f t="shared" si="110"/>
        <v>1.9500000000000002</v>
      </c>
      <c r="AC386" s="6">
        <f t="shared" si="111"/>
        <v>55.282500000000006</v>
      </c>
      <c r="AD386" s="13">
        <v>17000000226</v>
      </c>
      <c r="AE386" s="6">
        <f t="shared" ref="AE386:AE449" si="123">IF(H386 = "NULL", "NULL", AF386/28.35)</f>
        <v>6.5000000000000009</v>
      </c>
      <c r="AF386" s="6">
        <f t="shared" ref="AF386:AF449" si="124">IF(H386 = "NULL", "NULL", J386*2)</f>
        <v>184.27500000000003</v>
      </c>
      <c r="AG386" s="13">
        <v>19000000226</v>
      </c>
      <c r="AH386" s="6">
        <f t="shared" ref="AH386:AH449" si="125">IF(AB386 = "NULL", "NULL", AB386*2)</f>
        <v>3.9000000000000004</v>
      </c>
      <c r="AI386" s="6">
        <f t="shared" ref="AI386:AI449" si="126">IF(AC386 = "NULL", "NULL", AC386*2)</f>
        <v>110.56500000000001</v>
      </c>
      <c r="AJ386" s="13">
        <v>21000000226</v>
      </c>
      <c r="AK386" s="11"/>
      <c r="AL386" s="10" t="str">
        <f t="shared" ref="AL386:AL449" si="127">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1202</v>
      </c>
      <c r="B387" s="8" t="s">
        <v>1203</v>
      </c>
      <c r="C387" s="8" t="s">
        <v>1204</v>
      </c>
      <c r="D387" s="9" t="s">
        <v>1205</v>
      </c>
      <c r="E387" s="6">
        <f t="shared" si="112"/>
        <v>1.1000000000000001</v>
      </c>
      <c r="F387" s="6">
        <f>Table9[[#This Row],[4oz 
Net Wt (grams)]]/2</f>
        <v>31.185000000000006</v>
      </c>
      <c r="G387" s="6">
        <f t="shared" si="113"/>
        <v>2.2000000000000002</v>
      </c>
      <c r="H387" s="6">
        <v>62.370000000000012</v>
      </c>
      <c r="I387" s="6">
        <f t="shared" si="114"/>
        <v>2.75</v>
      </c>
      <c r="J387" s="6">
        <f t="shared" si="115"/>
        <v>77.96250000000002</v>
      </c>
      <c r="K387" s="6">
        <f t="shared" si="116"/>
        <v>4.4000000000000004</v>
      </c>
      <c r="L387" s="6">
        <f t="shared" si="117"/>
        <v>124.74000000000002</v>
      </c>
      <c r="M387" s="9" t="str">
        <f t="shared" si="118"/>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148</v>
      </c>
      <c r="W387" s="6">
        <f t="shared" si="119"/>
        <v>0.55000000000000004</v>
      </c>
      <c r="X387" s="6">
        <f t="shared" si="120"/>
        <v>15.592500000000003</v>
      </c>
      <c r="Y387" s="6">
        <f t="shared" si="121"/>
        <v>8.8000000000000007</v>
      </c>
      <c r="Z387" s="6">
        <f t="shared" si="122"/>
        <v>249.48000000000005</v>
      </c>
      <c r="AA387" s="13">
        <v>15000000383</v>
      </c>
      <c r="AB387" s="6">
        <f t="shared" si="110"/>
        <v>1.6500000000000001</v>
      </c>
      <c r="AC387" s="6">
        <f t="shared" si="111"/>
        <v>46.777500000000011</v>
      </c>
      <c r="AD387" s="13">
        <v>17000000383</v>
      </c>
      <c r="AE387" s="6">
        <f t="shared" si="123"/>
        <v>5.5000000000000009</v>
      </c>
      <c r="AF387" s="6">
        <f t="shared" si="124"/>
        <v>155.92500000000004</v>
      </c>
      <c r="AG387" s="13">
        <v>19000000383</v>
      </c>
      <c r="AH387" s="6">
        <f t="shared" si="125"/>
        <v>3.3000000000000003</v>
      </c>
      <c r="AI387" s="6">
        <f t="shared" si="126"/>
        <v>93.555000000000021</v>
      </c>
      <c r="AJ387" s="13">
        <v>21000000383</v>
      </c>
      <c r="AK387" s="11"/>
      <c r="AL387" s="10" t="str">
        <f t="shared" si="127"/>
        <v>On The Sweet Side Grill Seasoning Ingredients:
salt, dextrose, brown sugar, spices, spice extractives, tricalcium phosphate (anti-caking)</v>
      </c>
      <c r="AM387" s="9" t="s">
        <v>44</v>
      </c>
      <c r="AN387" s="42"/>
    </row>
    <row r="388" spans="1:40" ht="180" x14ac:dyDescent="0.3">
      <c r="A388" s="8" t="s">
        <v>2395</v>
      </c>
      <c r="B388" s="8" t="s">
        <v>2396</v>
      </c>
      <c r="C388" s="8" t="s">
        <v>2396</v>
      </c>
      <c r="D388" s="9" t="s">
        <v>2397</v>
      </c>
      <c r="E388" s="6">
        <f t="shared" si="112"/>
        <v>2.204585537918871</v>
      </c>
      <c r="F388" s="6">
        <f>Table9[[#This Row],[4oz 
Net Wt (grams)]]/2</f>
        <v>62.5</v>
      </c>
      <c r="G388" s="6">
        <f t="shared" si="113"/>
        <v>4.409171075837742</v>
      </c>
      <c r="H388" s="6">
        <v>125</v>
      </c>
      <c r="I388" s="6">
        <f t="shared" si="114"/>
        <v>5.5114638447971771</v>
      </c>
      <c r="J388" s="6">
        <f t="shared" si="115"/>
        <v>156.25</v>
      </c>
      <c r="K388" s="6">
        <f t="shared" si="116"/>
        <v>8.8183421516754841</v>
      </c>
      <c r="L388" s="6">
        <f t="shared" si="117"/>
        <v>250</v>
      </c>
      <c r="M388" s="9" t="str">
        <f t="shared" si="118"/>
        <v>Onion Himalayan Sea Salt Ingredients:
Himalayan salt, organic dehydrated onion, organic rice concentrate (flow agent)
 - NET WT. 2.20 oz (62.5 grams)</v>
      </c>
      <c r="N388" s="10">
        <v>10000000503</v>
      </c>
      <c r="O388" s="10">
        <v>30000000503</v>
      </c>
      <c r="P388" s="10">
        <v>50000000503</v>
      </c>
      <c r="Q388" s="10">
        <v>70000000503</v>
      </c>
      <c r="R388" s="10">
        <v>90000000503</v>
      </c>
      <c r="S388" s="10">
        <v>11000000503</v>
      </c>
      <c r="T388" s="10">
        <v>13000000503</v>
      </c>
      <c r="U388" s="8" t="s">
        <v>49</v>
      </c>
      <c r="V388" s="9" t="s">
        <v>2398</v>
      </c>
      <c r="W388" s="6">
        <f t="shared" si="119"/>
        <v>1.1022927689594355</v>
      </c>
      <c r="X388" s="6">
        <f t="shared" si="120"/>
        <v>31.25</v>
      </c>
      <c r="Y388" s="6">
        <f t="shared" si="121"/>
        <v>17.636684303350968</v>
      </c>
      <c r="Z388" s="6">
        <f t="shared" si="122"/>
        <v>500</v>
      </c>
      <c r="AA388" s="13">
        <v>15000000503</v>
      </c>
      <c r="AB388" s="6">
        <f t="shared" si="110"/>
        <v>3.3068783068783065</v>
      </c>
      <c r="AC388" s="6">
        <f t="shared" si="111"/>
        <v>93.75</v>
      </c>
      <c r="AD388" s="13">
        <v>17000000503</v>
      </c>
      <c r="AE388" s="6">
        <f t="shared" si="123"/>
        <v>11.022927689594356</v>
      </c>
      <c r="AF388" s="6">
        <f t="shared" si="124"/>
        <v>312.5</v>
      </c>
      <c r="AG388" s="13">
        <v>19000000503</v>
      </c>
      <c r="AH388" s="6">
        <f t="shared" si="125"/>
        <v>6.6137566137566131</v>
      </c>
      <c r="AI388" s="6">
        <f t="shared" si="126"/>
        <v>187.5</v>
      </c>
      <c r="AJ388" s="13">
        <v>21000000503</v>
      </c>
      <c r="AK388" s="11"/>
      <c r="AL388" s="10" t="str">
        <f t="shared" si="127"/>
        <v>Onion Himalayan Sea Salt Ingredients:
Himalayan salt, organic dehydrated onion, organic rice concentrate (flow agent)</v>
      </c>
      <c r="AM388" s="9" t="s">
        <v>44</v>
      </c>
      <c r="AN388" s="42"/>
    </row>
    <row r="389" spans="1:40" ht="180" x14ac:dyDescent="0.3">
      <c r="A389" s="8" t="s">
        <v>2435</v>
      </c>
      <c r="B389" s="8" t="s">
        <v>2436</v>
      </c>
      <c r="C389" s="8" t="s">
        <v>2436</v>
      </c>
      <c r="D389" s="9" t="s">
        <v>2437</v>
      </c>
      <c r="E389" s="6">
        <f t="shared" si="112"/>
        <v>3.5273368606701938E-2</v>
      </c>
      <c r="F389" s="6">
        <f>Table9[[#This Row],[4oz 
Net Wt (grams)]]/2</f>
        <v>1</v>
      </c>
      <c r="G389" s="6">
        <f t="shared" si="113"/>
        <v>7.0546737213403876E-2</v>
      </c>
      <c r="H389" s="6">
        <v>2</v>
      </c>
      <c r="I389" s="6">
        <f t="shared" si="114"/>
        <v>8.8183421516754845E-2</v>
      </c>
      <c r="J389" s="6">
        <f t="shared" si="115"/>
        <v>2.5</v>
      </c>
      <c r="K389" s="6">
        <f t="shared" si="116"/>
        <v>0.14109347442680775</v>
      </c>
      <c r="L389" s="6">
        <f t="shared" si="117"/>
        <v>4</v>
      </c>
      <c r="M389" s="9" t="str">
        <f t="shared" si="118"/>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 t="shared" si="119"/>
        <v>1.7636684303350969E-2</v>
      </c>
      <c r="X389" s="6">
        <f t="shared" si="120"/>
        <v>0.5</v>
      </c>
      <c r="Y389" s="6">
        <f t="shared" si="121"/>
        <v>0.2821869488536155</v>
      </c>
      <c r="Z389" s="6">
        <f t="shared" si="122"/>
        <v>8</v>
      </c>
      <c r="AA389" s="13">
        <v>15000000531</v>
      </c>
      <c r="AB389" s="6">
        <f t="shared" si="110"/>
        <v>5.2910052910052907E-2</v>
      </c>
      <c r="AC389" s="6">
        <f t="shared" si="111"/>
        <v>1.5</v>
      </c>
      <c r="AD389" s="13">
        <v>17000000531</v>
      </c>
      <c r="AE389" s="6">
        <f t="shared" si="123"/>
        <v>0.17636684303350969</v>
      </c>
      <c r="AF389" s="6">
        <f t="shared" si="124"/>
        <v>5</v>
      </c>
      <c r="AG389" s="13">
        <v>19000000531</v>
      </c>
      <c r="AH389" s="6">
        <f t="shared" si="125"/>
        <v>0.10582010582010581</v>
      </c>
      <c r="AI389" s="6">
        <f t="shared" si="126"/>
        <v>3</v>
      </c>
      <c r="AJ389" s="13">
        <v>21000000531</v>
      </c>
      <c r="AK389" s="11"/>
      <c r="AL389" s="10" t="str">
        <f t="shared" si="127"/>
        <v>Onion Powder Ingredients:
dehydrated powdered onion</v>
      </c>
      <c r="AM389" s="9" t="s">
        <v>44</v>
      </c>
      <c r="AN389" s="42"/>
    </row>
    <row r="390" spans="1:40" ht="180" x14ac:dyDescent="0.3">
      <c r="A390" s="8" t="s">
        <v>2203</v>
      </c>
      <c r="B390" s="8" t="s">
        <v>2204</v>
      </c>
      <c r="C390" s="8" t="s">
        <v>2204</v>
      </c>
      <c r="D390" s="9" t="s">
        <v>2205</v>
      </c>
      <c r="E390" s="6">
        <f t="shared" si="112"/>
        <v>2.4</v>
      </c>
      <c r="F390" s="6">
        <f>Table9[[#This Row],[4oz 
Net Wt (grams)]]/2</f>
        <v>68.040000000000006</v>
      </c>
      <c r="G390" s="6">
        <f t="shared" si="113"/>
        <v>4.8</v>
      </c>
      <c r="H390" s="6">
        <v>136.08000000000001</v>
      </c>
      <c r="I390" s="6">
        <f t="shared" si="114"/>
        <v>6</v>
      </c>
      <c r="J390" s="6">
        <f t="shared" si="115"/>
        <v>170.10000000000002</v>
      </c>
      <c r="K390" s="6">
        <f t="shared" si="116"/>
        <v>9.6</v>
      </c>
      <c r="L390" s="6">
        <f t="shared" si="117"/>
        <v>272.16000000000003</v>
      </c>
      <c r="M390" s="9" t="str">
        <f t="shared" si="118"/>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 t="shared" si="119"/>
        <v>1.2</v>
      </c>
      <c r="X390" s="6">
        <f t="shared" si="120"/>
        <v>34.020000000000003</v>
      </c>
      <c r="Y390" s="6">
        <f t="shared" si="121"/>
        <v>19.2</v>
      </c>
      <c r="Z390" s="6">
        <f t="shared" si="122"/>
        <v>544.32000000000005</v>
      </c>
      <c r="AA390" s="13">
        <v>15000000227</v>
      </c>
      <c r="AB390" s="6">
        <f t="shared" ref="AB390:AB453" si="128">IF(OR(E390 = "NULL", G390 = "NULL"), "NULL", (E390+G390)/2)</f>
        <v>3.5999999999999996</v>
      </c>
      <c r="AC390" s="6">
        <f t="shared" si="111"/>
        <v>102.06</v>
      </c>
      <c r="AD390" s="13">
        <v>17000000227</v>
      </c>
      <c r="AE390" s="6">
        <f t="shared" si="123"/>
        <v>12.000000000000002</v>
      </c>
      <c r="AF390" s="6">
        <f t="shared" si="124"/>
        <v>340.20000000000005</v>
      </c>
      <c r="AG390" s="13">
        <v>19000000227</v>
      </c>
      <c r="AH390" s="6">
        <f t="shared" si="125"/>
        <v>7.1999999999999993</v>
      </c>
      <c r="AI390" s="6">
        <f t="shared" si="126"/>
        <v>204.12</v>
      </c>
      <c r="AJ390" s="13">
        <v>21000000227</v>
      </c>
      <c r="AK390" s="11"/>
      <c r="AL390" s="10" t="str">
        <f t="shared" si="127"/>
        <v>Onion Salt Ingredients:
onions, salt</v>
      </c>
      <c r="AM390" s="9" t="s">
        <v>44</v>
      </c>
      <c r="AN390" s="42"/>
    </row>
    <row r="391" spans="1:40" ht="180" x14ac:dyDescent="0.3">
      <c r="A391" s="8" t="s">
        <v>1336</v>
      </c>
      <c r="B391" s="8" t="s">
        <v>1337</v>
      </c>
      <c r="C391" s="8" t="s">
        <v>1337</v>
      </c>
      <c r="D391" s="9" t="s">
        <v>1338</v>
      </c>
      <c r="E391" s="6">
        <f t="shared" si="112"/>
        <v>0.8</v>
      </c>
      <c r="F391" s="6">
        <f>Table9[[#This Row],[4oz 
Net Wt (grams)]]/2</f>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 t="shared" si="119"/>
        <v>0.4</v>
      </c>
      <c r="X391" s="6">
        <f t="shared" si="120"/>
        <v>11.340000000000002</v>
      </c>
      <c r="Y391" s="6">
        <f t="shared" si="121"/>
        <v>6.4</v>
      </c>
      <c r="Z391" s="6">
        <f t="shared" si="122"/>
        <v>181.44000000000003</v>
      </c>
      <c r="AA391" s="13">
        <v>15000000228</v>
      </c>
      <c r="AB391" s="6">
        <f t="shared" si="128"/>
        <v>1.2000000000000002</v>
      </c>
      <c r="AC391" s="6">
        <f t="shared" si="111"/>
        <v>34.020000000000003</v>
      </c>
      <c r="AD391" s="13">
        <v>17000000228</v>
      </c>
      <c r="AE391" s="6">
        <f t="shared" si="123"/>
        <v>4.0000000000000009</v>
      </c>
      <c r="AF391" s="6">
        <f t="shared" si="124"/>
        <v>113.40000000000002</v>
      </c>
      <c r="AG391" s="13">
        <v>19000000228</v>
      </c>
      <c r="AH391" s="6">
        <f t="shared" si="125"/>
        <v>2.4000000000000004</v>
      </c>
      <c r="AI391" s="6">
        <f t="shared" si="126"/>
        <v>68.040000000000006</v>
      </c>
      <c r="AJ391" s="13">
        <v>21000000228</v>
      </c>
      <c r="AK391" s="11"/>
      <c r="AL391" s="10" t="str">
        <f t="shared" si="127"/>
        <v>Oolong Tea Ingredients:
oolong tea</v>
      </c>
      <c r="AM391" s="9" t="s">
        <v>44</v>
      </c>
      <c r="AN391" s="42"/>
    </row>
    <row r="392" spans="1:40" ht="409.6" x14ac:dyDescent="0.3">
      <c r="A392" s="8" t="s">
        <v>2505</v>
      </c>
      <c r="B392" s="8" t="s">
        <v>2506</v>
      </c>
      <c r="C392" s="8" t="s">
        <v>2507</v>
      </c>
      <c r="D392" s="9" t="s">
        <v>2508</v>
      </c>
      <c r="E392" s="6">
        <f t="shared" si="112"/>
        <v>1.69</v>
      </c>
      <c r="F392" s="6">
        <f>Table9[[#This Row],[4oz 
Net Wt (grams)]]/2</f>
        <v>47.911500000000004</v>
      </c>
      <c r="G392" s="6">
        <f t="shared" si="113"/>
        <v>3.38</v>
      </c>
      <c r="H392" s="6">
        <v>95.823000000000008</v>
      </c>
      <c r="I392" s="6">
        <f t="shared" si="114"/>
        <v>4.2249999999999996</v>
      </c>
      <c r="J392" s="6">
        <f t="shared" si="115"/>
        <v>119.77875</v>
      </c>
      <c r="K392" s="6">
        <f t="shared" si="116"/>
        <v>6.76</v>
      </c>
      <c r="L392" s="6">
        <f t="shared" si="117"/>
        <v>191.64600000000002</v>
      </c>
      <c r="M392"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121</v>
      </c>
      <c r="W392" s="6">
        <f t="shared" si="119"/>
        <v>0.84499999999999997</v>
      </c>
      <c r="X392" s="6">
        <f t="shared" si="120"/>
        <v>23.955750000000002</v>
      </c>
      <c r="Y392" s="6">
        <f t="shared" si="121"/>
        <v>13.52</v>
      </c>
      <c r="Z392" s="6">
        <f t="shared" si="122"/>
        <v>383.29200000000003</v>
      </c>
      <c r="AA392" s="13">
        <v>15000000229</v>
      </c>
      <c r="AB392" s="6">
        <f t="shared" si="128"/>
        <v>2.5350000000000001</v>
      </c>
      <c r="AC392" s="6">
        <f t="shared" si="111"/>
        <v>71.867250000000013</v>
      </c>
      <c r="AD392" s="13">
        <v>17000000229</v>
      </c>
      <c r="AE392" s="6">
        <f t="shared" si="123"/>
        <v>8.4499999999999993</v>
      </c>
      <c r="AF392" s="6">
        <f t="shared" si="124"/>
        <v>239.5575</v>
      </c>
      <c r="AG392" s="13">
        <v>19000000229</v>
      </c>
      <c r="AH392" s="6">
        <f t="shared" si="125"/>
        <v>5.07</v>
      </c>
      <c r="AI392" s="6">
        <f t="shared" si="126"/>
        <v>143.73450000000003</v>
      </c>
      <c r="AJ392" s="13">
        <v>21000000229</v>
      </c>
      <c r="AK392" s="11"/>
      <c r="AL392"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2220</v>
      </c>
      <c r="B393" s="8" t="s">
        <v>2221</v>
      </c>
      <c r="C393" s="8" t="s">
        <v>2222</v>
      </c>
      <c r="D393" s="9" t="s">
        <v>2223</v>
      </c>
      <c r="E393" s="6">
        <f t="shared" si="112"/>
        <v>1.9</v>
      </c>
      <c r="F393" s="6">
        <f>Table9[[#This Row],[4oz 
Net Wt (grams)]]/2</f>
        <v>53.865000000000002</v>
      </c>
      <c r="G393" s="6">
        <f t="shared" si="113"/>
        <v>3.8</v>
      </c>
      <c r="H393" s="6">
        <v>107.73</v>
      </c>
      <c r="I393" s="6">
        <f t="shared" si="114"/>
        <v>4.75</v>
      </c>
      <c r="J393" s="6">
        <f t="shared" si="115"/>
        <v>134.66249999999999</v>
      </c>
      <c r="K393" s="6">
        <f t="shared" si="116"/>
        <v>7.6</v>
      </c>
      <c r="L393" s="6">
        <f t="shared" si="117"/>
        <v>215.46</v>
      </c>
      <c r="M393" s="9" t="str">
        <f t="shared" si="118"/>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 t="shared" si="119"/>
        <v>0.95</v>
      </c>
      <c r="X393" s="6">
        <f t="shared" si="120"/>
        <v>26.932500000000001</v>
      </c>
      <c r="Y393" s="6">
        <f t="shared" si="121"/>
        <v>15.2</v>
      </c>
      <c r="Z393" s="6">
        <f t="shared" si="122"/>
        <v>430.92</v>
      </c>
      <c r="AA393" s="13">
        <v>15000000230</v>
      </c>
      <c r="AB393" s="6">
        <f t="shared" si="128"/>
        <v>2.8499999999999996</v>
      </c>
      <c r="AC393" s="6">
        <f t="shared" si="111"/>
        <v>80.797499999999999</v>
      </c>
      <c r="AD393" s="13">
        <v>17000000230</v>
      </c>
      <c r="AE393" s="6">
        <f t="shared" si="123"/>
        <v>9.5</v>
      </c>
      <c r="AF393" s="6">
        <f t="shared" si="124"/>
        <v>269.32499999999999</v>
      </c>
      <c r="AG393" s="13">
        <v>19000000230</v>
      </c>
      <c r="AH393" s="6">
        <f t="shared" si="125"/>
        <v>5.6999999999999993</v>
      </c>
      <c r="AI393" s="6">
        <f t="shared" si="126"/>
        <v>161.595</v>
      </c>
      <c r="AJ393" s="13">
        <v>21000000230</v>
      </c>
      <c r="AK393" s="11"/>
      <c r="AL393" s="10" t="str">
        <f t="shared" si="127"/>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1381</v>
      </c>
      <c r="B394" s="8" t="s">
        <v>1382</v>
      </c>
      <c r="C394" s="8" t="s">
        <v>1383</v>
      </c>
      <c r="D394" s="9" t="s">
        <v>1384</v>
      </c>
      <c r="E394" s="6">
        <f t="shared" si="112"/>
        <v>0.8</v>
      </c>
      <c r="F394" s="6">
        <f>Table9[[#This Row],[4oz 
Net Wt (grams)]]/2</f>
        <v>22.680000000000003</v>
      </c>
      <c r="G394" s="6">
        <f t="shared" si="113"/>
        <v>1.6</v>
      </c>
      <c r="H394" s="6">
        <v>45.360000000000007</v>
      </c>
      <c r="I394" s="6">
        <f t="shared" si="114"/>
        <v>2</v>
      </c>
      <c r="J394" s="6">
        <f t="shared" si="115"/>
        <v>56.70000000000001</v>
      </c>
      <c r="K394" s="6">
        <f t="shared" si="116"/>
        <v>3.2</v>
      </c>
      <c r="L394" s="6">
        <f t="shared" si="117"/>
        <v>90.720000000000013</v>
      </c>
      <c r="M394" s="9" t="str">
        <f t="shared" si="118"/>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138</v>
      </c>
      <c r="W394" s="6">
        <f t="shared" si="119"/>
        <v>0.4</v>
      </c>
      <c r="X394" s="6">
        <f t="shared" si="120"/>
        <v>11.340000000000002</v>
      </c>
      <c r="Y394" s="6">
        <f t="shared" si="121"/>
        <v>6.4</v>
      </c>
      <c r="Z394" s="6">
        <f t="shared" si="122"/>
        <v>181.44000000000003</v>
      </c>
      <c r="AA394" s="13">
        <v>15000000231</v>
      </c>
      <c r="AB394" s="6">
        <f t="shared" si="128"/>
        <v>1.2000000000000002</v>
      </c>
      <c r="AC394" s="6">
        <f t="shared" si="111"/>
        <v>34.020000000000003</v>
      </c>
      <c r="AD394" s="13">
        <v>17000000231</v>
      </c>
      <c r="AE394" s="6">
        <f t="shared" si="123"/>
        <v>4.0000000000000009</v>
      </c>
      <c r="AF394" s="6">
        <f t="shared" si="124"/>
        <v>113.40000000000002</v>
      </c>
      <c r="AG394" s="13">
        <v>19000000231</v>
      </c>
      <c r="AH394" s="6">
        <f t="shared" si="125"/>
        <v>2.4000000000000004</v>
      </c>
      <c r="AI394" s="6">
        <f t="shared" si="126"/>
        <v>68.040000000000006</v>
      </c>
      <c r="AJ394" s="13">
        <v>21000000231</v>
      </c>
      <c r="AK394" s="11"/>
      <c r="AL394" s="10" t="str">
        <f t="shared" si="127"/>
        <v>Orange Spice Tea Ingredients:
black op tea, orange peel, orange oil, clove bud oil</v>
      </c>
      <c r="AM394" s="9" t="s">
        <v>44</v>
      </c>
      <c r="AN394" s="42"/>
    </row>
    <row r="395" spans="1:40" ht="180" x14ac:dyDescent="0.3">
      <c r="A395" s="8" t="s">
        <v>917</v>
      </c>
      <c r="B395" s="8" t="s">
        <v>918</v>
      </c>
      <c r="C395" s="8" t="s">
        <v>918</v>
      </c>
      <c r="D395" s="9" t="s">
        <v>919</v>
      </c>
      <c r="E395" s="6">
        <f t="shared" si="112"/>
        <v>0.31746031746031744</v>
      </c>
      <c r="F395" s="6">
        <f>Table9[[#This Row],[4oz 
Net Wt (grams)]]/2</f>
        <v>9</v>
      </c>
      <c r="G395" s="6">
        <f t="shared" si="113"/>
        <v>0.63492063492063489</v>
      </c>
      <c r="H395" s="6">
        <v>18</v>
      </c>
      <c r="I395" s="6">
        <f t="shared" si="114"/>
        <v>0.79365079365079361</v>
      </c>
      <c r="J395" s="6">
        <f t="shared" si="115"/>
        <v>22.5</v>
      </c>
      <c r="K395" s="6">
        <f t="shared" si="116"/>
        <v>1.2698412698412698</v>
      </c>
      <c r="L395" s="6">
        <f t="shared" si="117"/>
        <v>36</v>
      </c>
      <c r="M395" s="9" t="str">
        <f t="shared" si="118"/>
        <v>Oregano Ingredients:
oregano
 - NET WT. 0.32 oz (9 grams)</v>
      </c>
      <c r="N395" s="10">
        <v>10000000633</v>
      </c>
      <c r="O395" s="10">
        <v>30000000633</v>
      </c>
      <c r="P395" s="10">
        <v>50000000633</v>
      </c>
      <c r="Q395" s="10">
        <v>70000000633</v>
      </c>
      <c r="R395" s="10">
        <v>90000000633</v>
      </c>
      <c r="S395" s="10">
        <v>11000000633</v>
      </c>
      <c r="T395" s="10">
        <v>13000000633</v>
      </c>
      <c r="U395" s="22"/>
      <c r="W395" s="6">
        <f t="shared" si="119"/>
        <v>0.15873015873015872</v>
      </c>
      <c r="X395" s="6">
        <f t="shared" si="120"/>
        <v>4.5</v>
      </c>
      <c r="Y395" s="6">
        <f t="shared" si="121"/>
        <v>2.5396825396825395</v>
      </c>
      <c r="Z395" s="6">
        <f t="shared" si="122"/>
        <v>72</v>
      </c>
      <c r="AA395" s="13">
        <v>15000000633</v>
      </c>
      <c r="AB395" s="6">
        <f t="shared" si="128"/>
        <v>0.47619047619047616</v>
      </c>
      <c r="AC395" s="6">
        <f t="shared" si="111"/>
        <v>13.5</v>
      </c>
      <c r="AD395" s="13">
        <v>17000000633</v>
      </c>
      <c r="AE395" s="6">
        <f t="shared" si="123"/>
        <v>1.5873015873015872</v>
      </c>
      <c r="AF395" s="6">
        <f t="shared" si="124"/>
        <v>45</v>
      </c>
      <c r="AG395" s="13">
        <v>19000000633</v>
      </c>
      <c r="AH395" s="6">
        <f t="shared" si="125"/>
        <v>0.95238095238095233</v>
      </c>
      <c r="AI395" s="6">
        <f t="shared" si="126"/>
        <v>27</v>
      </c>
      <c r="AJ395" s="13">
        <v>21000000633</v>
      </c>
      <c r="AK395" s="11"/>
      <c r="AL395" s="10" t="str">
        <f t="shared" si="127"/>
        <v>Oregano Ingredients:
oregano</v>
      </c>
      <c r="AM395" s="9" t="s">
        <v>44</v>
      </c>
      <c r="AN395" s="42"/>
    </row>
    <row r="396" spans="1:40" ht="180" x14ac:dyDescent="0.3">
      <c r="A396" s="31" t="s">
        <v>1088</v>
      </c>
      <c r="B396" s="8" t="s">
        <v>1089</v>
      </c>
      <c r="C396" s="8" t="s">
        <v>1090</v>
      </c>
      <c r="D396" s="9" t="s">
        <v>1091</v>
      </c>
      <c r="E396" s="6">
        <f t="shared" si="112"/>
        <v>1.85</v>
      </c>
      <c r="F396" s="6">
        <f>Table9[[#This Row],[4oz 
Net Wt (grams)]]/2</f>
        <v>52.447500000000005</v>
      </c>
      <c r="G396" s="6">
        <f t="shared" si="113"/>
        <v>3.7</v>
      </c>
      <c r="H396" s="6">
        <v>104.89500000000001</v>
      </c>
      <c r="I396" s="6">
        <f t="shared" si="114"/>
        <v>4.625</v>
      </c>
      <c r="J396" s="6">
        <f t="shared" si="115"/>
        <v>131.11875000000001</v>
      </c>
      <c r="K396" s="6">
        <f t="shared" si="116"/>
        <v>7.4</v>
      </c>
      <c r="L396" s="6">
        <f t="shared" si="117"/>
        <v>209.79000000000002</v>
      </c>
      <c r="M396" s="9" t="str">
        <f t="shared" si="118"/>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 t="shared" si="119"/>
        <v>0.92500000000000004</v>
      </c>
      <c r="X396" s="6">
        <f t="shared" si="120"/>
        <v>26.223750000000003</v>
      </c>
      <c r="Y396" s="6">
        <f t="shared" si="121"/>
        <v>14.8</v>
      </c>
      <c r="Z396" s="6">
        <f t="shared" si="122"/>
        <v>419.58000000000004</v>
      </c>
      <c r="AA396" s="13">
        <v>15000000232</v>
      </c>
      <c r="AB396" s="6">
        <f t="shared" si="128"/>
        <v>2.7750000000000004</v>
      </c>
      <c r="AC396" s="6">
        <f t="shared" si="111"/>
        <v>78.671250000000015</v>
      </c>
      <c r="AD396" s="13">
        <v>17000000232</v>
      </c>
      <c r="AE396" s="6">
        <f t="shared" si="123"/>
        <v>9.25</v>
      </c>
      <c r="AF396" s="6">
        <f t="shared" si="124"/>
        <v>262.23750000000001</v>
      </c>
      <c r="AG396" s="13">
        <v>19000000232</v>
      </c>
      <c r="AH396" s="6">
        <f t="shared" si="125"/>
        <v>5.5500000000000007</v>
      </c>
      <c r="AI396" s="6">
        <f t="shared" si="126"/>
        <v>157.34250000000003</v>
      </c>
      <c r="AJ396" s="13">
        <v>21000000232</v>
      </c>
      <c r="AK396" s="11"/>
      <c r="AL396" s="10" t="str">
        <f t="shared" si="127"/>
        <v>Oregon Trail Bold Steak Grilling Ingredients:
salt, spices, dehydrated garlic, oleoresin paprika, natural flavor, &lt;2% soybean oil as a processing acid</v>
      </c>
      <c r="AM396" s="9" t="s">
        <v>44</v>
      </c>
      <c r="AN396" s="42"/>
    </row>
    <row r="397" spans="1:40" ht="180" x14ac:dyDescent="0.3">
      <c r="A397" s="8" t="s">
        <v>1773</v>
      </c>
      <c r="B397" s="8" t="s">
        <v>1774</v>
      </c>
      <c r="C397" s="8" t="s">
        <v>1775</v>
      </c>
      <c r="D397" s="9" t="s">
        <v>1776</v>
      </c>
      <c r="E397" s="6">
        <f t="shared" si="112"/>
        <v>1.8</v>
      </c>
      <c r="F397" s="6">
        <f>Table9[[#This Row],[4oz 
Net Wt (grams)]]/2</f>
        <v>51.03</v>
      </c>
      <c r="G397" s="6">
        <f t="shared" si="113"/>
        <v>3.6</v>
      </c>
      <c r="H397" s="6">
        <v>102.06</v>
      </c>
      <c r="I397" s="6">
        <f t="shared" si="114"/>
        <v>4.5</v>
      </c>
      <c r="J397" s="6">
        <f t="shared" si="115"/>
        <v>127.575</v>
      </c>
      <c r="K397" s="6">
        <f t="shared" si="116"/>
        <v>7.2</v>
      </c>
      <c r="L397" s="6">
        <f t="shared" si="117"/>
        <v>204.12</v>
      </c>
      <c r="M397" s="9" t="str">
        <f t="shared" si="118"/>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812</v>
      </c>
      <c r="W397" s="6">
        <f t="shared" si="119"/>
        <v>0.9</v>
      </c>
      <c r="X397" s="6">
        <f t="shared" si="120"/>
        <v>25.515000000000001</v>
      </c>
      <c r="Y397" s="6">
        <f t="shared" si="121"/>
        <v>14.4</v>
      </c>
      <c r="Z397" s="6">
        <f t="shared" si="122"/>
        <v>408.24</v>
      </c>
      <c r="AA397" s="13">
        <v>15000000415</v>
      </c>
      <c r="AB397" s="6">
        <f t="shared" si="128"/>
        <v>2.7</v>
      </c>
      <c r="AC397" s="6">
        <f t="shared" si="111"/>
        <v>76.545000000000002</v>
      </c>
      <c r="AD397" s="13">
        <v>17000000415</v>
      </c>
      <c r="AE397" s="6">
        <f t="shared" si="123"/>
        <v>9</v>
      </c>
      <c r="AF397" s="6">
        <f t="shared" si="124"/>
        <v>255.15</v>
      </c>
      <c r="AG397" s="13">
        <v>19000000415</v>
      </c>
      <c r="AH397" s="6">
        <f t="shared" si="125"/>
        <v>5.4</v>
      </c>
      <c r="AI397" s="6">
        <f t="shared" si="126"/>
        <v>153.09</v>
      </c>
      <c r="AJ397" s="13">
        <v>21000000415</v>
      </c>
      <c r="AK397" s="11"/>
      <c r="AL397" s="10" t="str">
        <f t="shared" si="127"/>
        <v>Oven Baked Pizza Seasoning Ingredients:
oregano, garlic, crush red pepper, basil and marjoram</v>
      </c>
      <c r="AM397" s="9" t="s">
        <v>44</v>
      </c>
      <c r="AN397" s="42"/>
    </row>
    <row r="398" spans="1:40" ht="180" x14ac:dyDescent="0.3">
      <c r="A398" s="8" t="s">
        <v>957</v>
      </c>
      <c r="B398" s="8" t="s">
        <v>958</v>
      </c>
      <c r="C398" s="8" t="s">
        <v>958</v>
      </c>
      <c r="D398" s="9" t="s">
        <v>959</v>
      </c>
      <c r="E398" s="6">
        <f t="shared" si="112"/>
        <v>0.38800705467372132</v>
      </c>
      <c r="F398" s="6">
        <f>Table9[[#This Row],[4oz 
Net Wt (grams)]]/2</f>
        <v>11</v>
      </c>
      <c r="G398" s="6">
        <f t="shared" si="113"/>
        <v>0.77601410934744264</v>
      </c>
      <c r="H398" s="6">
        <v>22</v>
      </c>
      <c r="I398" s="6">
        <f t="shared" si="114"/>
        <v>0.9700176366843033</v>
      </c>
      <c r="J398" s="6">
        <f t="shared" si="115"/>
        <v>27.5</v>
      </c>
      <c r="K398" s="6">
        <f t="shared" si="116"/>
        <v>1.5520282186948853</v>
      </c>
      <c r="L398" s="6">
        <f t="shared" si="117"/>
        <v>44</v>
      </c>
      <c r="M398" s="9" t="str">
        <f t="shared" si="118"/>
        <v>PA Dutch Chicken Seasoning Ingredients:
thyme, sage, marjoram, rosemary, pepper, nutmeg
 - NET WT. 0.39 oz (11 grams)</v>
      </c>
      <c r="N398" s="10">
        <v>10000000233</v>
      </c>
      <c r="O398" s="10">
        <v>30000000233</v>
      </c>
      <c r="P398" s="10">
        <v>50000000233</v>
      </c>
      <c r="Q398" s="10">
        <v>70000000233</v>
      </c>
      <c r="R398" s="10">
        <v>90000000233</v>
      </c>
      <c r="S398" s="10">
        <v>11000000233</v>
      </c>
      <c r="T398" s="10">
        <v>13000000233</v>
      </c>
      <c r="U398" s="8"/>
      <c r="V398" s="9" t="s">
        <v>104</v>
      </c>
      <c r="W398" s="6">
        <f t="shared" si="119"/>
        <v>0.19400352733686066</v>
      </c>
      <c r="X398" s="6">
        <f t="shared" si="120"/>
        <v>5.5</v>
      </c>
      <c r="Y398" s="6">
        <f t="shared" si="121"/>
        <v>3.1040564373897706</v>
      </c>
      <c r="Z398" s="6">
        <f t="shared" si="122"/>
        <v>88</v>
      </c>
      <c r="AA398" s="13">
        <v>15000000233</v>
      </c>
      <c r="AB398" s="6">
        <f t="shared" si="128"/>
        <v>0.58201058201058198</v>
      </c>
      <c r="AC398" s="6">
        <f t="shared" si="111"/>
        <v>16.5</v>
      </c>
      <c r="AD398" s="13">
        <v>17000000233</v>
      </c>
      <c r="AE398" s="6">
        <f t="shared" si="123"/>
        <v>1.9400352733686066</v>
      </c>
      <c r="AF398" s="6">
        <f t="shared" si="124"/>
        <v>55</v>
      </c>
      <c r="AG398" s="13">
        <v>19000000233</v>
      </c>
      <c r="AH398" s="6">
        <f t="shared" si="125"/>
        <v>1.164021164021164</v>
      </c>
      <c r="AI398" s="6">
        <f t="shared" si="126"/>
        <v>33</v>
      </c>
      <c r="AJ398" s="13">
        <v>21000000233</v>
      </c>
      <c r="AK398" s="11" t="s">
        <v>960</v>
      </c>
      <c r="AL398" s="10" t="str">
        <f t="shared" si="127"/>
        <v>PA Dutch Chicken Seasoning Ingredients:
thyme, sage, marjoram, rosemary, pepper, nutmeg</v>
      </c>
      <c r="AM398" s="9" t="s">
        <v>44</v>
      </c>
      <c r="AN398" s="42"/>
    </row>
    <row r="399" spans="1:40" ht="180" x14ac:dyDescent="0.3">
      <c r="A399" s="8" t="s">
        <v>1816</v>
      </c>
      <c r="B399" s="8" t="s">
        <v>1817</v>
      </c>
      <c r="C399" s="8" t="s">
        <v>1818</v>
      </c>
      <c r="D399" s="9" t="s">
        <v>1819</v>
      </c>
      <c r="E399" s="6">
        <f t="shared" si="112"/>
        <v>1</v>
      </c>
      <c r="F399" s="6">
        <f>Table9[[#This Row],[4oz 
Net Wt (grams)]]/2</f>
        <v>28.35</v>
      </c>
      <c r="G399" s="6">
        <f t="shared" si="113"/>
        <v>2</v>
      </c>
      <c r="H399" s="6">
        <v>56.7</v>
      </c>
      <c r="I399" s="6">
        <f t="shared" si="114"/>
        <v>2.5</v>
      </c>
      <c r="J399" s="6">
        <f t="shared" si="115"/>
        <v>70.875</v>
      </c>
      <c r="K399" s="6">
        <f t="shared" si="116"/>
        <v>4</v>
      </c>
      <c r="L399" s="6">
        <f t="shared" si="117"/>
        <v>113.4</v>
      </c>
      <c r="M399" s="9" t="str">
        <f t="shared" si="118"/>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 t="shared" si="119"/>
        <v>0.5</v>
      </c>
      <c r="X399" s="6">
        <f t="shared" si="120"/>
        <v>14.175000000000001</v>
      </c>
      <c r="Y399" s="6">
        <f t="shared" si="121"/>
        <v>8</v>
      </c>
      <c r="Z399" s="6">
        <f t="shared" si="122"/>
        <v>226.8</v>
      </c>
      <c r="AA399" s="13">
        <v>15000000234</v>
      </c>
      <c r="AB399" s="6">
        <f t="shared" si="128"/>
        <v>1.5</v>
      </c>
      <c r="AC399" s="6">
        <f t="shared" si="111"/>
        <v>42.525000000000006</v>
      </c>
      <c r="AD399" s="13">
        <v>17000000234</v>
      </c>
      <c r="AE399" s="6">
        <f t="shared" si="123"/>
        <v>5</v>
      </c>
      <c r="AF399" s="6">
        <f t="shared" si="124"/>
        <v>141.75</v>
      </c>
      <c r="AG399" s="13">
        <v>19000000234</v>
      </c>
      <c r="AH399" s="6">
        <f t="shared" si="125"/>
        <v>3</v>
      </c>
      <c r="AI399" s="6">
        <f t="shared" si="126"/>
        <v>85.050000000000011</v>
      </c>
      <c r="AJ399" s="13">
        <v>21000000234</v>
      </c>
      <c r="AK399" s="11"/>
      <c r="AL399" s="10" t="str">
        <f t="shared" si="127"/>
        <v>Pacific Northwest Ingredients:
garlic, minced onion, domestic paprika, black pepper, dill, celery seed, parsley, sea salt, lemon peel</v>
      </c>
      <c r="AM399" s="9" t="s">
        <v>44</v>
      </c>
      <c r="AN399" s="42"/>
    </row>
    <row r="400" spans="1:40" ht="180" x14ac:dyDescent="0.3">
      <c r="A400" s="31" t="s">
        <v>1314</v>
      </c>
      <c r="B400" s="8" t="s">
        <v>1315</v>
      </c>
      <c r="C400" s="8" t="s">
        <v>1316</v>
      </c>
      <c r="D400" s="9" t="s">
        <v>1317</v>
      </c>
      <c r="E400" s="6">
        <f t="shared" si="112"/>
        <v>0.8</v>
      </c>
      <c r="F400" s="6">
        <f>Table9[[#This Row],[4oz 
Net Wt (grams)]]/2</f>
        <v>22.680000000000003</v>
      </c>
      <c r="G400" s="6">
        <f t="shared" si="113"/>
        <v>1.6</v>
      </c>
      <c r="H400" s="6">
        <v>45.360000000000007</v>
      </c>
      <c r="I400" s="6">
        <f t="shared" si="114"/>
        <v>2</v>
      </c>
      <c r="J400" s="6">
        <f t="shared" si="115"/>
        <v>56.70000000000001</v>
      </c>
      <c r="K400" s="6">
        <f t="shared" si="116"/>
        <v>3.2</v>
      </c>
      <c r="L400" s="6">
        <f t="shared" si="117"/>
        <v>90.720000000000013</v>
      </c>
      <c r="M400" s="9" t="str">
        <f t="shared" si="118"/>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 t="shared" si="119"/>
        <v>0.4</v>
      </c>
      <c r="X400" s="6">
        <f t="shared" si="120"/>
        <v>11.340000000000002</v>
      </c>
      <c r="Y400" s="6">
        <f t="shared" si="121"/>
        <v>6.4</v>
      </c>
      <c r="Z400" s="6">
        <f t="shared" si="122"/>
        <v>181.44000000000003</v>
      </c>
      <c r="AA400" s="13">
        <v>15000000235</v>
      </c>
      <c r="AB400" s="6">
        <f t="shared" si="128"/>
        <v>1.2000000000000002</v>
      </c>
      <c r="AC400" s="6">
        <f t="shared" si="111"/>
        <v>34.020000000000003</v>
      </c>
      <c r="AD400" s="13">
        <v>17000000235</v>
      </c>
      <c r="AE400" s="6">
        <f t="shared" si="123"/>
        <v>4.0000000000000009</v>
      </c>
      <c r="AF400" s="6">
        <f t="shared" si="124"/>
        <v>113.40000000000002</v>
      </c>
      <c r="AG400" s="13">
        <v>19000000235</v>
      </c>
      <c r="AH400" s="6">
        <f t="shared" si="125"/>
        <v>2.4000000000000004</v>
      </c>
      <c r="AI400" s="6">
        <f t="shared" si="126"/>
        <v>68.040000000000006</v>
      </c>
      <c r="AJ400" s="13">
        <v>21000000235</v>
      </c>
      <c r="AK400" s="11"/>
      <c r="AL400" s="10" t="str">
        <f t="shared" si="127"/>
        <v>Panfired Green Tea Ingredients:
panfired green tea</v>
      </c>
      <c r="AM400" s="9" t="s">
        <v>44</v>
      </c>
      <c r="AN400" s="42"/>
    </row>
    <row r="401" spans="1:40" ht="180" x14ac:dyDescent="0.3">
      <c r="A401" s="8" t="s">
        <v>2408</v>
      </c>
      <c r="B401" s="8" t="s">
        <v>2409</v>
      </c>
      <c r="C401" s="8" t="s">
        <v>2409</v>
      </c>
      <c r="D401" s="9" t="s">
        <v>2410</v>
      </c>
      <c r="E401" s="6">
        <f t="shared" si="112"/>
        <v>2</v>
      </c>
      <c r="F401" s="6">
        <f>Table9[[#This Row],[4oz 
Net Wt (grams)]]/2</f>
        <v>56.7</v>
      </c>
      <c r="G401" s="6">
        <f t="shared" si="113"/>
        <v>4</v>
      </c>
      <c r="H401" s="6">
        <v>113.4</v>
      </c>
      <c r="I401" s="6">
        <f t="shared" si="114"/>
        <v>5</v>
      </c>
      <c r="J401" s="6">
        <f t="shared" si="115"/>
        <v>141.75</v>
      </c>
      <c r="K401" s="6">
        <f t="shared" si="116"/>
        <v>8</v>
      </c>
      <c r="L401" s="6">
        <f t="shared" si="117"/>
        <v>226.8</v>
      </c>
      <c r="M401" s="9" t="str">
        <f t="shared" si="118"/>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 t="shared" si="119"/>
        <v>1</v>
      </c>
      <c r="X401" s="6">
        <f t="shared" si="120"/>
        <v>28.35</v>
      </c>
      <c r="Y401" s="6">
        <f t="shared" si="121"/>
        <v>16</v>
      </c>
      <c r="Z401" s="6">
        <f t="shared" si="122"/>
        <v>453.6</v>
      </c>
      <c r="AA401" s="13">
        <v>15000000424</v>
      </c>
      <c r="AB401" s="6">
        <f t="shared" si="128"/>
        <v>3</v>
      </c>
      <c r="AC401" s="6">
        <f t="shared" si="111"/>
        <v>85.050000000000011</v>
      </c>
      <c r="AD401" s="13">
        <v>17000000424</v>
      </c>
      <c r="AE401" s="6">
        <f t="shared" si="123"/>
        <v>10</v>
      </c>
      <c r="AF401" s="6">
        <f t="shared" si="124"/>
        <v>283.5</v>
      </c>
      <c r="AG401" s="13">
        <v>19000000424</v>
      </c>
      <c r="AH401" s="6">
        <f t="shared" si="125"/>
        <v>6</v>
      </c>
      <c r="AI401" s="6">
        <f t="shared" si="126"/>
        <v>170.10000000000002</v>
      </c>
      <c r="AJ401" s="13">
        <v>21000000424</v>
      </c>
      <c r="AK401" s="11"/>
      <c r="AL401" s="10" t="str">
        <f t="shared" si="127"/>
        <v>Paprika Ingredients: 
paprika</v>
      </c>
      <c r="AM401" s="9" t="s">
        <v>44</v>
      </c>
      <c r="AN401" s="42"/>
    </row>
    <row r="402" spans="1:40" ht="180" x14ac:dyDescent="0.3">
      <c r="A402" s="33" t="s">
        <v>3004</v>
      </c>
      <c r="B402" s="8" t="s">
        <v>2990</v>
      </c>
      <c r="C402" s="8" t="s">
        <v>2990</v>
      </c>
      <c r="D402" s="9" t="s">
        <v>2991</v>
      </c>
      <c r="E402" s="6">
        <f t="shared" si="112"/>
        <v>1</v>
      </c>
      <c r="F402" s="6">
        <f>Table9[[#This Row],[4oz 
Net Wt (grams)]]/2</f>
        <v>28.35</v>
      </c>
      <c r="G402" s="6">
        <f t="shared" si="113"/>
        <v>2</v>
      </c>
      <c r="H402" s="6">
        <v>56.7</v>
      </c>
      <c r="I402" s="6">
        <f t="shared" si="114"/>
        <v>2.5</v>
      </c>
      <c r="J402" s="6">
        <f t="shared" si="115"/>
        <v>70.875</v>
      </c>
      <c r="K402" s="6">
        <f t="shared" si="116"/>
        <v>4</v>
      </c>
      <c r="L402" s="6">
        <f t="shared" si="117"/>
        <v>113.4</v>
      </c>
      <c r="M402" s="9" t="str">
        <f t="shared" si="118"/>
        <v>Parm Fresh Ingredients:
dehydrated vegetables (garlic, red bell pepper, onion, parsley), salt, parmesan cheese, spices
• ALLERGY ALERT: contains milk •
 - NET WT. 1.00 oz (28.35 grams)</v>
      </c>
      <c r="N402" s="10">
        <v>10000000663</v>
      </c>
      <c r="O402" s="10">
        <v>30000000663</v>
      </c>
      <c r="P402" s="10">
        <v>50000000663</v>
      </c>
      <c r="Q402" s="10">
        <v>70000000663</v>
      </c>
      <c r="R402" s="10">
        <v>90000000663</v>
      </c>
      <c r="S402" s="10">
        <v>11000000663</v>
      </c>
      <c r="T402" s="10">
        <v>13000000663</v>
      </c>
      <c r="U402" s="8" t="s">
        <v>49</v>
      </c>
      <c r="V402" s="9" t="s">
        <v>115</v>
      </c>
      <c r="W402" s="6">
        <f t="shared" si="119"/>
        <v>0.5</v>
      </c>
      <c r="X402" s="6">
        <f t="shared" si="120"/>
        <v>14.175000000000001</v>
      </c>
      <c r="Y402" s="6">
        <f t="shared" si="121"/>
        <v>8</v>
      </c>
      <c r="Z402" s="6">
        <f t="shared" si="122"/>
        <v>226.8</v>
      </c>
      <c r="AA402" s="13">
        <v>15000000663</v>
      </c>
      <c r="AB402" s="6">
        <f t="shared" si="128"/>
        <v>1.5</v>
      </c>
      <c r="AC402" s="6">
        <f t="shared" si="111"/>
        <v>42.525000000000006</v>
      </c>
      <c r="AD402" s="13">
        <v>17000000663</v>
      </c>
      <c r="AE402" s="6">
        <f t="shared" si="123"/>
        <v>5</v>
      </c>
      <c r="AF402" s="6">
        <f t="shared" si="124"/>
        <v>141.75</v>
      </c>
      <c r="AG402" s="13">
        <v>19000000663</v>
      </c>
      <c r="AH402" s="6">
        <f t="shared" si="125"/>
        <v>3</v>
      </c>
      <c r="AI402" s="6">
        <f t="shared" si="126"/>
        <v>85.050000000000011</v>
      </c>
      <c r="AJ402" s="13">
        <v>21000000663</v>
      </c>
      <c r="AK402" s="11" t="s">
        <v>2992</v>
      </c>
      <c r="AL402" s="10" t="str">
        <f t="shared" si="127"/>
        <v>Parm Fresh Ingredients:
dehydrated vegetables (garlic, red bell pepper, onion, parsley), salt, parmesan cheese, spices
• ALLERGY ALERT: contains milk •</v>
      </c>
      <c r="AM402" s="9" t="s">
        <v>44</v>
      </c>
      <c r="AN402" s="42" t="s">
        <v>3009</v>
      </c>
    </row>
    <row r="403" spans="1:40" ht="195" x14ac:dyDescent="0.3">
      <c r="A403" s="33" t="s">
        <v>572</v>
      </c>
      <c r="B403" s="8" t="s">
        <v>573</v>
      </c>
      <c r="C403" s="8" t="s">
        <v>573</v>
      </c>
      <c r="D403" s="9" t="s">
        <v>574</v>
      </c>
      <c r="E403" s="6">
        <f t="shared" si="112"/>
        <v>1.1463844797178131</v>
      </c>
      <c r="F403" s="6">
        <f>Table9[[#This Row],[4oz 
Net Wt (grams)]]/2</f>
        <v>32.5</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&amp; Garlic Seasoning Ingredients: 
parmesan cheese ([part-skim milk, cheese culture, salt enzymes], whey, buttermilk solids, sodium phosphate, salt), milk powder, salt, garlic and onion
• ALLERGY ALERT: contains milk •
 - NET WT. 1.15 oz (32.5 grams)</v>
      </c>
      <c r="N403" s="10">
        <v>10000000512</v>
      </c>
      <c r="O403" s="10">
        <v>30000000512</v>
      </c>
      <c r="P403" s="10">
        <v>50000000512</v>
      </c>
      <c r="Q403" s="10">
        <v>70000000512</v>
      </c>
      <c r="R403" s="10">
        <v>90000000512</v>
      </c>
      <c r="S403" s="10">
        <v>11000000512</v>
      </c>
      <c r="T403" s="10">
        <v>13000000512</v>
      </c>
      <c r="U403" s="22"/>
      <c r="W403" s="6">
        <f t="shared" si="119"/>
        <v>0.57319223985890655</v>
      </c>
      <c r="X403" s="6">
        <f t="shared" si="120"/>
        <v>16.25</v>
      </c>
      <c r="Y403" s="6">
        <f t="shared" si="121"/>
        <v>9.1710758377425048</v>
      </c>
      <c r="Z403" s="6">
        <f t="shared" si="122"/>
        <v>260</v>
      </c>
      <c r="AA403" s="13">
        <v>15000000512</v>
      </c>
      <c r="AB403" s="6">
        <f t="shared" si="128"/>
        <v>1.7195767195767195</v>
      </c>
      <c r="AC403" s="6">
        <f t="shared" si="111"/>
        <v>48.75</v>
      </c>
      <c r="AD403" s="13">
        <v>17000000512</v>
      </c>
      <c r="AE403" s="6">
        <f t="shared" si="123"/>
        <v>5.7319223985890648</v>
      </c>
      <c r="AF403" s="6">
        <f t="shared" si="124"/>
        <v>162.5</v>
      </c>
      <c r="AG403" s="13">
        <v>19000000512</v>
      </c>
      <c r="AH403" s="6">
        <f t="shared" si="125"/>
        <v>3.4391534391534391</v>
      </c>
      <c r="AI403" s="6">
        <f t="shared" si="126"/>
        <v>97.5</v>
      </c>
      <c r="AJ403" s="13">
        <v>21000000512</v>
      </c>
      <c r="AK403" s="11" t="s">
        <v>575</v>
      </c>
      <c r="AL403" s="10" t="str">
        <f t="shared" si="127"/>
        <v>Parmesan &amp; Garlic Seasoning Ingredients: 
parmesan cheese ([part-skim milk, cheese culture, salt enzymes], whey, buttermilk solids, sodium phosphate, salt), milk powder, salt, garlic and onion
• ALLERGY ALERT: contains milk •</v>
      </c>
      <c r="AM403" s="9" t="s">
        <v>44</v>
      </c>
      <c r="AN403" s="42"/>
    </row>
    <row r="404" spans="1:40" ht="210" x14ac:dyDescent="0.3">
      <c r="A404" s="31" t="s">
        <v>194</v>
      </c>
      <c r="B404" s="8" t="s">
        <v>195</v>
      </c>
      <c r="C404" s="8" t="s">
        <v>196</v>
      </c>
      <c r="D404" s="9" t="s">
        <v>197</v>
      </c>
      <c r="E404" s="6">
        <f t="shared" si="112"/>
        <v>1.1000000000000001</v>
      </c>
      <c r="F404" s="6">
        <f>Table9[[#This Row],[4oz 
Net Wt (grams)]]/2</f>
        <v>31.185000000000006</v>
      </c>
      <c r="G404" s="6">
        <f t="shared" si="113"/>
        <v>2.2000000000000002</v>
      </c>
      <c r="H404" s="6">
        <v>62.370000000000012</v>
      </c>
      <c r="I404" s="6">
        <f t="shared" si="114"/>
        <v>2.75</v>
      </c>
      <c r="J404" s="6">
        <f t="shared" si="115"/>
        <v>77.96250000000002</v>
      </c>
      <c r="K404" s="6">
        <f t="shared" si="116"/>
        <v>4.4000000000000004</v>
      </c>
      <c r="L404" s="6">
        <f t="shared" si="117"/>
        <v>124.74000000000002</v>
      </c>
      <c r="M404"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192</v>
      </c>
      <c r="W404" s="6">
        <f t="shared" si="119"/>
        <v>0.55000000000000004</v>
      </c>
      <c r="X404" s="6">
        <f t="shared" si="120"/>
        <v>15.592500000000003</v>
      </c>
      <c r="Y404" s="6">
        <f t="shared" si="121"/>
        <v>8.8000000000000007</v>
      </c>
      <c r="Z404" s="6">
        <f t="shared" si="122"/>
        <v>249.48000000000005</v>
      </c>
      <c r="AA404" s="13">
        <v>15000000236</v>
      </c>
      <c r="AB404" s="6">
        <f t="shared" si="128"/>
        <v>1.6500000000000001</v>
      </c>
      <c r="AC404" s="6">
        <f t="shared" si="111"/>
        <v>46.777500000000011</v>
      </c>
      <c r="AD404" s="13">
        <v>17000000236</v>
      </c>
      <c r="AE404" s="6">
        <f t="shared" si="123"/>
        <v>5.5000000000000009</v>
      </c>
      <c r="AF404" s="6">
        <f t="shared" si="124"/>
        <v>155.92500000000004</v>
      </c>
      <c r="AG404" s="13">
        <v>19000000236</v>
      </c>
      <c r="AH404" s="6">
        <f t="shared" si="125"/>
        <v>3.3000000000000003</v>
      </c>
      <c r="AI404" s="6">
        <f t="shared" si="126"/>
        <v>93.555000000000021</v>
      </c>
      <c r="AJ404" s="13">
        <v>21000000236</v>
      </c>
      <c r="AK404" s="11" t="s">
        <v>198</v>
      </c>
      <c r="AL404" s="10" t="str">
        <f t="shared" si="127"/>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25" x14ac:dyDescent="0.3">
      <c r="A405" s="33" t="s">
        <v>375</v>
      </c>
      <c r="B405" s="8" t="s">
        <v>376</v>
      </c>
      <c r="C405" s="8" t="s">
        <v>377</v>
      </c>
      <c r="D405" s="9" t="s">
        <v>378</v>
      </c>
      <c r="E405" s="6">
        <f t="shared" si="112"/>
        <v>1.1000000000000001</v>
      </c>
      <c r="F405" s="6">
        <f>Table9[[#This Row],[4oz 
Net Wt (grams)]]/2</f>
        <v>31.185000000000006</v>
      </c>
      <c r="G405" s="6">
        <f t="shared" si="113"/>
        <v>2.2000000000000002</v>
      </c>
      <c r="H405" s="6">
        <v>62.370000000000012</v>
      </c>
      <c r="I405" s="6">
        <f t="shared" si="114"/>
        <v>2.75</v>
      </c>
      <c r="J405" s="6">
        <f t="shared" si="115"/>
        <v>77.96250000000002</v>
      </c>
      <c r="K405" s="6">
        <f t="shared" si="116"/>
        <v>4.4000000000000004</v>
      </c>
      <c r="L405" s="6">
        <f t="shared" si="117"/>
        <v>124.74000000000002</v>
      </c>
      <c r="M405"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 t="shared" si="119"/>
        <v>0.55000000000000004</v>
      </c>
      <c r="X405" s="6">
        <f t="shared" si="120"/>
        <v>15.592500000000003</v>
      </c>
      <c r="Y405" s="6">
        <f t="shared" si="121"/>
        <v>8.8000000000000007</v>
      </c>
      <c r="Z405" s="6">
        <f t="shared" si="122"/>
        <v>249.48000000000005</v>
      </c>
      <c r="AA405" s="13">
        <v>15000000396</v>
      </c>
      <c r="AB405" s="6">
        <f t="shared" si="128"/>
        <v>1.6500000000000001</v>
      </c>
      <c r="AC405" s="6">
        <f t="shared" si="111"/>
        <v>46.777500000000011</v>
      </c>
      <c r="AD405" s="13">
        <v>17000000396</v>
      </c>
      <c r="AE405" s="6">
        <f t="shared" si="123"/>
        <v>5.5000000000000009</v>
      </c>
      <c r="AF405" s="6">
        <f t="shared" si="124"/>
        <v>155.92500000000004</v>
      </c>
      <c r="AG405" s="13">
        <v>19000000396</v>
      </c>
      <c r="AH405" s="6">
        <f t="shared" si="125"/>
        <v>3.3000000000000003</v>
      </c>
      <c r="AI405" s="6">
        <f t="shared" si="126"/>
        <v>93.555000000000021</v>
      </c>
      <c r="AJ405" s="13">
        <v>21000000396</v>
      </c>
      <c r="AK405" s="11" t="s">
        <v>379</v>
      </c>
      <c r="AL405" s="10" t="str">
        <f t="shared" si="127"/>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10" x14ac:dyDescent="0.3">
      <c r="A406" s="33" t="s">
        <v>444</v>
      </c>
      <c r="B406" s="8" t="s">
        <v>445</v>
      </c>
      <c r="C406" s="8" t="s">
        <v>445</v>
      </c>
      <c r="D406" s="9" t="s">
        <v>446</v>
      </c>
      <c r="E406" s="6">
        <f t="shared" si="112"/>
        <v>1.1000000000000001</v>
      </c>
      <c r="F406" s="6">
        <f>Table9[[#This Row],[4oz 
Net Wt (grams)]]/2</f>
        <v>31.185000000000006</v>
      </c>
      <c r="G406" s="6">
        <f t="shared" si="113"/>
        <v>2.2000000000000002</v>
      </c>
      <c r="H406" s="6">
        <v>62.370000000000012</v>
      </c>
      <c r="I406" s="6">
        <f t="shared" si="114"/>
        <v>2.75</v>
      </c>
      <c r="J406" s="6">
        <f t="shared" si="115"/>
        <v>77.96250000000002</v>
      </c>
      <c r="K406" s="6">
        <f t="shared" si="116"/>
        <v>4.4000000000000004</v>
      </c>
      <c r="L406" s="6">
        <f t="shared" si="117"/>
        <v>124.74000000000002</v>
      </c>
      <c r="M406"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 t="shared" si="119"/>
        <v>0.55000000000000004</v>
      </c>
      <c r="X406" s="6">
        <f t="shared" si="120"/>
        <v>15.592500000000003</v>
      </c>
      <c r="Y406" s="6">
        <f t="shared" si="121"/>
        <v>8.8000000000000007</v>
      </c>
      <c r="Z406" s="6">
        <f t="shared" si="122"/>
        <v>249.48000000000005</v>
      </c>
      <c r="AA406" s="13">
        <v>15000000444</v>
      </c>
      <c r="AB406" s="6">
        <f t="shared" si="128"/>
        <v>1.6500000000000001</v>
      </c>
      <c r="AC406" s="6">
        <f t="shared" si="111"/>
        <v>46.777500000000011</v>
      </c>
      <c r="AD406" s="13">
        <v>17000000444</v>
      </c>
      <c r="AE406" s="6">
        <f t="shared" si="123"/>
        <v>5.5000000000000009</v>
      </c>
      <c r="AF406" s="6">
        <f t="shared" si="124"/>
        <v>155.92500000000004</v>
      </c>
      <c r="AG406" s="13">
        <v>19000000444</v>
      </c>
      <c r="AH406" s="6">
        <f t="shared" si="125"/>
        <v>3.3000000000000003</v>
      </c>
      <c r="AI406" s="6">
        <f t="shared" si="126"/>
        <v>93.555000000000021</v>
      </c>
      <c r="AJ406" s="13">
        <v>21000000444</v>
      </c>
      <c r="AK406" s="11" t="s">
        <v>447</v>
      </c>
      <c r="AL406" s="10" t="str">
        <f t="shared" si="127"/>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180" x14ac:dyDescent="0.3">
      <c r="A407" s="8" t="s">
        <v>322</v>
      </c>
      <c r="B407" s="8" t="s">
        <v>323</v>
      </c>
      <c r="C407" s="8" t="s">
        <v>324</v>
      </c>
      <c r="D407" s="9" t="s">
        <v>325</v>
      </c>
      <c r="E407" s="6">
        <f t="shared" si="112"/>
        <v>1.1000000000000001</v>
      </c>
      <c r="F407" s="6">
        <f>Table9[[#This Row],[4oz 
Net Wt (grams)]]/2</f>
        <v>31.185000000000006</v>
      </c>
      <c r="G407" s="6">
        <f t="shared" si="113"/>
        <v>2.2000000000000002</v>
      </c>
      <c r="H407" s="6">
        <v>62.370000000000012</v>
      </c>
      <c r="I407" s="6">
        <f t="shared" si="114"/>
        <v>2.75</v>
      </c>
      <c r="J407" s="6">
        <f t="shared" si="115"/>
        <v>77.96250000000002</v>
      </c>
      <c r="K407" s="6">
        <f t="shared" si="116"/>
        <v>4.4000000000000004</v>
      </c>
      <c r="L407" s="6">
        <f t="shared" si="117"/>
        <v>124.74000000000002</v>
      </c>
      <c r="M407" s="9" t="str">
        <f t="shared" si="118"/>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326</v>
      </c>
      <c r="W407" s="6">
        <f t="shared" si="119"/>
        <v>0.55000000000000004</v>
      </c>
      <c r="X407" s="6">
        <f t="shared" si="120"/>
        <v>15.592500000000003</v>
      </c>
      <c r="Y407" s="6">
        <f t="shared" si="121"/>
        <v>8.8000000000000007</v>
      </c>
      <c r="Z407" s="6">
        <f t="shared" si="122"/>
        <v>249.48000000000005</v>
      </c>
      <c r="AA407" s="13">
        <v>15000000238</v>
      </c>
      <c r="AB407" s="6">
        <f t="shared" si="128"/>
        <v>1.6500000000000001</v>
      </c>
      <c r="AC407" s="6">
        <f t="shared" si="111"/>
        <v>46.777500000000011</v>
      </c>
      <c r="AD407" s="13">
        <v>17000000238</v>
      </c>
      <c r="AE407" s="6">
        <f t="shared" si="123"/>
        <v>5.5000000000000009</v>
      </c>
      <c r="AF407" s="6">
        <f t="shared" si="124"/>
        <v>155.92500000000004</v>
      </c>
      <c r="AG407" s="13">
        <v>19000000238</v>
      </c>
      <c r="AH407" s="6">
        <f t="shared" si="125"/>
        <v>3.3000000000000003</v>
      </c>
      <c r="AI407" s="6">
        <f t="shared" si="126"/>
        <v>93.555000000000021</v>
      </c>
      <c r="AJ407" s="13">
        <v>21000000238</v>
      </c>
      <c r="AK407" s="11"/>
      <c r="AL407" s="10" t="str">
        <f t="shared" si="127"/>
        <v>Parmesan Cheese Powder Ingredients:
dehydrated parmesan cheese (part-skim milk, cheese culture, salt, enzymes), whey, buttermilk solids, sodium phosphate, and salt
• ALLERGY ALERT: contains milk •</v>
      </c>
      <c r="AM407" s="9" t="s">
        <v>44</v>
      </c>
      <c r="AN407" s="42"/>
    </row>
    <row r="408" spans="1:40" ht="195" x14ac:dyDescent="0.3">
      <c r="A408" s="31" t="s">
        <v>1725</v>
      </c>
      <c r="B408" s="8" t="s">
        <v>1726</v>
      </c>
      <c r="C408" s="8" t="s">
        <v>1727</v>
      </c>
      <c r="D408" s="9" t="s">
        <v>1728</v>
      </c>
      <c r="E408" s="6">
        <f t="shared" si="112"/>
        <v>1.1463844797178131</v>
      </c>
      <c r="F408" s="6">
        <f>Table9[[#This Row],[4oz 
Net Wt (grams)]]/2</f>
        <v>32.5</v>
      </c>
      <c r="G408" s="6">
        <f t="shared" si="113"/>
        <v>2.2927689594356262</v>
      </c>
      <c r="H408" s="6">
        <v>65</v>
      </c>
      <c r="I408" s="6">
        <f t="shared" si="114"/>
        <v>2.8659611992945329</v>
      </c>
      <c r="J408" s="6">
        <f t="shared" si="115"/>
        <v>81.25</v>
      </c>
      <c r="K408" s="6">
        <f t="shared" si="116"/>
        <v>4.5855379188712524</v>
      </c>
      <c r="L408" s="6">
        <f t="shared" si="117"/>
        <v>130</v>
      </c>
      <c r="M408" s="9" t="str">
        <f t="shared" si="118"/>
        <v>Parmesan Garlic Popcorn Seasoning Ingredients: 
parmesan cheese ([part-skim milk, cheese culture, salt enzymes], whey, buttermilk solids, sodium phosphate, salt), milk powder, salt, garlic and onion
• ALLERGY ALERT: contains milk •
 - NET WT. 1.15 oz (32.5 grams)</v>
      </c>
      <c r="N408" s="10">
        <v>10000000237</v>
      </c>
      <c r="O408" s="10">
        <v>30000000237</v>
      </c>
      <c r="P408" s="10">
        <v>50000000237</v>
      </c>
      <c r="Q408" s="10">
        <v>70000000237</v>
      </c>
      <c r="R408" s="10">
        <v>90000000237</v>
      </c>
      <c r="S408" s="10">
        <v>11000000237</v>
      </c>
      <c r="T408" s="10">
        <v>13000000237</v>
      </c>
      <c r="U408" s="8" t="s">
        <v>49</v>
      </c>
      <c r="V408" s="9" t="s">
        <v>192</v>
      </c>
      <c r="W408" s="6">
        <f t="shared" si="119"/>
        <v>0.57319223985890655</v>
      </c>
      <c r="X408" s="6">
        <f t="shared" si="120"/>
        <v>16.25</v>
      </c>
      <c r="Y408" s="6">
        <f t="shared" si="121"/>
        <v>9.1710758377425048</v>
      </c>
      <c r="Z408" s="6">
        <f t="shared" si="122"/>
        <v>260</v>
      </c>
      <c r="AA408" s="13">
        <v>15000000237</v>
      </c>
      <c r="AB408" s="6">
        <f t="shared" si="128"/>
        <v>1.7195767195767195</v>
      </c>
      <c r="AC408" s="6">
        <f t="shared" si="111"/>
        <v>48.75</v>
      </c>
      <c r="AD408" s="13">
        <v>17000000237</v>
      </c>
      <c r="AE408" s="6">
        <f t="shared" si="123"/>
        <v>5.7319223985890648</v>
      </c>
      <c r="AF408" s="6">
        <f t="shared" si="124"/>
        <v>162.5</v>
      </c>
      <c r="AG408" s="13">
        <v>19000000237</v>
      </c>
      <c r="AH408" s="6">
        <f t="shared" si="125"/>
        <v>3.4391534391534391</v>
      </c>
      <c r="AI408" s="6">
        <f t="shared" si="126"/>
        <v>97.5</v>
      </c>
      <c r="AJ408" s="13">
        <v>21000000237</v>
      </c>
      <c r="AK408" s="11"/>
      <c r="AL408" s="10" t="str">
        <f t="shared" si="127"/>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1521</v>
      </c>
      <c r="B409" s="8" t="s">
        <v>1522</v>
      </c>
      <c r="C409" s="8" t="s">
        <v>1523</v>
      </c>
      <c r="D409" s="9" t="s">
        <v>1524</v>
      </c>
      <c r="E409" s="6">
        <f t="shared" si="112"/>
        <v>0.19400352733686066</v>
      </c>
      <c r="F409" s="6">
        <f>Table9[[#This Row],[4oz 
Net Wt (grams)]]/2</f>
        <v>5.5</v>
      </c>
      <c r="G409" s="6">
        <f t="shared" si="113"/>
        <v>0.38800705467372132</v>
      </c>
      <c r="H409" s="6">
        <v>11</v>
      </c>
      <c r="I409" s="6">
        <f t="shared" si="114"/>
        <v>0.48500881834215165</v>
      </c>
      <c r="J409" s="6">
        <f t="shared" si="115"/>
        <v>13.75</v>
      </c>
      <c r="K409" s="6">
        <f t="shared" si="116"/>
        <v>0.77601410934744264</v>
      </c>
      <c r="L409" s="6">
        <f t="shared" si="117"/>
        <v>22</v>
      </c>
      <c r="M409"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 t="shared" si="119"/>
        <v>9.700176366843033E-2</v>
      </c>
      <c r="X409" s="6">
        <f t="shared" si="120"/>
        <v>2.75</v>
      </c>
      <c r="Y409" s="6">
        <f t="shared" si="121"/>
        <v>1.5520282186948853</v>
      </c>
      <c r="Z409" s="6">
        <f t="shared" si="122"/>
        <v>44</v>
      </c>
      <c r="AA409" s="13">
        <v>15000000529</v>
      </c>
      <c r="AB409" s="6">
        <f t="shared" si="128"/>
        <v>0.29100529100529099</v>
      </c>
      <c r="AC409" s="6">
        <f t="shared" si="111"/>
        <v>8.25</v>
      </c>
      <c r="AD409" s="13">
        <v>17000000529</v>
      </c>
      <c r="AE409" s="6">
        <f t="shared" si="123"/>
        <v>0.9700176366843033</v>
      </c>
      <c r="AF409" s="6">
        <f t="shared" si="124"/>
        <v>27.5</v>
      </c>
      <c r="AG409" s="13">
        <v>19000000529</v>
      </c>
      <c r="AH409" s="6">
        <f t="shared" si="125"/>
        <v>0.58201058201058198</v>
      </c>
      <c r="AI409" s="6">
        <f t="shared" si="126"/>
        <v>16.5</v>
      </c>
      <c r="AJ409" s="13">
        <v>21000000529</v>
      </c>
      <c r="AK409" s="11"/>
      <c r="AL409"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2426</v>
      </c>
      <c r="B410" s="8" t="s">
        <v>2427</v>
      </c>
      <c r="C410" s="8" t="s">
        <v>2427</v>
      </c>
      <c r="D410" s="9" t="s">
        <v>2428</v>
      </c>
      <c r="E410" s="6">
        <f t="shared" si="112"/>
        <v>0.25</v>
      </c>
      <c r="F410" s="6">
        <f>Table9[[#This Row],[4oz 
Net Wt (grams)]]/2</f>
        <v>7.0875000000000004</v>
      </c>
      <c r="G410" s="6">
        <f t="shared" si="113"/>
        <v>0.5</v>
      </c>
      <c r="H410" s="6">
        <v>14.175000000000001</v>
      </c>
      <c r="I410" s="6">
        <f t="shared" si="114"/>
        <v>0.625</v>
      </c>
      <c r="J410" s="6">
        <f t="shared" si="115"/>
        <v>17.71875</v>
      </c>
      <c r="K410" s="6">
        <f t="shared" si="116"/>
        <v>1</v>
      </c>
      <c r="L410" s="6">
        <f t="shared" si="117"/>
        <v>28.35</v>
      </c>
      <c r="M410" s="9" t="str">
        <f t="shared" si="118"/>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 t="shared" si="119"/>
        <v>0.125</v>
      </c>
      <c r="X410" s="6">
        <f t="shared" si="120"/>
        <v>3.5437500000000002</v>
      </c>
      <c r="Y410" s="6">
        <f t="shared" si="121"/>
        <v>2</v>
      </c>
      <c r="Z410" s="6">
        <f t="shared" si="122"/>
        <v>56.7</v>
      </c>
      <c r="AA410" s="13">
        <v>15000000476</v>
      </c>
      <c r="AB410" s="6">
        <f t="shared" si="128"/>
        <v>0.375</v>
      </c>
      <c r="AC410" s="6">
        <f t="shared" si="111"/>
        <v>10.631250000000001</v>
      </c>
      <c r="AD410" s="13">
        <v>17000000476</v>
      </c>
      <c r="AE410" s="6">
        <f t="shared" si="123"/>
        <v>1.25</v>
      </c>
      <c r="AF410" s="6">
        <f t="shared" si="124"/>
        <v>35.4375</v>
      </c>
      <c r="AG410" s="13">
        <v>19000000476</v>
      </c>
      <c r="AH410" s="6">
        <f t="shared" si="125"/>
        <v>0.75</v>
      </c>
      <c r="AI410" s="6">
        <f t="shared" si="126"/>
        <v>21.262500000000003</v>
      </c>
      <c r="AJ410" s="13">
        <v>21000000476</v>
      </c>
      <c r="AK410" s="11"/>
      <c r="AL410" s="10" t="str">
        <f t="shared" si="127"/>
        <v>Parsley Ingredients:
parsley</v>
      </c>
      <c r="AM410" s="9" t="s">
        <v>44</v>
      </c>
      <c r="AN410" s="42"/>
    </row>
    <row r="411" spans="1:40" ht="180" x14ac:dyDescent="0.3">
      <c r="A411" s="8" t="s">
        <v>1318</v>
      </c>
      <c r="B411" s="8" t="s">
        <v>1319</v>
      </c>
      <c r="C411" s="8" t="s">
        <v>1320</v>
      </c>
      <c r="D411" s="9" t="s">
        <v>1321</v>
      </c>
      <c r="E411" s="6">
        <f t="shared" si="112"/>
        <v>0.8</v>
      </c>
      <c r="F411" s="6">
        <f>Table9[[#This Row],[4oz 
Net Wt (grams)]]/2</f>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138</v>
      </c>
      <c r="W411" s="6">
        <f t="shared" si="119"/>
        <v>0.4</v>
      </c>
      <c r="X411" s="6">
        <f t="shared" si="120"/>
        <v>11.340000000000002</v>
      </c>
      <c r="Y411" s="6">
        <f t="shared" si="121"/>
        <v>6.4</v>
      </c>
      <c r="Z411" s="6">
        <f t="shared" si="122"/>
        <v>181.44000000000003</v>
      </c>
      <c r="AA411" s="13">
        <v>15000000239</v>
      </c>
      <c r="AB411" s="6">
        <f t="shared" si="128"/>
        <v>1.2000000000000002</v>
      </c>
      <c r="AC411" s="6">
        <f t="shared" si="111"/>
        <v>34.020000000000003</v>
      </c>
      <c r="AD411" s="13">
        <v>17000000239</v>
      </c>
      <c r="AE411" s="6">
        <f t="shared" si="123"/>
        <v>4.0000000000000009</v>
      </c>
      <c r="AF411" s="6">
        <f t="shared" si="124"/>
        <v>113.40000000000002</v>
      </c>
      <c r="AG411" s="13">
        <v>19000000239</v>
      </c>
      <c r="AH411" s="6">
        <f t="shared" si="125"/>
        <v>2.4000000000000004</v>
      </c>
      <c r="AI411" s="6">
        <f t="shared" si="126"/>
        <v>68.040000000000006</v>
      </c>
      <c r="AJ411" s="13">
        <v>21000000239</v>
      </c>
      <c r="AK411" s="11"/>
      <c r="AL411" s="10" t="str">
        <f t="shared" si="127"/>
        <v>Peach Passion Tea Ingredients:
black tea, orange blossom, safflower, elderberry, flower pollen, artificial flavoring</v>
      </c>
      <c r="AM411" s="9" t="s">
        <v>44</v>
      </c>
      <c r="AN411" s="42"/>
    </row>
    <row r="412" spans="1:40" ht="180" x14ac:dyDescent="0.3">
      <c r="A412" s="8" t="s">
        <v>2307</v>
      </c>
      <c r="B412" s="8" t="s">
        <v>2308</v>
      </c>
      <c r="C412" s="8" t="s">
        <v>2309</v>
      </c>
      <c r="D412" s="9" t="s">
        <v>305</v>
      </c>
      <c r="E412" s="6" t="e">
        <f t="shared" si="112"/>
        <v>#VALUE!</v>
      </c>
      <c r="F412" s="6" t="e">
        <f>Table9[[#This Row],[4oz 
Net Wt (grams)]]/2</f>
        <v>#VALUE!</v>
      </c>
      <c r="G412" s="6" t="str">
        <f t="shared" si="113"/>
        <v>NULL</v>
      </c>
      <c r="H412" s="6" t="s">
        <v>305</v>
      </c>
      <c r="I412" s="6" t="str">
        <f t="shared" si="114"/>
        <v>NULL</v>
      </c>
      <c r="J412" s="6" t="str">
        <f t="shared" si="115"/>
        <v>NULL</v>
      </c>
      <c r="K412" s="6" t="str">
        <f t="shared" si="116"/>
        <v>NULL</v>
      </c>
      <c r="L412" s="6" t="str">
        <f t="shared" si="117"/>
        <v>NULL</v>
      </c>
      <c r="M412" s="9" t="e">
        <f t="shared" si="118"/>
        <v>#VALUE!</v>
      </c>
      <c r="N412" s="10">
        <v>10000000240</v>
      </c>
      <c r="O412" s="10">
        <v>30000000240</v>
      </c>
      <c r="P412" s="10">
        <v>50000000240</v>
      </c>
      <c r="Q412" s="10">
        <v>70000000240</v>
      </c>
      <c r="R412" s="10">
        <v>90000000240</v>
      </c>
      <c r="S412" s="10">
        <v>11000000240</v>
      </c>
      <c r="T412" s="10">
        <v>13000000240</v>
      </c>
      <c r="U412" s="8"/>
      <c r="V412" s="9"/>
      <c r="W412" s="6" t="str">
        <f t="shared" si="119"/>
        <v>NULL</v>
      </c>
      <c r="X412" s="6" t="str">
        <f t="shared" si="120"/>
        <v>NULL</v>
      </c>
      <c r="Y412" s="6" t="str">
        <f t="shared" si="121"/>
        <v>NULL</v>
      </c>
      <c r="Z412" s="6" t="str">
        <f t="shared" si="122"/>
        <v>NULL</v>
      </c>
      <c r="AA412" s="13">
        <v>15000000240</v>
      </c>
      <c r="AB412" s="6" t="e">
        <f t="shared" si="128"/>
        <v>#VALUE!</v>
      </c>
      <c r="AC412" s="6" t="e">
        <f t="shared" si="111"/>
        <v>#VALUE!</v>
      </c>
      <c r="AD412" s="13">
        <v>17000000240</v>
      </c>
      <c r="AE412" s="6" t="str">
        <f t="shared" si="123"/>
        <v>NULL</v>
      </c>
      <c r="AF412" s="6" t="str">
        <f t="shared" si="124"/>
        <v>NULL</v>
      </c>
      <c r="AG412" s="13">
        <v>19000000240</v>
      </c>
      <c r="AH412" s="6" t="e">
        <f t="shared" si="125"/>
        <v>#VALUE!</v>
      </c>
      <c r="AI412" s="6" t="e">
        <f t="shared" si="126"/>
        <v>#VALUE!</v>
      </c>
      <c r="AJ412" s="13">
        <v>21000000240</v>
      </c>
      <c r="AK412" s="11"/>
      <c r="AL412" s="10" t="str">
        <f t="shared" si="127"/>
        <v>NULL</v>
      </c>
      <c r="AM412" s="9" t="s">
        <v>44</v>
      </c>
      <c r="AN412" s="42"/>
    </row>
    <row r="413" spans="1:40" ht="180" x14ac:dyDescent="0.3">
      <c r="A413" s="31" t="s">
        <v>1170</v>
      </c>
      <c r="B413" s="8" t="s">
        <v>1171</v>
      </c>
      <c r="C413" s="8" t="s">
        <v>1171</v>
      </c>
      <c r="D413" s="9" t="s">
        <v>1172</v>
      </c>
      <c r="E413" s="6">
        <f t="shared" si="112"/>
        <v>1.0582010582010581</v>
      </c>
      <c r="F413" s="6">
        <f>Table9[[#This Row],[4oz 
Net Wt (grams)]]/2</f>
        <v>30</v>
      </c>
      <c r="G413" s="6">
        <f t="shared" si="113"/>
        <v>2.1164021164021163</v>
      </c>
      <c r="H413" s="6">
        <v>60</v>
      </c>
      <c r="I413" s="6">
        <f t="shared" si="114"/>
        <v>2.6455026455026456</v>
      </c>
      <c r="J413" s="6">
        <f t="shared" si="115"/>
        <v>75</v>
      </c>
      <c r="K413" s="6">
        <f t="shared" si="116"/>
        <v>4.2328042328042326</v>
      </c>
      <c r="L413" s="6">
        <f t="shared" si="117"/>
        <v>120</v>
      </c>
      <c r="M413" s="9" t="str">
        <f t="shared" si="118"/>
        <v>Pennsylvania Pork Rub Ingredients:
chili powder, dehydrated garlic, spices, sea salt
 - NET WT. 1.06 oz (30 grams)</v>
      </c>
      <c r="N413" s="10">
        <v>10000000414</v>
      </c>
      <c r="O413" s="10">
        <v>30000000414</v>
      </c>
      <c r="P413" s="10">
        <v>50000000414</v>
      </c>
      <c r="Q413" s="10">
        <v>70000000414</v>
      </c>
      <c r="R413" s="10">
        <v>90000000414</v>
      </c>
      <c r="S413" s="10">
        <v>11000000414</v>
      </c>
      <c r="T413" s="10">
        <v>13000000414</v>
      </c>
      <c r="U413" s="8" t="s">
        <v>49</v>
      </c>
      <c r="V413" s="9"/>
      <c r="W413" s="6">
        <f t="shared" si="119"/>
        <v>0.52910052910052907</v>
      </c>
      <c r="X413" s="6">
        <f t="shared" si="120"/>
        <v>15</v>
      </c>
      <c r="Y413" s="6">
        <f t="shared" si="121"/>
        <v>8.4656084656084651</v>
      </c>
      <c r="Z413" s="6">
        <f t="shared" si="122"/>
        <v>240</v>
      </c>
      <c r="AA413" s="13">
        <v>15000000414</v>
      </c>
      <c r="AB413" s="6">
        <f t="shared" si="128"/>
        <v>1.5873015873015872</v>
      </c>
      <c r="AC413" s="6">
        <f t="shared" si="111"/>
        <v>45</v>
      </c>
      <c r="AD413" s="13">
        <v>17000000414</v>
      </c>
      <c r="AE413" s="6">
        <f t="shared" si="123"/>
        <v>5.2910052910052912</v>
      </c>
      <c r="AF413" s="6">
        <f t="shared" si="124"/>
        <v>150</v>
      </c>
      <c r="AG413" s="13">
        <v>19000000414</v>
      </c>
      <c r="AH413" s="6">
        <f t="shared" si="125"/>
        <v>3.1746031746031744</v>
      </c>
      <c r="AI413" s="6">
        <f t="shared" si="126"/>
        <v>90</v>
      </c>
      <c r="AJ413" s="13">
        <v>21000000414</v>
      </c>
      <c r="AK413" s="11" t="s">
        <v>1173</v>
      </c>
      <c r="AL413" s="10" t="str">
        <f t="shared" si="127"/>
        <v>Pennsylvania Pork Rub Ingredients:
chili powder, dehydrated garlic, spices, sea salt</v>
      </c>
      <c r="AM413" s="9" t="s">
        <v>44</v>
      </c>
      <c r="AN413" s="42"/>
    </row>
    <row r="414" spans="1:40" ht="180" x14ac:dyDescent="0.3">
      <c r="A414" s="8" t="s">
        <v>1608</v>
      </c>
      <c r="B414" s="8" t="s">
        <v>1609</v>
      </c>
      <c r="C414" s="8" t="s">
        <v>1609</v>
      </c>
      <c r="D414" s="9" t="s">
        <v>1610</v>
      </c>
      <c r="E414" s="6">
        <f t="shared" si="112"/>
        <v>1.1992945326278659</v>
      </c>
      <c r="F414" s="6">
        <f>Table9[[#This Row],[4oz 
Net Wt (grams)]]/2</f>
        <v>34</v>
      </c>
      <c r="G414" s="6">
        <f t="shared" si="113"/>
        <v>2.3985890652557318</v>
      </c>
      <c r="H414" s="6">
        <v>68</v>
      </c>
      <c r="I414" s="6">
        <f t="shared" si="114"/>
        <v>2.9982363315696645</v>
      </c>
      <c r="J414" s="6">
        <f t="shared" si="115"/>
        <v>85</v>
      </c>
      <c r="K414" s="6">
        <f t="shared" si="116"/>
        <v>4.7971781305114636</v>
      </c>
      <c r="L414" s="6">
        <f t="shared" si="117"/>
        <v>136</v>
      </c>
      <c r="M414" s="9" t="str">
        <f t="shared" si="118"/>
        <v>Pepper Sensation Ingredients:
dehydrated garlic, dehydrated red and green bell peppers, salt, black pepper, dehydrated onion, spices, hickory oil
 - NET WT. 1.20 oz (34 grams)</v>
      </c>
      <c r="N414" s="10">
        <v>10000000498</v>
      </c>
      <c r="O414" s="10">
        <v>30000000498</v>
      </c>
      <c r="P414" s="10">
        <v>50000000498</v>
      </c>
      <c r="Q414" s="10">
        <v>70000000498</v>
      </c>
      <c r="R414" s="10">
        <v>90000000498</v>
      </c>
      <c r="S414" s="10">
        <v>11000000498</v>
      </c>
      <c r="T414" s="10">
        <v>13000000498</v>
      </c>
      <c r="U414" s="8" t="s">
        <v>49</v>
      </c>
      <c r="V414" s="9" t="s">
        <v>148</v>
      </c>
      <c r="W414" s="6">
        <f t="shared" si="119"/>
        <v>0.59964726631393295</v>
      </c>
      <c r="X414" s="6">
        <f t="shared" si="120"/>
        <v>17</v>
      </c>
      <c r="Y414" s="6">
        <f t="shared" si="121"/>
        <v>9.5943562610229272</v>
      </c>
      <c r="Z414" s="6">
        <f t="shared" si="122"/>
        <v>272</v>
      </c>
      <c r="AA414" s="13">
        <v>15000000498</v>
      </c>
      <c r="AB414" s="6">
        <f t="shared" si="128"/>
        <v>1.7989417989417988</v>
      </c>
      <c r="AC414" s="6">
        <f t="shared" si="111"/>
        <v>51</v>
      </c>
      <c r="AD414" s="13">
        <v>17000000498</v>
      </c>
      <c r="AE414" s="6">
        <f t="shared" si="123"/>
        <v>5.9964726631393299</v>
      </c>
      <c r="AF414" s="6">
        <f t="shared" si="124"/>
        <v>170</v>
      </c>
      <c r="AG414" s="13">
        <v>19000000498</v>
      </c>
      <c r="AH414" s="6">
        <f t="shared" si="125"/>
        <v>3.5978835978835977</v>
      </c>
      <c r="AI414" s="6">
        <f t="shared" si="126"/>
        <v>102</v>
      </c>
      <c r="AJ414" s="13">
        <v>21000000498</v>
      </c>
      <c r="AK414" s="11"/>
      <c r="AL414" s="10" t="str">
        <f t="shared" si="127"/>
        <v>Pepper Sensation Ingredients:
dehydrated garlic, dehydrated red and green bell peppers, salt, black pepper, dehydrated onion, spices, hickory oil</v>
      </c>
      <c r="AM414" s="9" t="s">
        <v>44</v>
      </c>
      <c r="AN414" s="42"/>
    </row>
    <row r="415" spans="1:40" ht="180" x14ac:dyDescent="0.3">
      <c r="A415" s="8" t="s">
        <v>1563</v>
      </c>
      <c r="B415" s="8" t="s">
        <v>1564</v>
      </c>
      <c r="C415" s="8" t="s">
        <v>1564</v>
      </c>
      <c r="D415" s="9" t="s">
        <v>1565</v>
      </c>
      <c r="E415" s="6">
        <f t="shared" si="112"/>
        <v>1.181657848324515</v>
      </c>
      <c r="F415" s="6">
        <f>Table9[[#This Row],[4oz 
Net Wt (grams)]]/2</f>
        <v>33.5</v>
      </c>
      <c r="G415" s="6">
        <f t="shared" si="113"/>
        <v>2.3633156966490301</v>
      </c>
      <c r="H415" s="6">
        <v>67</v>
      </c>
      <c r="I415" s="6">
        <f t="shared" si="114"/>
        <v>2.9541446208112876</v>
      </c>
      <c r="J415" s="6">
        <f t="shared" si="115"/>
        <v>83.75</v>
      </c>
      <c r="K415" s="6">
        <f t="shared" si="116"/>
        <v>4.7266313932980601</v>
      </c>
      <c r="L415" s="6">
        <f t="shared" si="117"/>
        <v>134</v>
      </c>
      <c r="M415" s="9" t="str">
        <f t="shared" si="118"/>
        <v>Peppercorn Medley Ingredients:
black, white, green, pink, Jamaican allspice peppercorns
 - NET WT. 1.18 oz (33.5 grams)</v>
      </c>
      <c r="N415" s="10">
        <v>10000000003</v>
      </c>
      <c r="O415" s="10">
        <v>30000000003</v>
      </c>
      <c r="P415" s="10">
        <v>50000000003</v>
      </c>
      <c r="Q415" s="10">
        <v>70000000003</v>
      </c>
      <c r="R415" s="10">
        <v>90000000003</v>
      </c>
      <c r="S415" s="10">
        <v>11000000003</v>
      </c>
      <c r="T415" s="10">
        <v>13000000003</v>
      </c>
      <c r="U415" s="8" t="s">
        <v>49</v>
      </c>
      <c r="V415" s="9" t="s">
        <v>148</v>
      </c>
      <c r="W415" s="6">
        <f t="shared" si="119"/>
        <v>0.59082892416225752</v>
      </c>
      <c r="X415" s="6">
        <f t="shared" si="120"/>
        <v>16.75</v>
      </c>
      <c r="Y415" s="6">
        <f t="shared" si="121"/>
        <v>9.4532627865961203</v>
      </c>
      <c r="Z415" s="6">
        <f t="shared" si="122"/>
        <v>268</v>
      </c>
      <c r="AA415" s="13">
        <v>15000000003</v>
      </c>
      <c r="AB415" s="6">
        <f t="shared" si="128"/>
        <v>1.7724867724867726</v>
      </c>
      <c r="AC415" s="6">
        <f t="shared" si="111"/>
        <v>50.25</v>
      </c>
      <c r="AD415" s="13">
        <v>17000000003</v>
      </c>
      <c r="AE415" s="6">
        <f t="shared" si="123"/>
        <v>5.9082892416225743</v>
      </c>
      <c r="AF415" s="6">
        <f t="shared" si="124"/>
        <v>167.5</v>
      </c>
      <c r="AG415" s="13">
        <v>19000000003</v>
      </c>
      <c r="AH415" s="6">
        <f t="shared" si="125"/>
        <v>3.5449735449735451</v>
      </c>
      <c r="AI415" s="6">
        <f t="shared" si="126"/>
        <v>100.5</v>
      </c>
      <c r="AJ415" s="13">
        <v>21000000003</v>
      </c>
      <c r="AK415" s="11"/>
      <c r="AL415" s="10" t="str">
        <f t="shared" si="127"/>
        <v>Peppercorn Medley Ingredients:
black, white, green, pink, Jamaican allspice peppercorns</v>
      </c>
      <c r="AM415" s="9" t="s">
        <v>44</v>
      </c>
      <c r="AN415" s="42"/>
    </row>
    <row r="416" spans="1:40" ht="180" x14ac:dyDescent="0.3">
      <c r="A416" s="8" t="s">
        <v>1453</v>
      </c>
      <c r="B416" s="8" t="s">
        <v>1454</v>
      </c>
      <c r="C416" s="8" t="s">
        <v>1454</v>
      </c>
      <c r="D416" s="9" t="s">
        <v>1455</v>
      </c>
      <c r="E416" s="6">
        <f t="shared" si="112"/>
        <v>0.8</v>
      </c>
      <c r="F416" s="6">
        <f>Table9[[#This Row],[4oz 
Net Wt (grams)]]/2</f>
        <v>22.680000000000003</v>
      </c>
      <c r="G416" s="6">
        <f t="shared" si="113"/>
        <v>1.6</v>
      </c>
      <c r="H416" s="6">
        <v>45.360000000000007</v>
      </c>
      <c r="I416" s="6">
        <f t="shared" si="114"/>
        <v>2</v>
      </c>
      <c r="J416" s="6">
        <f t="shared" si="115"/>
        <v>56.70000000000001</v>
      </c>
      <c r="K416" s="6">
        <f t="shared" si="116"/>
        <v>3.2</v>
      </c>
      <c r="L416" s="6">
        <f t="shared" si="117"/>
        <v>90.720000000000013</v>
      </c>
      <c r="M416" s="9" t="str">
        <f t="shared" si="118"/>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 t="shared" si="119"/>
        <v>0.4</v>
      </c>
      <c r="X416" s="6">
        <f t="shared" si="120"/>
        <v>11.340000000000002</v>
      </c>
      <c r="Y416" s="6">
        <f t="shared" si="121"/>
        <v>6.4</v>
      </c>
      <c r="Z416" s="6">
        <f t="shared" si="122"/>
        <v>181.44000000000003</v>
      </c>
      <c r="AA416" s="13">
        <v>15000000369</v>
      </c>
      <c r="AB416" s="6">
        <f t="shared" si="128"/>
        <v>1.2000000000000002</v>
      </c>
      <c r="AC416" s="6">
        <f t="shared" si="111"/>
        <v>34.020000000000003</v>
      </c>
      <c r="AD416" s="13">
        <v>17000000369</v>
      </c>
      <c r="AE416" s="6">
        <f t="shared" si="123"/>
        <v>4.0000000000000009</v>
      </c>
      <c r="AF416" s="6">
        <f t="shared" si="124"/>
        <v>113.40000000000002</v>
      </c>
      <c r="AG416" s="13">
        <v>19000000369</v>
      </c>
      <c r="AH416" s="6">
        <f t="shared" si="125"/>
        <v>2.4000000000000004</v>
      </c>
      <c r="AI416" s="6">
        <f t="shared" si="126"/>
        <v>68.040000000000006</v>
      </c>
      <c r="AJ416" s="13">
        <v>21000000369</v>
      </c>
      <c r="AK416" s="11"/>
      <c r="AL416" s="10" t="str">
        <f t="shared" si="127"/>
        <v>Peppermint Tea Ingredients:
peppermint leaves</v>
      </c>
      <c r="AM416" s="9" t="s">
        <v>44</v>
      </c>
      <c r="AN416" s="42"/>
    </row>
    <row r="417" spans="1:40" ht="180" x14ac:dyDescent="0.3">
      <c r="A417" s="31" t="s">
        <v>1777</v>
      </c>
      <c r="B417" s="8" t="s">
        <v>1778</v>
      </c>
      <c r="C417" s="8" t="s">
        <v>1779</v>
      </c>
      <c r="D417" s="9" t="s">
        <v>1780</v>
      </c>
      <c r="E417" s="6">
        <f t="shared" si="112"/>
        <v>1.0934744268077601</v>
      </c>
      <c r="F417" s="6">
        <f>Table9[[#This Row],[4oz 
Net Wt (grams)]]/2</f>
        <v>31</v>
      </c>
      <c r="G417" s="6">
        <f t="shared" si="113"/>
        <v>2.1869488536155202</v>
      </c>
      <c r="H417" s="6">
        <v>62</v>
      </c>
      <c r="I417" s="6">
        <f t="shared" si="114"/>
        <v>2.7336860670194003</v>
      </c>
      <c r="J417" s="6">
        <f t="shared" si="115"/>
        <v>77.5</v>
      </c>
      <c r="K417" s="6">
        <f t="shared" si="116"/>
        <v>4.3738977072310403</v>
      </c>
      <c r="L417" s="6">
        <f t="shared" si="117"/>
        <v>124</v>
      </c>
      <c r="M417" s="9" t="str">
        <f t="shared" si="118"/>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148</v>
      </c>
      <c r="W417" s="6">
        <f t="shared" si="119"/>
        <v>0.54673721340388004</v>
      </c>
      <c r="X417" s="6">
        <f t="shared" si="120"/>
        <v>15.5</v>
      </c>
      <c r="Y417" s="6">
        <f t="shared" si="121"/>
        <v>8.7477954144620806</v>
      </c>
      <c r="Z417" s="6">
        <f t="shared" si="122"/>
        <v>248</v>
      </c>
      <c r="AA417" s="13">
        <v>15000000416</v>
      </c>
      <c r="AB417" s="6">
        <f t="shared" si="128"/>
        <v>1.64021164021164</v>
      </c>
      <c r="AC417" s="6">
        <f t="shared" si="111"/>
        <v>46.5</v>
      </c>
      <c r="AD417" s="13">
        <v>17000000416</v>
      </c>
      <c r="AE417" s="6">
        <f t="shared" si="123"/>
        <v>5.4673721340388006</v>
      </c>
      <c r="AF417" s="6">
        <f t="shared" si="124"/>
        <v>155</v>
      </c>
      <c r="AG417" s="13">
        <v>19000000416</v>
      </c>
      <c r="AH417" s="6">
        <f t="shared" si="125"/>
        <v>3.28042328042328</v>
      </c>
      <c r="AI417" s="6">
        <f t="shared" si="126"/>
        <v>93</v>
      </c>
      <c r="AJ417" s="13">
        <v>21000000416</v>
      </c>
      <c r="AK417" s="11" t="s">
        <v>1781</v>
      </c>
      <c r="AL417" s="10" t="str">
        <f t="shared" si="127"/>
        <v>Pepperoni Kick Pizza Seasoning Ingredients:
paprika, garlic, onion, spices, &lt;1% calcium stearate (anti caking)</v>
      </c>
      <c r="AM417" s="9" t="s">
        <v>44</v>
      </c>
      <c r="AN417" s="42"/>
    </row>
    <row r="418" spans="1:40" ht="180" x14ac:dyDescent="0.3">
      <c r="A418" s="8" t="s">
        <v>183</v>
      </c>
      <c r="B418" s="8" t="s">
        <v>184</v>
      </c>
      <c r="C418" s="8" t="s">
        <v>185</v>
      </c>
      <c r="D418" s="9" t="s">
        <v>186</v>
      </c>
      <c r="E418" s="6">
        <f t="shared" si="112"/>
        <v>0.5</v>
      </c>
      <c r="F418" s="6">
        <f>Table9[[#This Row],[4oz 
Net Wt (grams)]]/2</f>
        <v>14.175000000000001</v>
      </c>
      <c r="G418" s="6">
        <f t="shared" si="113"/>
        <v>1</v>
      </c>
      <c r="H418" s="6">
        <v>28.35</v>
      </c>
      <c r="I418" s="6">
        <f t="shared" si="114"/>
        <v>1.25</v>
      </c>
      <c r="J418" s="6">
        <f t="shared" si="115"/>
        <v>35.4375</v>
      </c>
      <c r="K418" s="6">
        <f t="shared" si="116"/>
        <v>2</v>
      </c>
      <c r="L418" s="6">
        <f t="shared" si="117"/>
        <v>56.7</v>
      </c>
      <c r="M418" s="9" t="str">
        <f t="shared" si="118"/>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107</v>
      </c>
      <c r="W418" s="6">
        <f t="shared" si="119"/>
        <v>0.25</v>
      </c>
      <c r="X418" s="6">
        <f t="shared" si="120"/>
        <v>7.0875000000000004</v>
      </c>
      <c r="Y418" s="6">
        <f t="shared" si="121"/>
        <v>4</v>
      </c>
      <c r="Z418" s="6">
        <f t="shared" si="122"/>
        <v>113.4</v>
      </c>
      <c r="AA418" s="13">
        <v>15000000241</v>
      </c>
      <c r="AB418" s="6">
        <f t="shared" si="128"/>
        <v>0.75</v>
      </c>
      <c r="AC418" s="6">
        <f t="shared" si="111"/>
        <v>21.262500000000003</v>
      </c>
      <c r="AD418" s="13">
        <v>17000000241</v>
      </c>
      <c r="AE418" s="6">
        <f t="shared" si="123"/>
        <v>2.5</v>
      </c>
      <c r="AF418" s="6">
        <f t="shared" si="124"/>
        <v>70.875</v>
      </c>
      <c r="AG418" s="13">
        <v>19000000241</v>
      </c>
      <c r="AH418" s="6">
        <f t="shared" si="125"/>
        <v>1.5</v>
      </c>
      <c r="AI418" s="6">
        <f t="shared" si="126"/>
        <v>42.525000000000006</v>
      </c>
      <c r="AJ418" s="13">
        <v>21000000241</v>
      </c>
      <c r="AK418" s="11" t="s">
        <v>187</v>
      </c>
      <c r="AL418" s="10" t="str">
        <f t="shared" si="127"/>
        <v>Perfect Blend Italian Bread Dip Ingredients:
oregano, marjoram, thyme, basil, rosemary, red peppers, sage</v>
      </c>
      <c r="AM418" s="9" t="s">
        <v>44</v>
      </c>
      <c r="AN418" s="42"/>
    </row>
    <row r="419" spans="1:40" ht="180" x14ac:dyDescent="0.3">
      <c r="A419" s="8" t="s">
        <v>1246</v>
      </c>
      <c r="B419" s="8" t="s">
        <v>1247</v>
      </c>
      <c r="C419" s="8" t="s">
        <v>1247</v>
      </c>
      <c r="D419" s="9" t="s">
        <v>1248</v>
      </c>
      <c r="E419" s="6">
        <f t="shared" si="112"/>
        <v>1.2698412698412698</v>
      </c>
      <c r="F419" s="6">
        <f>Table9[[#This Row],[4oz 
Net Wt (grams)]]/2</f>
        <v>36</v>
      </c>
      <c r="G419" s="6">
        <f t="shared" si="113"/>
        <v>2.5396825396825395</v>
      </c>
      <c r="H419" s="6">
        <v>72</v>
      </c>
      <c r="I419" s="6">
        <f t="shared" si="114"/>
        <v>3.1746031746031744</v>
      </c>
      <c r="J419" s="6">
        <f t="shared" si="115"/>
        <v>90</v>
      </c>
      <c r="K419" s="6">
        <f t="shared" si="116"/>
        <v>5.0793650793650791</v>
      </c>
      <c r="L419" s="6">
        <f t="shared" si="117"/>
        <v>144</v>
      </c>
      <c r="M419" s="9" t="str">
        <f t="shared" si="118"/>
        <v>Perfect Prime Rib Seasoning Ingredients:
black pepper, spices, dehydrated onion, dehydrated garlic, salt
 - NET WT. 1.27 oz (36 grams)</v>
      </c>
      <c r="N419" s="10">
        <v>10000000495</v>
      </c>
      <c r="O419" s="10">
        <v>30000000495</v>
      </c>
      <c r="P419" s="10">
        <v>50000000495</v>
      </c>
      <c r="Q419" s="10">
        <v>70000000495</v>
      </c>
      <c r="R419" s="10">
        <v>90000000495</v>
      </c>
      <c r="S419" s="10">
        <v>11000000495</v>
      </c>
      <c r="T419" s="10">
        <v>13000000495</v>
      </c>
      <c r="U419" s="8" t="s">
        <v>49</v>
      </c>
      <c r="V419" s="9" t="s">
        <v>148</v>
      </c>
      <c r="W419" s="6">
        <f t="shared" si="119"/>
        <v>0.63492063492063489</v>
      </c>
      <c r="X419" s="6">
        <f t="shared" si="120"/>
        <v>18</v>
      </c>
      <c r="Y419" s="6">
        <f t="shared" si="121"/>
        <v>10.158730158730158</v>
      </c>
      <c r="Z419" s="6">
        <f t="shared" si="122"/>
        <v>288</v>
      </c>
      <c r="AA419" s="13">
        <v>15000000495</v>
      </c>
      <c r="AB419" s="6">
        <f t="shared" si="128"/>
        <v>1.9047619047619047</v>
      </c>
      <c r="AC419" s="6">
        <f t="shared" si="111"/>
        <v>54</v>
      </c>
      <c r="AD419" s="13">
        <v>17000000495</v>
      </c>
      <c r="AE419" s="6">
        <f t="shared" si="123"/>
        <v>6.3492063492063489</v>
      </c>
      <c r="AF419" s="6">
        <f t="shared" si="124"/>
        <v>180</v>
      </c>
      <c r="AG419" s="13">
        <v>19000000495</v>
      </c>
      <c r="AH419" s="6">
        <f t="shared" si="125"/>
        <v>3.8095238095238093</v>
      </c>
      <c r="AI419" s="6">
        <f t="shared" si="126"/>
        <v>108</v>
      </c>
      <c r="AJ419" s="13">
        <v>21000000495</v>
      </c>
      <c r="AK419" s="11" t="s">
        <v>1249</v>
      </c>
      <c r="AL419" s="10" t="str">
        <f t="shared" si="127"/>
        <v>Perfect Prime Rib Seasoning Ingredients:
black pepper, spices, dehydrated onion, dehydrated garlic, salt</v>
      </c>
      <c r="AM419" s="9" t="s">
        <v>44</v>
      </c>
      <c r="AN419" s="42"/>
    </row>
    <row r="420" spans="1:40" ht="180" x14ac:dyDescent="0.3">
      <c r="A420" s="8" t="s">
        <v>2255</v>
      </c>
      <c r="B420" s="8" t="s">
        <v>2256</v>
      </c>
      <c r="C420" s="8" t="s">
        <v>2257</v>
      </c>
      <c r="D420" s="9" t="s">
        <v>305</v>
      </c>
      <c r="E420" s="6" t="e">
        <f t="shared" si="112"/>
        <v>#VALUE!</v>
      </c>
      <c r="F420" s="6" t="e">
        <f>Table9[[#This Row],[4oz 
Net Wt (grams)]]/2</f>
        <v>#VALUE!</v>
      </c>
      <c r="G420" s="6" t="str">
        <f t="shared" si="113"/>
        <v>NULL</v>
      </c>
      <c r="H420" s="6" t="s">
        <v>305</v>
      </c>
      <c r="I420" s="6" t="str">
        <f t="shared" si="114"/>
        <v>NULL</v>
      </c>
      <c r="J420" s="6" t="str">
        <f t="shared" si="115"/>
        <v>NULL</v>
      </c>
      <c r="K420" s="6" t="str">
        <f t="shared" si="116"/>
        <v>NULL</v>
      </c>
      <c r="L420" s="6" t="str">
        <f t="shared" si="117"/>
        <v>NULL</v>
      </c>
      <c r="M420" s="9" t="e">
        <f t="shared" si="118"/>
        <v>#VALUE!</v>
      </c>
      <c r="N420" s="10">
        <v>10000000242</v>
      </c>
      <c r="O420" s="10">
        <v>30000000242</v>
      </c>
      <c r="P420" s="10">
        <v>50000000242</v>
      </c>
      <c r="Q420" s="10">
        <v>70000000242</v>
      </c>
      <c r="R420" s="10">
        <v>90000000242</v>
      </c>
      <c r="S420" s="10">
        <v>11000000242</v>
      </c>
      <c r="T420" s="10">
        <v>13000000242</v>
      </c>
      <c r="U420" s="8"/>
      <c r="V420" s="9"/>
      <c r="W420" s="6" t="str">
        <f t="shared" si="119"/>
        <v>NULL</v>
      </c>
      <c r="X420" s="6" t="str">
        <f t="shared" si="120"/>
        <v>NULL</v>
      </c>
      <c r="Y420" s="6" t="str">
        <f t="shared" si="121"/>
        <v>NULL</v>
      </c>
      <c r="Z420" s="6" t="str">
        <f t="shared" si="122"/>
        <v>NULL</v>
      </c>
      <c r="AA420" s="13">
        <v>15000000242</v>
      </c>
      <c r="AB420" s="6" t="e">
        <f t="shared" si="128"/>
        <v>#VALUE!</v>
      </c>
      <c r="AC420" s="6" t="e">
        <f t="shared" si="111"/>
        <v>#VALUE!</v>
      </c>
      <c r="AD420" s="13">
        <v>17000000242</v>
      </c>
      <c r="AE420" s="6" t="str">
        <f t="shared" si="123"/>
        <v>NULL</v>
      </c>
      <c r="AF420" s="6" t="str">
        <f t="shared" si="124"/>
        <v>NULL</v>
      </c>
      <c r="AG420" s="13">
        <v>19000000242</v>
      </c>
      <c r="AH420" s="6" t="e">
        <f t="shared" si="125"/>
        <v>#VALUE!</v>
      </c>
      <c r="AI420" s="6" t="e">
        <f t="shared" si="126"/>
        <v>#VALUE!</v>
      </c>
      <c r="AJ420" s="13">
        <v>21000000242</v>
      </c>
      <c r="AK420" s="11"/>
      <c r="AL420" s="10" t="str">
        <f t="shared" si="127"/>
        <v>NULL</v>
      </c>
      <c r="AM420" s="9" t="s">
        <v>44</v>
      </c>
      <c r="AN420" s="42"/>
    </row>
    <row r="421" spans="1:40" ht="225" x14ac:dyDescent="0.3">
      <c r="A421" s="31" t="s">
        <v>123</v>
      </c>
      <c r="B421" s="8" t="s">
        <v>3021</v>
      </c>
      <c r="C421" s="8" t="s">
        <v>3022</v>
      </c>
      <c r="D421" s="9" t="s">
        <v>3023</v>
      </c>
      <c r="E421" s="6">
        <f t="shared" si="112"/>
        <v>0.79999999999999993</v>
      </c>
      <c r="F421" s="6">
        <f>Table9[[#This Row],[4oz 
Net Wt (grams)]]/2</f>
        <v>22.68</v>
      </c>
      <c r="G421" s="6">
        <f t="shared" si="113"/>
        <v>1.5999999999999999</v>
      </c>
      <c r="H421" s="6">
        <v>45.36</v>
      </c>
      <c r="I421" s="6">
        <f t="shared" si="114"/>
        <v>1.9999999999999998</v>
      </c>
      <c r="J421" s="6">
        <f t="shared" si="115"/>
        <v>56.7</v>
      </c>
      <c r="K421" s="6">
        <f t="shared" si="116"/>
        <v>3.1999999999999997</v>
      </c>
      <c r="L421" s="6">
        <f t="shared" si="117"/>
        <v>90.72</v>
      </c>
      <c r="M421" s="9" t="str">
        <f t="shared" si="118"/>
        <v>Pesto &amp; Cheese Bread Dip and Seasoning Ingredients:
parmesan cheese (part-skim milk, parsley, cheese cultures, salt, enzymes), spices, dehydrated garlic, parsley, silicon dioxide added to prevent caking
• ALLERGY ALERT: contains milk •
 - NET WT. 0.80 oz (22.68 grams)</v>
      </c>
      <c r="N421" s="10">
        <v>10000000243</v>
      </c>
      <c r="O421" s="10">
        <v>30000000243</v>
      </c>
      <c r="P421" s="10">
        <v>50000000243</v>
      </c>
      <c r="Q421" s="10">
        <v>70000000243</v>
      </c>
      <c r="R421" s="10">
        <v>90000000243</v>
      </c>
      <c r="S421" s="10">
        <v>11000000243</v>
      </c>
      <c r="T421" s="10">
        <v>13000000243</v>
      </c>
      <c r="U421" s="8" t="s">
        <v>49</v>
      </c>
      <c r="V421" s="9" t="s">
        <v>115</v>
      </c>
      <c r="W421" s="6">
        <f t="shared" si="119"/>
        <v>0.39999999999999997</v>
      </c>
      <c r="X421" s="6">
        <f t="shared" si="120"/>
        <v>11.34</v>
      </c>
      <c r="Y421" s="6">
        <f t="shared" si="121"/>
        <v>6.3999999999999995</v>
      </c>
      <c r="Z421" s="6">
        <f t="shared" si="122"/>
        <v>181.44</v>
      </c>
      <c r="AA421" s="13">
        <v>15000000243</v>
      </c>
      <c r="AB421" s="6">
        <f t="shared" si="128"/>
        <v>1.2</v>
      </c>
      <c r="AC421" s="6">
        <f t="shared" si="111"/>
        <v>34.019999999999996</v>
      </c>
      <c r="AD421" s="13">
        <v>17000000243</v>
      </c>
      <c r="AE421" s="6">
        <f t="shared" si="123"/>
        <v>4</v>
      </c>
      <c r="AF421" s="6">
        <f t="shared" si="124"/>
        <v>113.4</v>
      </c>
      <c r="AG421" s="13">
        <v>19000000243</v>
      </c>
      <c r="AH421" s="6">
        <f t="shared" si="125"/>
        <v>2.4</v>
      </c>
      <c r="AI421" s="6">
        <f t="shared" si="126"/>
        <v>68.039999999999992</v>
      </c>
      <c r="AJ421" s="13">
        <v>21000000243</v>
      </c>
      <c r="AK421" s="11" t="s">
        <v>124</v>
      </c>
      <c r="AL421" s="10" t="str">
        <f t="shared" si="127"/>
        <v>Pesto &amp; Cheese Bread Dip and Seasoning Ingredients:
parmesan cheese (part-skim milk, parsley, cheese cultures, salt, enzymes), spices, dehydrated garlic, parsley, silicon dioxide added to prevent caking
• ALLERGY ALERT: contains milk •</v>
      </c>
      <c r="AM421" s="9" t="s">
        <v>44</v>
      </c>
      <c r="AN421" s="42"/>
    </row>
    <row r="422" spans="1:40" ht="210" x14ac:dyDescent="0.3">
      <c r="A422" s="33" t="s">
        <v>448</v>
      </c>
      <c r="B422" s="8" t="s">
        <v>449</v>
      </c>
      <c r="C422" s="8" t="s">
        <v>449</v>
      </c>
      <c r="D422" s="9" t="s">
        <v>450</v>
      </c>
      <c r="E422" s="6">
        <f t="shared" si="112"/>
        <v>0.79365079365079361</v>
      </c>
      <c r="F422" s="6">
        <f>Table9[[#This Row],[4oz 
Net Wt (grams)]]/2</f>
        <v>22.5</v>
      </c>
      <c r="G422" s="6">
        <f t="shared" si="113"/>
        <v>1.5873015873015872</v>
      </c>
      <c r="H422" s="6">
        <v>45</v>
      </c>
      <c r="I422" s="6">
        <f t="shared" si="114"/>
        <v>1.984126984126984</v>
      </c>
      <c r="J422" s="6">
        <f t="shared" si="115"/>
        <v>56.25</v>
      </c>
      <c r="K422" s="6">
        <f t="shared" si="116"/>
        <v>3.1746031746031744</v>
      </c>
      <c r="L422" s="6">
        <f t="shared" si="117"/>
        <v>90</v>
      </c>
      <c r="M422" s="9" t="str">
        <f t="shared" si="118"/>
        <v>Pesto &amp; Parmesan Seasoning Ingredients:
parmesan cheese (part-skim milk, parsley, cheese cultures, salt, enzymes), spices, dehydrated garlic, parsley, silicon dioxide added to prevent caking
• ALLERGY ALERT: contains milk •
 - NET WT. 0.79 oz (22.5 grams)</v>
      </c>
      <c r="N422" s="10">
        <v>10000000445</v>
      </c>
      <c r="O422" s="10">
        <v>30000000445</v>
      </c>
      <c r="P422" s="10">
        <v>50000000445</v>
      </c>
      <c r="Q422" s="10">
        <v>70000000445</v>
      </c>
      <c r="R422" s="10">
        <v>90000000445</v>
      </c>
      <c r="S422" s="10">
        <v>11000000445</v>
      </c>
      <c r="T422" s="10">
        <v>13000000445</v>
      </c>
      <c r="U422" s="9" t="s">
        <v>49</v>
      </c>
      <c r="V422" s="9"/>
      <c r="W422" s="6">
        <f t="shared" si="119"/>
        <v>0.3968253968253968</v>
      </c>
      <c r="X422" s="6">
        <f t="shared" si="120"/>
        <v>11.25</v>
      </c>
      <c r="Y422" s="6">
        <f t="shared" si="121"/>
        <v>6.3492063492063489</v>
      </c>
      <c r="Z422" s="6">
        <f t="shared" si="122"/>
        <v>180</v>
      </c>
      <c r="AA422" s="13">
        <v>15000000445</v>
      </c>
      <c r="AB422" s="6">
        <f t="shared" si="128"/>
        <v>1.1904761904761905</v>
      </c>
      <c r="AC422" s="6">
        <f t="shared" si="111"/>
        <v>33.75</v>
      </c>
      <c r="AD422" s="13">
        <v>17000000445</v>
      </c>
      <c r="AE422" s="6">
        <f t="shared" si="123"/>
        <v>3.9682539682539679</v>
      </c>
      <c r="AF422" s="6">
        <f t="shared" si="124"/>
        <v>112.5</v>
      </c>
      <c r="AG422" s="13">
        <v>19000000445</v>
      </c>
      <c r="AH422" s="6">
        <f t="shared" si="125"/>
        <v>2.3809523809523809</v>
      </c>
      <c r="AI422" s="6">
        <f t="shared" si="126"/>
        <v>67.5</v>
      </c>
      <c r="AJ422" s="13">
        <v>21000000445</v>
      </c>
      <c r="AK422" s="11" t="s">
        <v>451</v>
      </c>
      <c r="AL422" s="10" t="str">
        <f t="shared" si="127"/>
        <v>Pesto &amp; Parmesan Seasoning Ingredients:
parmesan cheese (part-skim milk, parsley, cheese cultures, salt, enzymes), spices, dehydrated garlic, parsley, silicon dioxide added to prevent caking
• ALLERGY ALERT: contains milk •</v>
      </c>
      <c r="AM422" s="9" t="s">
        <v>44</v>
      </c>
      <c r="AN422" s="42"/>
    </row>
    <row r="423" spans="1:40" ht="210" x14ac:dyDescent="0.3">
      <c r="A423" s="33" t="s">
        <v>607</v>
      </c>
      <c r="B423" s="8" t="s">
        <v>449</v>
      </c>
      <c r="C423" s="8" t="s">
        <v>449</v>
      </c>
      <c r="D423" s="9" t="s">
        <v>450</v>
      </c>
      <c r="E423" s="6">
        <f t="shared" si="112"/>
        <v>0.79365079365079361</v>
      </c>
      <c r="F423" s="6">
        <f>Table9[[#This Row],[4oz 
Net Wt (grams)]]/2</f>
        <v>22.5</v>
      </c>
      <c r="G423" s="6">
        <f t="shared" si="113"/>
        <v>1.5873015873015872</v>
      </c>
      <c r="H423" s="6">
        <v>45</v>
      </c>
      <c r="I423" s="6">
        <f t="shared" si="114"/>
        <v>1.984126984126984</v>
      </c>
      <c r="J423" s="6">
        <f t="shared" si="115"/>
        <v>56.25</v>
      </c>
      <c r="K423" s="6">
        <f t="shared" si="116"/>
        <v>3.1746031746031744</v>
      </c>
      <c r="L423" s="6">
        <f t="shared" si="117"/>
        <v>90</v>
      </c>
      <c r="M423" s="9" t="str">
        <f t="shared" si="118"/>
        <v>Pesto &amp; Parmesan Seasoning Ingredients:
parmesan cheese (part-skim milk, parsley, cheese cultures, salt, enzymes), spices, dehydrated garlic, parsley, silicon dioxide added to prevent caking
• ALLERGY ALERT: contains milk •
 - NET WT. 0.79 oz (22.5 grams)</v>
      </c>
      <c r="N423" s="10">
        <v>10000000523</v>
      </c>
      <c r="O423" s="10">
        <v>30000000523</v>
      </c>
      <c r="P423" s="10">
        <v>50000000523</v>
      </c>
      <c r="Q423" s="10">
        <v>70000000523</v>
      </c>
      <c r="R423" s="10">
        <v>90000000523</v>
      </c>
      <c r="S423" s="10">
        <v>11000000523</v>
      </c>
      <c r="T423" s="10">
        <v>13000000523</v>
      </c>
      <c r="U423" s="22"/>
      <c r="W423" s="6">
        <f t="shared" si="119"/>
        <v>0.3968253968253968</v>
      </c>
      <c r="X423" s="6">
        <f t="shared" si="120"/>
        <v>11.25</v>
      </c>
      <c r="Y423" s="6">
        <f t="shared" si="121"/>
        <v>6.3492063492063489</v>
      </c>
      <c r="Z423" s="6">
        <f t="shared" si="122"/>
        <v>180</v>
      </c>
      <c r="AA423" s="13">
        <v>15000000523</v>
      </c>
      <c r="AB423" s="6">
        <f t="shared" si="128"/>
        <v>1.1904761904761905</v>
      </c>
      <c r="AC423" s="6">
        <f t="shared" si="111"/>
        <v>33.75</v>
      </c>
      <c r="AD423" s="13">
        <v>17000000523</v>
      </c>
      <c r="AE423" s="6">
        <f t="shared" si="123"/>
        <v>3.9682539682539679</v>
      </c>
      <c r="AF423" s="6">
        <f t="shared" si="124"/>
        <v>112.5</v>
      </c>
      <c r="AG423" s="13">
        <v>19000000523</v>
      </c>
      <c r="AH423" s="6">
        <f t="shared" si="125"/>
        <v>2.3809523809523809</v>
      </c>
      <c r="AI423" s="6">
        <f t="shared" si="126"/>
        <v>67.5</v>
      </c>
      <c r="AJ423" s="13">
        <v>21000000523</v>
      </c>
      <c r="AK423" s="11" t="s">
        <v>608</v>
      </c>
      <c r="AL423" s="10" t="str">
        <f t="shared" si="127"/>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1768</v>
      </c>
      <c r="B424" s="8" t="s">
        <v>1769</v>
      </c>
      <c r="C424" s="8" t="s">
        <v>1770</v>
      </c>
      <c r="D424" s="9" t="s">
        <v>1771</v>
      </c>
      <c r="E424" s="6">
        <f t="shared" si="112"/>
        <v>1.1000000000000001</v>
      </c>
      <c r="F424" s="6">
        <f>Table9[[#This Row],[4oz 
Net Wt (grams)]]/2</f>
        <v>31.185000000000006</v>
      </c>
      <c r="G424" s="6">
        <f t="shared" si="113"/>
        <v>2.2000000000000002</v>
      </c>
      <c r="H424" s="6">
        <v>62.370000000000012</v>
      </c>
      <c r="I424" s="6">
        <f t="shared" si="114"/>
        <v>2.75</v>
      </c>
      <c r="J424" s="6">
        <f t="shared" si="115"/>
        <v>77.96250000000002</v>
      </c>
      <c r="K424" s="6">
        <f t="shared" si="116"/>
        <v>4.4000000000000004</v>
      </c>
      <c r="L424" s="6">
        <f t="shared" si="117"/>
        <v>124.74000000000002</v>
      </c>
      <c r="M424" s="9" t="str">
        <f t="shared" si="118"/>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1772</v>
      </c>
      <c r="W424" s="6">
        <f t="shared" si="119"/>
        <v>0.55000000000000004</v>
      </c>
      <c r="X424" s="6">
        <f t="shared" si="120"/>
        <v>15.592500000000003</v>
      </c>
      <c r="Y424" s="6">
        <f t="shared" si="121"/>
        <v>8.8000000000000007</v>
      </c>
      <c r="Z424" s="6">
        <f t="shared" si="122"/>
        <v>249.48000000000005</v>
      </c>
      <c r="AA424" s="13">
        <v>15000000244</v>
      </c>
      <c r="AB424" s="6">
        <f t="shared" si="128"/>
        <v>1.6500000000000001</v>
      </c>
      <c r="AC424" s="6">
        <f t="shared" si="111"/>
        <v>46.777500000000011</v>
      </c>
      <c r="AD424" s="13">
        <v>17000000244</v>
      </c>
      <c r="AE424" s="6">
        <f t="shared" si="123"/>
        <v>5.5000000000000009</v>
      </c>
      <c r="AF424" s="6">
        <f t="shared" si="124"/>
        <v>155.92500000000004</v>
      </c>
      <c r="AG424" s="13">
        <v>19000000244</v>
      </c>
      <c r="AH424" s="6">
        <f t="shared" si="125"/>
        <v>3.3000000000000003</v>
      </c>
      <c r="AI424" s="6">
        <f t="shared" si="126"/>
        <v>93.555000000000021</v>
      </c>
      <c r="AJ424" s="13">
        <v>21000000244</v>
      </c>
      <c r="AK424" s="11"/>
      <c r="AL424" s="10" t="str">
        <f t="shared" si="127"/>
        <v>Philly Favorite Pizza Seasoning Ingredients:
onion, marjoram, red &amp; green bell pepper, oregano, thyme, parsley, fennel, garlic, celery &amp; chives</v>
      </c>
      <c r="AM424" s="9" t="s">
        <v>44</v>
      </c>
      <c r="AN424" s="42"/>
    </row>
    <row r="425" spans="1:40" ht="409.6" x14ac:dyDescent="0.3">
      <c r="A425" s="8" t="s">
        <v>2509</v>
      </c>
      <c r="B425" s="8" t="s">
        <v>2510</v>
      </c>
      <c r="C425" s="8" t="s">
        <v>2511</v>
      </c>
      <c r="D425" s="9" t="s">
        <v>2512</v>
      </c>
      <c r="E425" s="6">
        <f t="shared" si="112"/>
        <v>1.6875</v>
      </c>
      <c r="F425" s="6">
        <f>Table9[[#This Row],[4oz 
Net Wt (grams)]]/2</f>
        <v>47.840625000000003</v>
      </c>
      <c r="G425" s="6">
        <f t="shared" si="113"/>
        <v>3.375</v>
      </c>
      <c r="H425" s="6">
        <v>95.681250000000006</v>
      </c>
      <c r="I425" s="6">
        <f t="shared" si="114"/>
        <v>4.21875</v>
      </c>
      <c r="J425" s="6">
        <f t="shared" si="115"/>
        <v>119.6015625</v>
      </c>
      <c r="K425" s="6">
        <f t="shared" si="116"/>
        <v>6.75</v>
      </c>
      <c r="L425" s="6">
        <f t="shared" si="117"/>
        <v>191.36250000000001</v>
      </c>
      <c r="M425"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121</v>
      </c>
      <c r="W425" s="6">
        <f t="shared" si="119"/>
        <v>0.84375</v>
      </c>
      <c r="X425" s="6">
        <f t="shared" si="120"/>
        <v>23.920312500000001</v>
      </c>
      <c r="Y425" s="6">
        <f t="shared" si="121"/>
        <v>13.5</v>
      </c>
      <c r="Z425" s="6">
        <f t="shared" si="122"/>
        <v>382.72500000000002</v>
      </c>
      <c r="AA425" s="13">
        <v>15000000245</v>
      </c>
      <c r="AB425" s="6">
        <f t="shared" si="128"/>
        <v>2.53125</v>
      </c>
      <c r="AC425" s="6">
        <f t="shared" si="111"/>
        <v>71.760937500000011</v>
      </c>
      <c r="AD425" s="13">
        <v>17000000245</v>
      </c>
      <c r="AE425" s="6">
        <f t="shared" si="123"/>
        <v>8.4375</v>
      </c>
      <c r="AF425" s="6">
        <f t="shared" si="124"/>
        <v>239.203125</v>
      </c>
      <c r="AG425" s="13">
        <v>19000000245</v>
      </c>
      <c r="AH425" s="6">
        <f t="shared" si="125"/>
        <v>5.0625</v>
      </c>
      <c r="AI425" s="6">
        <f t="shared" si="126"/>
        <v>143.52187500000002</v>
      </c>
      <c r="AJ425" s="13">
        <v>21000000245</v>
      </c>
      <c r="AK425" s="11"/>
      <c r="AL425"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788</v>
      </c>
      <c r="B426" s="8" t="s">
        <v>789</v>
      </c>
      <c r="C426" s="8" t="s">
        <v>790</v>
      </c>
      <c r="D426" s="9" t="s">
        <v>791</v>
      </c>
      <c r="E426" s="6">
        <f t="shared" si="112"/>
        <v>1.85</v>
      </c>
      <c r="F426" s="6">
        <f>Table9[[#This Row],[4oz 
Net Wt (grams)]]/2</f>
        <v>52.447500000000005</v>
      </c>
      <c r="G426" s="6">
        <f t="shared" si="113"/>
        <v>3.7</v>
      </c>
      <c r="H426" s="6">
        <v>104.89500000000001</v>
      </c>
      <c r="I426" s="6">
        <f t="shared" si="114"/>
        <v>4.625</v>
      </c>
      <c r="J426" s="6">
        <f t="shared" si="115"/>
        <v>131.11875000000001</v>
      </c>
      <c r="K426" s="6">
        <f t="shared" si="116"/>
        <v>7.4</v>
      </c>
      <c r="L426" s="6">
        <f t="shared" si="117"/>
        <v>209.79000000000002</v>
      </c>
      <c r="M426" s="9" t="str">
        <f t="shared" si="118"/>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 t="shared" si="119"/>
        <v>0.92500000000000004</v>
      </c>
      <c r="X426" s="6">
        <f t="shared" si="120"/>
        <v>26.223750000000003</v>
      </c>
      <c r="Y426" s="6">
        <f t="shared" si="121"/>
        <v>14.8</v>
      </c>
      <c r="Z426" s="6">
        <f t="shared" si="122"/>
        <v>419.58000000000004</v>
      </c>
      <c r="AA426" s="13">
        <v>15000000596</v>
      </c>
      <c r="AB426" s="6">
        <f t="shared" si="128"/>
        <v>2.7750000000000004</v>
      </c>
      <c r="AC426" s="6">
        <f t="shared" si="111"/>
        <v>78.671250000000015</v>
      </c>
      <c r="AD426" s="13">
        <v>17000000596</v>
      </c>
      <c r="AE426" s="6">
        <f t="shared" si="123"/>
        <v>9.25</v>
      </c>
      <c r="AF426" s="6">
        <f t="shared" si="124"/>
        <v>262.23750000000001</v>
      </c>
      <c r="AG426" s="13">
        <v>19000000596</v>
      </c>
      <c r="AH426" s="6">
        <f t="shared" si="125"/>
        <v>5.5500000000000007</v>
      </c>
      <c r="AI426" s="6">
        <f t="shared" si="126"/>
        <v>157.34250000000003</v>
      </c>
      <c r="AJ426" s="13">
        <v>21000000596</v>
      </c>
      <c r="AK426" s="11" t="s">
        <v>792</v>
      </c>
      <c r="AL426" s="10" t="str">
        <f t="shared" si="127"/>
        <v>Pinch of Pumpkin Spice Popcorn Seasoning Ingredients:
sugar, cinnamon, salt, spices</v>
      </c>
      <c r="AM426" s="9" t="s">
        <v>44</v>
      </c>
      <c r="AN426" s="42"/>
    </row>
    <row r="427" spans="1:40" ht="409.6" x14ac:dyDescent="0.3">
      <c r="A427" s="8" t="s">
        <v>2549</v>
      </c>
      <c r="B427" s="8" t="s">
        <v>2550</v>
      </c>
      <c r="C427" s="8" t="s">
        <v>2551</v>
      </c>
      <c r="D427" s="9" t="s">
        <v>2552</v>
      </c>
      <c r="E427" s="6">
        <f t="shared" si="112"/>
        <v>1.6875</v>
      </c>
      <c r="F427" s="6">
        <f>Table9[[#This Row],[4oz 
Net Wt (grams)]]/2</f>
        <v>47.840625000000003</v>
      </c>
      <c r="G427" s="6">
        <f t="shared" si="113"/>
        <v>3.375</v>
      </c>
      <c r="H427" s="6">
        <v>95.681250000000006</v>
      </c>
      <c r="I427" s="6">
        <f t="shared" si="114"/>
        <v>4.21875</v>
      </c>
      <c r="J427" s="6">
        <f t="shared" si="115"/>
        <v>119.6015625</v>
      </c>
      <c r="K427" s="6">
        <f t="shared" si="116"/>
        <v>6.75</v>
      </c>
      <c r="L427" s="6">
        <f t="shared" si="117"/>
        <v>191.36250000000001</v>
      </c>
      <c r="M427"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121</v>
      </c>
      <c r="W427" s="6">
        <f t="shared" si="119"/>
        <v>0.84375</v>
      </c>
      <c r="X427" s="6">
        <f t="shared" si="120"/>
        <v>23.920312500000001</v>
      </c>
      <c r="Y427" s="6">
        <f t="shared" si="121"/>
        <v>13.5</v>
      </c>
      <c r="Z427" s="6">
        <f t="shared" si="122"/>
        <v>382.72500000000002</v>
      </c>
      <c r="AA427" s="13">
        <v>15000000246</v>
      </c>
      <c r="AB427" s="6">
        <f t="shared" si="128"/>
        <v>2.53125</v>
      </c>
      <c r="AC427" s="6">
        <f t="shared" si="111"/>
        <v>71.760937500000011</v>
      </c>
      <c r="AD427" s="13">
        <v>17000000246</v>
      </c>
      <c r="AE427" s="6">
        <f t="shared" si="123"/>
        <v>8.4375</v>
      </c>
      <c r="AF427" s="6">
        <f t="shared" si="124"/>
        <v>239.203125</v>
      </c>
      <c r="AG427" s="13">
        <v>19000000246</v>
      </c>
      <c r="AH427" s="6">
        <f t="shared" si="125"/>
        <v>5.0625</v>
      </c>
      <c r="AI427" s="6">
        <f t="shared" si="126"/>
        <v>143.52187500000002</v>
      </c>
      <c r="AJ427" s="13">
        <v>21000000246</v>
      </c>
      <c r="AK427" s="11"/>
      <c r="AL427"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576</v>
      </c>
      <c r="B428" s="8" t="s">
        <v>577</v>
      </c>
      <c r="C428" s="8" t="s">
        <v>578</v>
      </c>
      <c r="D428" s="9" t="s">
        <v>579</v>
      </c>
      <c r="E428" s="6">
        <f t="shared" si="112"/>
        <v>2.257495590828924</v>
      </c>
      <c r="F428" s="6">
        <f>Table9[[#This Row],[4oz 
Net Wt (grams)]]/2</f>
        <v>64</v>
      </c>
      <c r="G428" s="6">
        <f t="shared" si="113"/>
        <v>4.5149911816578481</v>
      </c>
      <c r="H428" s="6">
        <v>128</v>
      </c>
      <c r="I428" s="6">
        <f t="shared" si="114"/>
        <v>5.6437389770723101</v>
      </c>
      <c r="J428" s="6">
        <f t="shared" si="115"/>
        <v>160</v>
      </c>
      <c r="K428" s="6">
        <f t="shared" si="116"/>
        <v>9.0299823633156961</v>
      </c>
      <c r="L428" s="6">
        <f t="shared" si="117"/>
        <v>256</v>
      </c>
      <c r="M428" s="9" t="str">
        <f t="shared" si="118"/>
        <v>Pink Himalayan &amp; Ghost Chili Sea Salt Ingredients:
coarse pink Himalayan sea salt, ghost chili peppers
 - NET WT. 2.26 oz (64 grams)</v>
      </c>
      <c r="N428" s="10">
        <v>10000000510</v>
      </c>
      <c r="O428" s="10">
        <v>30000000510</v>
      </c>
      <c r="P428" s="10">
        <v>50000000510</v>
      </c>
      <c r="Q428" s="10">
        <v>70000000510</v>
      </c>
      <c r="R428" s="10">
        <v>90000000510</v>
      </c>
      <c r="S428" s="10">
        <v>11000000510</v>
      </c>
      <c r="T428" s="10">
        <v>13000000510</v>
      </c>
      <c r="U428" s="22"/>
      <c r="W428" s="6">
        <f t="shared" si="119"/>
        <v>1.128747795414462</v>
      </c>
      <c r="X428" s="6">
        <f t="shared" si="120"/>
        <v>32</v>
      </c>
      <c r="Y428" s="6">
        <f t="shared" si="121"/>
        <v>18.059964726631392</v>
      </c>
      <c r="Z428" s="6">
        <f t="shared" si="122"/>
        <v>512</v>
      </c>
      <c r="AA428" s="13">
        <v>15000000510</v>
      </c>
      <c r="AB428" s="6">
        <f t="shared" si="128"/>
        <v>3.3862433862433861</v>
      </c>
      <c r="AC428" s="6">
        <f t="shared" si="111"/>
        <v>96</v>
      </c>
      <c r="AD428" s="13">
        <v>17000000510</v>
      </c>
      <c r="AE428" s="6">
        <f t="shared" si="123"/>
        <v>11.28747795414462</v>
      </c>
      <c r="AF428" s="6">
        <f t="shared" si="124"/>
        <v>320</v>
      </c>
      <c r="AG428" s="13">
        <v>19000000510</v>
      </c>
      <c r="AH428" s="6">
        <f t="shared" si="125"/>
        <v>6.7724867724867721</v>
      </c>
      <c r="AI428" s="6">
        <f t="shared" si="126"/>
        <v>192</v>
      </c>
      <c r="AJ428" s="13">
        <v>21000000510</v>
      </c>
      <c r="AK428" s="11" t="s">
        <v>580</v>
      </c>
      <c r="AL428" s="10" t="str">
        <f t="shared" si="127"/>
        <v>Pink Himalayan &amp; Ghost Chili Sea Salt Ingredients:
coarse pink Himalayan sea salt, ghost chili peppers</v>
      </c>
      <c r="AM428" s="9" t="s">
        <v>44</v>
      </c>
      <c r="AN428" s="42"/>
    </row>
    <row r="429" spans="1:40" ht="180" x14ac:dyDescent="0.3">
      <c r="A429" s="31" t="s">
        <v>2296</v>
      </c>
      <c r="B429" s="8" t="s">
        <v>2297</v>
      </c>
      <c r="C429" s="8" t="s">
        <v>2298</v>
      </c>
      <c r="D429" s="9" t="s">
        <v>2299</v>
      </c>
      <c r="E429" s="6">
        <f t="shared" si="112"/>
        <v>2.257495590828924</v>
      </c>
      <c r="F429" s="6">
        <f>Table9[[#This Row],[4oz 
Net Wt (grams)]]/2</f>
        <v>64</v>
      </c>
      <c r="G429" s="6">
        <f t="shared" si="113"/>
        <v>4.5149911816578481</v>
      </c>
      <c r="H429" s="6">
        <v>128</v>
      </c>
      <c r="I429" s="6">
        <f t="shared" si="114"/>
        <v>5.6437389770723101</v>
      </c>
      <c r="J429" s="6">
        <f t="shared" si="115"/>
        <v>160</v>
      </c>
      <c r="K429" s="6">
        <f t="shared" si="116"/>
        <v>9.0299823633156961</v>
      </c>
      <c r="L429" s="6">
        <f t="shared" si="117"/>
        <v>256</v>
      </c>
      <c r="M429" s="9" t="str">
        <f t="shared" si="118"/>
        <v>Pink Himalayan &amp; Ghost Chili Sea Salt (Coarse) Ingredients:
coarse pink Himalayan sea salt, ghost chili peppers
 - NET WT. 2.26 oz (64 grams)</v>
      </c>
      <c r="N429" s="10">
        <v>10000000160</v>
      </c>
      <c r="O429" s="10">
        <v>30000000160</v>
      </c>
      <c r="P429" s="10">
        <v>50000000160</v>
      </c>
      <c r="Q429" s="10">
        <v>70000000160</v>
      </c>
      <c r="R429" s="10">
        <v>90000000160</v>
      </c>
      <c r="S429" s="10">
        <v>11000000160</v>
      </c>
      <c r="T429" s="10">
        <v>13000000160</v>
      </c>
      <c r="U429" s="8" t="s">
        <v>49</v>
      </c>
      <c r="V429" s="9" t="s">
        <v>115</v>
      </c>
      <c r="W429" s="6">
        <f t="shared" si="119"/>
        <v>1.128747795414462</v>
      </c>
      <c r="X429" s="6">
        <f t="shared" si="120"/>
        <v>32</v>
      </c>
      <c r="Y429" s="6">
        <f t="shared" si="121"/>
        <v>18.059964726631392</v>
      </c>
      <c r="Z429" s="6">
        <f t="shared" si="122"/>
        <v>512</v>
      </c>
      <c r="AA429" s="13">
        <v>15000000160</v>
      </c>
      <c r="AB429" s="6">
        <f t="shared" si="128"/>
        <v>3.3862433862433861</v>
      </c>
      <c r="AC429" s="6">
        <f t="shared" si="111"/>
        <v>96</v>
      </c>
      <c r="AD429" s="13">
        <v>17000000160</v>
      </c>
      <c r="AE429" s="6">
        <f t="shared" si="123"/>
        <v>11.28747795414462</v>
      </c>
      <c r="AF429" s="6">
        <f t="shared" si="124"/>
        <v>320</v>
      </c>
      <c r="AG429" s="13">
        <v>19000000160</v>
      </c>
      <c r="AH429" s="6">
        <f t="shared" si="125"/>
        <v>6.7724867724867721</v>
      </c>
      <c r="AI429" s="6">
        <f t="shared" si="126"/>
        <v>192</v>
      </c>
      <c r="AJ429" s="13">
        <v>21000000160</v>
      </c>
      <c r="AK429" s="11"/>
      <c r="AL429" s="10" t="str">
        <f t="shared" si="127"/>
        <v>Pink Himalayan &amp; Ghost Chili Sea Salt (Coarse) Ingredients:
coarse pink Himalayan sea salt, ghost chili peppers</v>
      </c>
      <c r="AM429" s="9" t="s">
        <v>44</v>
      </c>
      <c r="AN429" s="42"/>
    </row>
    <row r="430" spans="1:40" ht="180" x14ac:dyDescent="0.3">
      <c r="A430" s="31" t="s">
        <v>2292</v>
      </c>
      <c r="B430" s="8" t="s">
        <v>2293</v>
      </c>
      <c r="C430" s="8" t="s">
        <v>2294</v>
      </c>
      <c r="D430" s="9" t="s">
        <v>2295</v>
      </c>
      <c r="E430" s="6">
        <f t="shared" si="112"/>
        <v>2.257495590828924</v>
      </c>
      <c r="F430" s="6">
        <f>Table9[[#This Row],[4oz 
Net Wt (grams)]]/2</f>
        <v>64</v>
      </c>
      <c r="G430" s="6">
        <f t="shared" si="113"/>
        <v>4.5149911816578481</v>
      </c>
      <c r="H430" s="6">
        <v>128</v>
      </c>
      <c r="I430" s="6">
        <f t="shared" si="114"/>
        <v>5.6437389770723101</v>
      </c>
      <c r="J430" s="6">
        <f t="shared" si="115"/>
        <v>160</v>
      </c>
      <c r="K430" s="6">
        <f t="shared" si="116"/>
        <v>9.0299823633156961</v>
      </c>
      <c r="L430" s="6">
        <f t="shared" si="117"/>
        <v>256</v>
      </c>
      <c r="M430" s="9" t="str">
        <f t="shared" si="118"/>
        <v>Pink Himalayan &amp; Ghost Chili Sea Salt (Fine) Ingredients:
pink Himalayan salt w/ smoked ghost chili peppers
 - NET WT. 2.26 oz (64 grams)</v>
      </c>
      <c r="N430" s="10">
        <v>10000000418</v>
      </c>
      <c r="O430" s="10">
        <v>30000000418</v>
      </c>
      <c r="P430" s="10">
        <v>50000000418</v>
      </c>
      <c r="Q430" s="10">
        <v>70000000418</v>
      </c>
      <c r="R430" s="10">
        <v>90000000418</v>
      </c>
      <c r="S430" s="10">
        <v>11000000418</v>
      </c>
      <c r="T430" s="10">
        <v>13000000418</v>
      </c>
      <c r="U430" s="8" t="s">
        <v>49</v>
      </c>
      <c r="V430" s="9"/>
      <c r="W430" s="6">
        <f t="shared" si="119"/>
        <v>1.128747795414462</v>
      </c>
      <c r="X430" s="6">
        <f t="shared" si="120"/>
        <v>32</v>
      </c>
      <c r="Y430" s="6">
        <f t="shared" si="121"/>
        <v>18.059964726631392</v>
      </c>
      <c r="Z430" s="6">
        <f t="shared" si="122"/>
        <v>512</v>
      </c>
      <c r="AA430" s="13">
        <v>15000000418</v>
      </c>
      <c r="AB430" s="6">
        <f t="shared" si="128"/>
        <v>3.3862433862433861</v>
      </c>
      <c r="AC430" s="6">
        <f t="shared" ref="AC430:AC493" si="129">IF(OR(F430 = "NULL", H430 = "NULL"), "NULL", (F430+H430)/2)</f>
        <v>96</v>
      </c>
      <c r="AD430" s="13">
        <v>17000000418</v>
      </c>
      <c r="AE430" s="6">
        <f t="shared" si="123"/>
        <v>11.28747795414462</v>
      </c>
      <c r="AF430" s="6">
        <f t="shared" si="124"/>
        <v>320</v>
      </c>
      <c r="AG430" s="13">
        <v>19000000418</v>
      </c>
      <c r="AH430" s="6">
        <f t="shared" si="125"/>
        <v>6.7724867724867721</v>
      </c>
      <c r="AI430" s="6">
        <f t="shared" si="126"/>
        <v>192</v>
      </c>
      <c r="AJ430" s="13">
        <v>21000000418</v>
      </c>
      <c r="AK430" s="11"/>
      <c r="AL430" s="10" t="str">
        <f t="shared" si="127"/>
        <v>Pink Himalayan &amp; Ghost Chili Sea Salt (Fine) Ingredients:
pink Himalayan salt w/ smoked ghost chili peppers</v>
      </c>
      <c r="AM430" s="9" t="s">
        <v>44</v>
      </c>
      <c r="AN430" s="42"/>
    </row>
    <row r="431" spans="1:40" ht="180" x14ac:dyDescent="0.3">
      <c r="A431" s="8" t="s">
        <v>2268</v>
      </c>
      <c r="B431" s="8" t="s">
        <v>2269</v>
      </c>
      <c r="C431" s="8" t="s">
        <v>2270</v>
      </c>
      <c r="D431" s="9" t="s">
        <v>2271</v>
      </c>
      <c r="E431" s="6">
        <f t="shared" si="112"/>
        <v>3.2</v>
      </c>
      <c r="F431" s="6">
        <f>Table9[[#This Row],[4oz 
Net Wt (grams)]]/2</f>
        <v>90.720000000000013</v>
      </c>
      <c r="G431" s="6">
        <f t="shared" si="113"/>
        <v>6.4</v>
      </c>
      <c r="H431" s="6">
        <v>181.44000000000003</v>
      </c>
      <c r="I431" s="6">
        <f t="shared" si="114"/>
        <v>8</v>
      </c>
      <c r="J431" s="6">
        <f t="shared" si="115"/>
        <v>226.80000000000004</v>
      </c>
      <c r="K431" s="6">
        <f t="shared" si="116"/>
        <v>12.8</v>
      </c>
      <c r="L431" s="6">
        <f t="shared" si="117"/>
        <v>362.88000000000005</v>
      </c>
      <c r="M431" s="9" t="str">
        <f t="shared" si="118"/>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 t="shared" si="119"/>
        <v>1.6</v>
      </c>
      <c r="X431" s="6">
        <f t="shared" si="120"/>
        <v>45.360000000000007</v>
      </c>
      <c r="Y431" s="6">
        <f t="shared" si="121"/>
        <v>25.6</v>
      </c>
      <c r="Z431" s="6">
        <f t="shared" si="122"/>
        <v>725.7600000000001</v>
      </c>
      <c r="AA431" s="13">
        <v>15000000158</v>
      </c>
      <c r="AB431" s="6">
        <f t="shared" si="128"/>
        <v>4.8000000000000007</v>
      </c>
      <c r="AC431" s="6">
        <f t="shared" si="129"/>
        <v>136.08000000000001</v>
      </c>
      <c r="AD431" s="13">
        <v>17000000158</v>
      </c>
      <c r="AE431" s="6">
        <f t="shared" si="123"/>
        <v>16.000000000000004</v>
      </c>
      <c r="AF431" s="6">
        <f t="shared" si="124"/>
        <v>453.60000000000008</v>
      </c>
      <c r="AG431" s="13">
        <v>19000000158</v>
      </c>
      <c r="AH431" s="6">
        <f t="shared" si="125"/>
        <v>9.6000000000000014</v>
      </c>
      <c r="AI431" s="6">
        <f t="shared" si="126"/>
        <v>272.16000000000003</v>
      </c>
      <c r="AJ431" s="13">
        <v>21000000158</v>
      </c>
      <c r="AK431" s="11"/>
      <c r="AL431" s="10" t="str">
        <f t="shared" si="127"/>
        <v>Pink Himalayan Coarse Sea Salt Ingredients:
coarse pink himalayan sea salt</v>
      </c>
      <c r="AM431" s="9" t="s">
        <v>44</v>
      </c>
      <c r="AN431" s="42"/>
    </row>
    <row r="432" spans="1:40" ht="180" x14ac:dyDescent="0.3">
      <c r="A432" s="8" t="s">
        <v>2264</v>
      </c>
      <c r="B432" s="8" t="s">
        <v>2265</v>
      </c>
      <c r="C432" s="8" t="s">
        <v>2266</v>
      </c>
      <c r="D432" s="9" t="s">
        <v>2267</v>
      </c>
      <c r="E432" s="6">
        <f t="shared" si="112"/>
        <v>1.9</v>
      </c>
      <c r="F432" s="6">
        <f>Table9[[#This Row],[4oz 
Net Wt (grams)]]/2</f>
        <v>53.865000000000002</v>
      </c>
      <c r="G432" s="6">
        <f t="shared" si="113"/>
        <v>3.8</v>
      </c>
      <c r="H432" s="6">
        <v>107.73</v>
      </c>
      <c r="I432" s="6">
        <f t="shared" si="114"/>
        <v>4.75</v>
      </c>
      <c r="J432" s="6">
        <f t="shared" si="115"/>
        <v>134.66249999999999</v>
      </c>
      <c r="K432" s="6">
        <f t="shared" si="116"/>
        <v>7.6</v>
      </c>
      <c r="L432" s="6">
        <f t="shared" si="117"/>
        <v>215.46</v>
      </c>
      <c r="M432" s="9" t="str">
        <f t="shared" si="118"/>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 t="shared" si="119"/>
        <v>0.95</v>
      </c>
      <c r="X432" s="6">
        <f t="shared" si="120"/>
        <v>26.932500000000001</v>
      </c>
      <c r="Y432" s="6">
        <f t="shared" si="121"/>
        <v>15.2</v>
      </c>
      <c r="Z432" s="6">
        <f t="shared" si="122"/>
        <v>430.92</v>
      </c>
      <c r="AA432" s="13">
        <v>15000000159</v>
      </c>
      <c r="AB432" s="6">
        <f t="shared" si="128"/>
        <v>2.8499999999999996</v>
      </c>
      <c r="AC432" s="6">
        <f t="shared" si="129"/>
        <v>80.797499999999999</v>
      </c>
      <c r="AD432" s="13">
        <v>17000000159</v>
      </c>
      <c r="AE432" s="6">
        <f t="shared" si="123"/>
        <v>9.5</v>
      </c>
      <c r="AF432" s="6">
        <f t="shared" si="124"/>
        <v>269.32499999999999</v>
      </c>
      <c r="AG432" s="13">
        <v>19000000159</v>
      </c>
      <c r="AH432" s="6">
        <f t="shared" si="125"/>
        <v>5.6999999999999993</v>
      </c>
      <c r="AI432" s="6">
        <f t="shared" si="126"/>
        <v>161.595</v>
      </c>
      <c r="AJ432" s="13">
        <v>21000000159</v>
      </c>
      <c r="AK432" s="11"/>
      <c r="AL432" s="10" t="str">
        <f t="shared" si="127"/>
        <v>Pink Himalayan Fine Sea Salt Ingredients:
pink himalayan salt</v>
      </c>
      <c r="AM432" s="9" t="s">
        <v>44</v>
      </c>
      <c r="AN432" s="42"/>
    </row>
    <row r="433" spans="1:40" ht="180" x14ac:dyDescent="0.3">
      <c r="A433" s="8" t="s">
        <v>1590</v>
      </c>
      <c r="B433" s="8" t="s">
        <v>1591</v>
      </c>
      <c r="C433" s="8" t="s">
        <v>1591</v>
      </c>
      <c r="D433" s="9" t="s">
        <v>1592</v>
      </c>
      <c r="E433" s="6">
        <f t="shared" si="112"/>
        <v>0.6</v>
      </c>
      <c r="F433" s="6">
        <f>Table9[[#This Row],[4oz 
Net Wt (grams)]]/2</f>
        <v>17.010000000000002</v>
      </c>
      <c r="G433" s="6">
        <f t="shared" si="113"/>
        <v>1.2</v>
      </c>
      <c r="H433" s="6">
        <v>34.020000000000003</v>
      </c>
      <c r="I433" s="6">
        <f t="shared" si="114"/>
        <v>1.5</v>
      </c>
      <c r="J433" s="6">
        <f t="shared" si="115"/>
        <v>42.525000000000006</v>
      </c>
      <c r="K433" s="6">
        <f t="shared" si="116"/>
        <v>2.4</v>
      </c>
      <c r="L433" s="6">
        <f t="shared" si="117"/>
        <v>68.040000000000006</v>
      </c>
      <c r="M433" s="9" t="str">
        <f t="shared" si="118"/>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138</v>
      </c>
      <c r="W433" s="6">
        <f t="shared" si="119"/>
        <v>0.3</v>
      </c>
      <c r="X433" s="6">
        <f t="shared" si="120"/>
        <v>8.5050000000000008</v>
      </c>
      <c r="Y433" s="6">
        <f t="shared" si="121"/>
        <v>4.8</v>
      </c>
      <c r="Z433" s="6">
        <f t="shared" si="122"/>
        <v>136.08000000000001</v>
      </c>
      <c r="AA433" s="13">
        <v>15000000247</v>
      </c>
      <c r="AB433" s="6">
        <f t="shared" si="128"/>
        <v>0.89999999999999991</v>
      </c>
      <c r="AC433" s="6">
        <f t="shared" si="129"/>
        <v>25.515000000000001</v>
      </c>
      <c r="AD433" s="13">
        <v>17000000247</v>
      </c>
      <c r="AE433" s="6">
        <f t="shared" si="123"/>
        <v>3.0000000000000004</v>
      </c>
      <c r="AF433" s="6">
        <f t="shared" si="124"/>
        <v>85.050000000000011</v>
      </c>
      <c r="AG433" s="13">
        <v>19000000247</v>
      </c>
      <c r="AH433" s="6">
        <f t="shared" si="125"/>
        <v>1.7999999999999998</v>
      </c>
      <c r="AI433" s="6">
        <f t="shared" si="126"/>
        <v>51.03</v>
      </c>
      <c r="AJ433" s="13">
        <v>21000000247</v>
      </c>
      <c r="AK433" s="11"/>
      <c r="AL433" s="10" t="str">
        <f t="shared" si="127"/>
        <v>Pink Peppercorn Ingredients:
pink peppercorns that have a sweet and spicy flavor with hints of citrus</v>
      </c>
      <c r="AM433" s="9" t="s">
        <v>44</v>
      </c>
      <c r="AN433" s="42"/>
    </row>
    <row r="434" spans="1:40" ht="270" x14ac:dyDescent="0.3">
      <c r="A434" s="8" t="s">
        <v>1641</v>
      </c>
      <c r="B434" s="8" t="s">
        <v>1642</v>
      </c>
      <c r="C434" s="8" t="s">
        <v>1643</v>
      </c>
      <c r="D434" s="9" t="s">
        <v>1644</v>
      </c>
      <c r="E434" s="6">
        <f t="shared" si="112"/>
        <v>1.9</v>
      </c>
      <c r="F434" s="6">
        <f>Table9[[#This Row],[4oz 
Net Wt (grams)]]/2</f>
        <v>53.865000000000002</v>
      </c>
      <c r="G434" s="6">
        <f t="shared" si="113"/>
        <v>3.8</v>
      </c>
      <c r="H434" s="6">
        <v>107.73</v>
      </c>
      <c r="I434" s="6">
        <f t="shared" si="114"/>
        <v>4.75</v>
      </c>
      <c r="J434" s="6">
        <f t="shared" si="115"/>
        <v>134.66249999999999</v>
      </c>
      <c r="K434" s="6">
        <f t="shared" si="116"/>
        <v>7.6</v>
      </c>
      <c r="L434" s="6">
        <f t="shared" si="117"/>
        <v>215.46</v>
      </c>
      <c r="M434"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786</v>
      </c>
      <c r="W434" s="6">
        <f t="shared" si="119"/>
        <v>0.95</v>
      </c>
      <c r="X434" s="6">
        <f t="shared" si="120"/>
        <v>26.932500000000001</v>
      </c>
      <c r="Y434" s="6">
        <f t="shared" si="121"/>
        <v>15.2</v>
      </c>
      <c r="Z434" s="6">
        <f t="shared" si="122"/>
        <v>430.92</v>
      </c>
      <c r="AA434" s="13">
        <v>15000000248</v>
      </c>
      <c r="AB434" s="6">
        <f t="shared" si="128"/>
        <v>2.8499999999999996</v>
      </c>
      <c r="AC434" s="6">
        <f t="shared" si="129"/>
        <v>80.797499999999999</v>
      </c>
      <c r="AD434" s="13">
        <v>17000000248</v>
      </c>
      <c r="AE434" s="6">
        <f t="shared" si="123"/>
        <v>9.5</v>
      </c>
      <c r="AF434" s="6">
        <f t="shared" si="124"/>
        <v>269.32499999999999</v>
      </c>
      <c r="AG434" s="13">
        <v>19000000248</v>
      </c>
      <c r="AH434" s="6">
        <f t="shared" si="125"/>
        <v>5.6999999999999993</v>
      </c>
      <c r="AI434" s="6">
        <f t="shared" si="126"/>
        <v>161.595</v>
      </c>
      <c r="AJ434" s="13">
        <v>21000000248</v>
      </c>
      <c r="AK434" s="11"/>
      <c r="AL434"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533</v>
      </c>
      <c r="B435" s="8" t="s">
        <v>534</v>
      </c>
      <c r="C435" s="8" t="s">
        <v>534</v>
      </c>
      <c r="D435" s="9" t="s">
        <v>535</v>
      </c>
      <c r="E435" s="6">
        <f t="shared" si="112"/>
        <v>1.85</v>
      </c>
      <c r="F435" s="6">
        <f>Table9[[#This Row],[4oz 
Net Wt (grams)]]/2</f>
        <v>52.447500000000005</v>
      </c>
      <c r="G435" s="6">
        <f t="shared" si="113"/>
        <v>3.7</v>
      </c>
      <c r="H435" s="6">
        <v>104.89500000000001</v>
      </c>
      <c r="I435" s="6">
        <f t="shared" si="114"/>
        <v>4.625</v>
      </c>
      <c r="J435" s="6">
        <f t="shared" si="115"/>
        <v>131.11875000000001</v>
      </c>
      <c r="K435" s="6">
        <f t="shared" si="116"/>
        <v>7.4</v>
      </c>
      <c r="L435" s="6">
        <f t="shared" si="117"/>
        <v>209.79000000000002</v>
      </c>
      <c r="M435" s="9" t="str">
        <f t="shared" si="118"/>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 t="shared" si="119"/>
        <v>0.92500000000000004</v>
      </c>
      <c r="X435" s="6">
        <f t="shared" si="120"/>
        <v>26.223750000000003</v>
      </c>
      <c r="Y435" s="6">
        <f t="shared" si="121"/>
        <v>14.8</v>
      </c>
      <c r="Z435" s="6">
        <f t="shared" si="122"/>
        <v>419.58000000000004</v>
      </c>
      <c r="AA435" s="13">
        <v>15000000488</v>
      </c>
      <c r="AB435" s="6">
        <f t="shared" si="128"/>
        <v>2.7750000000000004</v>
      </c>
      <c r="AC435" s="6">
        <f t="shared" si="129"/>
        <v>78.671250000000015</v>
      </c>
      <c r="AD435" s="13">
        <v>17000000488</v>
      </c>
      <c r="AE435" s="6">
        <f t="shared" si="123"/>
        <v>9.25</v>
      </c>
      <c r="AF435" s="6">
        <f t="shared" si="124"/>
        <v>262.23750000000001</v>
      </c>
      <c r="AG435" s="13">
        <v>19000000488</v>
      </c>
      <c r="AH435" s="6">
        <f t="shared" si="125"/>
        <v>5.5500000000000007</v>
      </c>
      <c r="AI435" s="6">
        <f t="shared" si="126"/>
        <v>157.34250000000003</v>
      </c>
      <c r="AJ435" s="13">
        <v>21000000488</v>
      </c>
      <c r="AK435" s="11" t="s">
        <v>536</v>
      </c>
      <c r="AL435" s="10" t="str">
        <f t="shared" si="127"/>
        <v>Plow Boy Rub Ingredients:
salt, spices, dehydrated garlic, oleoresin paprika, natural flavor, &lt;2% soybean oil as a processing acid</v>
      </c>
      <c r="AM435" s="9" t="s">
        <v>44</v>
      </c>
      <c r="AN435" s="42"/>
    </row>
    <row r="436" spans="1:40" ht="180" x14ac:dyDescent="0.3">
      <c r="A436" s="8" t="s">
        <v>2105</v>
      </c>
      <c r="B436" s="8" t="s">
        <v>2106</v>
      </c>
      <c r="C436" s="8" t="s">
        <v>2106</v>
      </c>
      <c r="D436" s="9" t="s">
        <v>2107</v>
      </c>
      <c r="E436" s="6">
        <f t="shared" si="112"/>
        <v>1.7636684303350969</v>
      </c>
      <c r="F436" s="6">
        <f>Table9[[#This Row],[4oz 
Net Wt (grams)]]/2</f>
        <v>50</v>
      </c>
      <c r="G436" s="6">
        <f t="shared" si="113"/>
        <v>3.5273368606701938</v>
      </c>
      <c r="H436" s="6">
        <v>100</v>
      </c>
      <c r="I436" s="6">
        <f t="shared" si="114"/>
        <v>4.409171075837742</v>
      </c>
      <c r="J436" s="6">
        <f t="shared" si="115"/>
        <v>125</v>
      </c>
      <c r="K436" s="6">
        <f t="shared" si="116"/>
        <v>7.0546737213403876</v>
      </c>
      <c r="L436" s="6">
        <f t="shared" si="117"/>
        <v>200</v>
      </c>
      <c r="M436" s="9" t="str">
        <f t="shared" si="118"/>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 t="shared" si="119"/>
        <v>0.88183421516754845</v>
      </c>
      <c r="X436" s="6">
        <f t="shared" si="120"/>
        <v>25</v>
      </c>
      <c r="Y436" s="6">
        <f t="shared" si="121"/>
        <v>14.109347442680775</v>
      </c>
      <c r="Z436" s="6">
        <f t="shared" si="122"/>
        <v>400</v>
      </c>
      <c r="AA436" s="13">
        <v>15000000644</v>
      </c>
      <c r="AB436" s="6">
        <f t="shared" si="128"/>
        <v>2.6455026455026456</v>
      </c>
      <c r="AC436" s="6">
        <f t="shared" si="129"/>
        <v>75</v>
      </c>
      <c r="AD436" s="13">
        <v>17000000644</v>
      </c>
      <c r="AE436" s="6">
        <f t="shared" si="123"/>
        <v>8.8183421516754841</v>
      </c>
      <c r="AF436" s="6">
        <f t="shared" si="124"/>
        <v>250</v>
      </c>
      <c r="AG436" s="13">
        <v>19000000644</v>
      </c>
      <c r="AH436" s="6">
        <f t="shared" si="125"/>
        <v>5.2910052910052912</v>
      </c>
      <c r="AI436" s="6">
        <f t="shared" si="126"/>
        <v>150</v>
      </c>
      <c r="AJ436" s="13">
        <v>21000000644</v>
      </c>
      <c r="AK436" s="11"/>
      <c r="AL436" s="10" t="str">
        <f t="shared" si="127"/>
        <v>Poke Seasoning Ingredients:
hawaiian salt, ogo(seaweed), chili pepper</v>
      </c>
      <c r="AM436" s="9" t="s">
        <v>44</v>
      </c>
      <c r="AN436" s="42"/>
    </row>
    <row r="437" spans="1:40" ht="180" x14ac:dyDescent="0.3">
      <c r="A437" s="8" t="s">
        <v>1385</v>
      </c>
      <c r="B437" s="8" t="s">
        <v>1386</v>
      </c>
      <c r="C437" s="8" t="s">
        <v>1387</v>
      </c>
      <c r="D437" s="9" t="s">
        <v>1388</v>
      </c>
      <c r="E437" s="6">
        <f t="shared" si="112"/>
        <v>0.8</v>
      </c>
      <c r="F437" s="6">
        <f>Table9[[#This Row],[4oz 
Net Wt (grams)]]/2</f>
        <v>22.680000000000003</v>
      </c>
      <c r="G437" s="6">
        <f t="shared" si="113"/>
        <v>1.6</v>
      </c>
      <c r="H437" s="6">
        <v>45.360000000000007</v>
      </c>
      <c r="I437" s="6">
        <f t="shared" si="114"/>
        <v>2</v>
      </c>
      <c r="J437" s="6">
        <f t="shared" si="115"/>
        <v>56.70000000000001</v>
      </c>
      <c r="K437" s="6">
        <f t="shared" si="116"/>
        <v>3.2</v>
      </c>
      <c r="L437" s="6">
        <f t="shared" si="117"/>
        <v>90.720000000000013</v>
      </c>
      <c r="M437" s="9" t="str">
        <f t="shared" si="118"/>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138</v>
      </c>
      <c r="W437" s="6">
        <f t="shared" si="119"/>
        <v>0.4</v>
      </c>
      <c r="X437" s="6">
        <f t="shared" si="120"/>
        <v>11.340000000000002</v>
      </c>
      <c r="Y437" s="6">
        <f t="shared" si="121"/>
        <v>6.4</v>
      </c>
      <c r="Z437" s="6">
        <f t="shared" si="122"/>
        <v>181.44000000000003</v>
      </c>
      <c r="AA437" s="13">
        <v>15000000250</v>
      </c>
      <c r="AB437" s="6">
        <f t="shared" si="128"/>
        <v>1.2000000000000002</v>
      </c>
      <c r="AC437" s="6">
        <f t="shared" si="129"/>
        <v>34.020000000000003</v>
      </c>
      <c r="AD437" s="13">
        <v>17000000250</v>
      </c>
      <c r="AE437" s="6">
        <f t="shared" si="123"/>
        <v>4.0000000000000009</v>
      </c>
      <c r="AF437" s="6">
        <f t="shared" si="124"/>
        <v>113.40000000000002</v>
      </c>
      <c r="AG437" s="13">
        <v>19000000250</v>
      </c>
      <c r="AH437" s="6">
        <f t="shared" si="125"/>
        <v>2.4000000000000004</v>
      </c>
      <c r="AI437" s="6">
        <f t="shared" si="126"/>
        <v>68.040000000000006</v>
      </c>
      <c r="AJ437" s="13">
        <v>21000000250</v>
      </c>
      <c r="AK437" s="11"/>
      <c r="AL437" s="10" t="str">
        <f t="shared" si="127"/>
        <v>Pomegranate Tea Ingredients:
sencha green tea, pink rose petals, artificial pomegranate flavor</v>
      </c>
      <c r="AM437" s="9" t="s">
        <v>44</v>
      </c>
      <c r="AN437" s="42"/>
    </row>
    <row r="438" spans="1:40" ht="390" x14ac:dyDescent="0.3">
      <c r="A438" s="8" t="s">
        <v>2533</v>
      </c>
      <c r="B438" s="8" t="s">
        <v>2534</v>
      </c>
      <c r="C438" s="8" t="s">
        <v>2535</v>
      </c>
      <c r="D438" s="9" t="s">
        <v>2536</v>
      </c>
      <c r="E438" s="6">
        <f t="shared" si="112"/>
        <v>1.6875</v>
      </c>
      <c r="F438" s="6">
        <f>Table9[[#This Row],[4oz 
Net Wt (grams)]]/2</f>
        <v>47.840625000000003</v>
      </c>
      <c r="G438" s="6">
        <f t="shared" si="113"/>
        <v>3.375</v>
      </c>
      <c r="H438" s="6">
        <v>95.681250000000006</v>
      </c>
      <c r="I438" s="6">
        <f t="shared" si="114"/>
        <v>4.21875</v>
      </c>
      <c r="J438" s="6">
        <f t="shared" si="115"/>
        <v>119.6015625</v>
      </c>
      <c r="K438" s="6">
        <f t="shared" si="116"/>
        <v>6.75</v>
      </c>
      <c r="L438" s="6">
        <f t="shared" si="117"/>
        <v>191.36250000000001</v>
      </c>
      <c r="M438"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121</v>
      </c>
      <c r="W438" s="6">
        <f t="shared" si="119"/>
        <v>0.84375</v>
      </c>
      <c r="X438" s="6">
        <f t="shared" si="120"/>
        <v>23.920312500000001</v>
      </c>
      <c r="Y438" s="6">
        <f t="shared" si="121"/>
        <v>13.5</v>
      </c>
      <c r="Z438" s="6">
        <f t="shared" si="122"/>
        <v>382.72500000000002</v>
      </c>
      <c r="AA438" s="13">
        <v>15000000251</v>
      </c>
      <c r="AB438" s="6">
        <f t="shared" si="128"/>
        <v>2.53125</v>
      </c>
      <c r="AC438" s="6">
        <f t="shared" si="129"/>
        <v>71.760937500000011</v>
      </c>
      <c r="AD438" s="13">
        <v>17000000251</v>
      </c>
      <c r="AE438" s="6">
        <f t="shared" si="123"/>
        <v>8.4375</v>
      </c>
      <c r="AF438" s="6">
        <f t="shared" si="124"/>
        <v>239.203125</v>
      </c>
      <c r="AG438" s="13">
        <v>19000000251</v>
      </c>
      <c r="AH438" s="6">
        <f t="shared" si="125"/>
        <v>5.0625</v>
      </c>
      <c r="AI438" s="6">
        <f t="shared" si="126"/>
        <v>143.52187500000002</v>
      </c>
      <c r="AJ438" s="13">
        <v>21000000251</v>
      </c>
      <c r="AK438" s="11"/>
      <c r="AL438"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1599</v>
      </c>
      <c r="B439" s="8" t="s">
        <v>1600</v>
      </c>
      <c r="C439" s="8" t="s">
        <v>1600</v>
      </c>
      <c r="D439" s="9" t="s">
        <v>305</v>
      </c>
      <c r="E439" s="6" t="e">
        <f t="shared" si="112"/>
        <v>#VALUE!</v>
      </c>
      <c r="F439" s="6" t="e">
        <f>Table9[[#This Row],[4oz 
Net Wt (grams)]]/2</f>
        <v>#VALUE!</v>
      </c>
      <c r="G439" s="6" t="str">
        <f t="shared" si="113"/>
        <v>NULL</v>
      </c>
      <c r="H439" s="6" t="s">
        <v>305</v>
      </c>
      <c r="I439" s="6" t="str">
        <f t="shared" si="114"/>
        <v>NULL</v>
      </c>
      <c r="J439" s="6" t="str">
        <f t="shared" si="115"/>
        <v>NULL</v>
      </c>
      <c r="K439" s="6" t="str">
        <f t="shared" si="116"/>
        <v>NULL</v>
      </c>
      <c r="L439" s="6" t="str">
        <f t="shared" si="117"/>
        <v>NULL</v>
      </c>
      <c r="M439" s="9" t="e">
        <f t="shared" si="118"/>
        <v>#VALUE!</v>
      </c>
      <c r="N439" s="10">
        <v>10000000252</v>
      </c>
      <c r="O439" s="10">
        <v>30000000252</v>
      </c>
      <c r="P439" s="10">
        <v>50000000252</v>
      </c>
      <c r="Q439" s="10">
        <v>70000000252</v>
      </c>
      <c r="R439" s="10">
        <v>90000000252</v>
      </c>
      <c r="S439" s="10">
        <v>11000000252</v>
      </c>
      <c r="T439" s="10">
        <v>13000000252</v>
      </c>
      <c r="U439" s="8"/>
      <c r="V439" s="9"/>
      <c r="W439" s="6" t="str">
        <f t="shared" si="119"/>
        <v>NULL</v>
      </c>
      <c r="X439" s="6" t="str">
        <f t="shared" si="120"/>
        <v>NULL</v>
      </c>
      <c r="Y439" s="6" t="str">
        <f t="shared" si="121"/>
        <v>NULL</v>
      </c>
      <c r="Z439" s="6" t="str">
        <f t="shared" si="122"/>
        <v>NULL</v>
      </c>
      <c r="AA439" s="13">
        <v>15000000252</v>
      </c>
      <c r="AB439" s="6" t="e">
        <f t="shared" si="128"/>
        <v>#VALUE!</v>
      </c>
      <c r="AC439" s="6" t="e">
        <f t="shared" si="129"/>
        <v>#VALUE!</v>
      </c>
      <c r="AD439" s="13">
        <v>17000000252</v>
      </c>
      <c r="AE439" s="6" t="str">
        <f t="shared" si="123"/>
        <v>NULL</v>
      </c>
      <c r="AF439" s="6" t="str">
        <f t="shared" si="124"/>
        <v>NULL</v>
      </c>
      <c r="AG439" s="13">
        <v>19000000252</v>
      </c>
      <c r="AH439" s="6" t="e">
        <f t="shared" si="125"/>
        <v>#VALUE!</v>
      </c>
      <c r="AI439" s="6" t="e">
        <f t="shared" si="126"/>
        <v>#VALUE!</v>
      </c>
      <c r="AJ439" s="13">
        <v>21000000252</v>
      </c>
      <c r="AK439" s="11"/>
      <c r="AL439" s="10" t="str">
        <f t="shared" si="127"/>
        <v>NULL</v>
      </c>
      <c r="AM439" s="9" t="s">
        <v>44</v>
      </c>
      <c r="AN439" s="42"/>
    </row>
    <row r="440" spans="1:40" ht="180" x14ac:dyDescent="0.3">
      <c r="A440" s="8" t="s">
        <v>920</v>
      </c>
      <c r="B440" s="8" t="s">
        <v>921</v>
      </c>
      <c r="C440" s="8" t="s">
        <v>921</v>
      </c>
      <c r="D440" s="9" t="s">
        <v>922</v>
      </c>
      <c r="E440" s="6">
        <f t="shared" si="112"/>
        <v>1.3968253968253967</v>
      </c>
      <c r="F440" s="6">
        <f>Table9[[#This Row],[4oz 
Net Wt (grams)]]/2</f>
        <v>39.6</v>
      </c>
      <c r="G440" s="6">
        <f t="shared" si="113"/>
        <v>2.7936507936507935</v>
      </c>
      <c r="H440" s="6">
        <v>79.2</v>
      </c>
      <c r="I440" s="6">
        <f t="shared" si="114"/>
        <v>3.4920634920634921</v>
      </c>
      <c r="J440" s="6">
        <f t="shared" si="115"/>
        <v>99</v>
      </c>
      <c r="K440" s="6">
        <f t="shared" si="116"/>
        <v>5.587301587301587</v>
      </c>
      <c r="L440" s="6">
        <f t="shared" si="117"/>
        <v>158.4</v>
      </c>
      <c r="M440" s="9" t="str">
        <f t="shared" si="118"/>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 t="shared" si="119"/>
        <v>0.69841269841269837</v>
      </c>
      <c r="X440" s="6">
        <f t="shared" si="120"/>
        <v>19.8</v>
      </c>
      <c r="Y440" s="6">
        <f t="shared" si="121"/>
        <v>11.174603174603174</v>
      </c>
      <c r="Z440" s="6">
        <f t="shared" si="122"/>
        <v>316.8</v>
      </c>
      <c r="AA440" s="13">
        <v>15000000634</v>
      </c>
      <c r="AB440" s="6">
        <f t="shared" si="128"/>
        <v>2.0952380952380949</v>
      </c>
      <c r="AC440" s="6">
        <f t="shared" si="129"/>
        <v>59.400000000000006</v>
      </c>
      <c r="AD440" s="13">
        <v>17000000634</v>
      </c>
      <c r="AE440" s="6">
        <f t="shared" si="123"/>
        <v>6.9841269841269842</v>
      </c>
      <c r="AF440" s="6">
        <f t="shared" si="124"/>
        <v>198</v>
      </c>
      <c r="AG440" s="13">
        <v>19000000634</v>
      </c>
      <c r="AH440" s="6">
        <f t="shared" si="125"/>
        <v>4.1904761904761898</v>
      </c>
      <c r="AI440" s="6">
        <f t="shared" si="126"/>
        <v>118.80000000000001</v>
      </c>
      <c r="AJ440" s="13">
        <v>21000000634</v>
      </c>
      <c r="AK440" s="11"/>
      <c r="AL440" s="10" t="str">
        <f t="shared" si="127"/>
        <v>Poppy Seeds Ingredients:
poppy seeds</v>
      </c>
      <c r="AM440" s="9" t="s">
        <v>44</v>
      </c>
      <c r="AN440" s="42"/>
    </row>
    <row r="441" spans="1:40" ht="409.6" x14ac:dyDescent="0.3">
      <c r="A441" s="8" t="s">
        <v>2023</v>
      </c>
      <c r="B441" s="8" t="s">
        <v>2024</v>
      </c>
      <c r="C441" s="8" t="s">
        <v>2024</v>
      </c>
      <c r="D441" s="9" t="s">
        <v>2025</v>
      </c>
      <c r="E441" s="6">
        <f t="shared" si="112"/>
        <v>1.3500000000000003</v>
      </c>
      <c r="F441" s="6">
        <f>Table9[[#This Row],[4oz 
Net Wt (grams)]]/2</f>
        <v>38.272500000000008</v>
      </c>
      <c r="G441" s="6">
        <f t="shared" si="113"/>
        <v>2.7000000000000006</v>
      </c>
      <c r="H441" s="6">
        <v>76.545000000000016</v>
      </c>
      <c r="I441" s="6">
        <f t="shared" si="114"/>
        <v>3.3750000000000009</v>
      </c>
      <c r="J441" s="6">
        <f t="shared" si="115"/>
        <v>95.68125000000002</v>
      </c>
      <c r="K441" s="6">
        <f t="shared" si="116"/>
        <v>5.4000000000000012</v>
      </c>
      <c r="L441" s="6">
        <f t="shared" si="117"/>
        <v>153.09000000000003</v>
      </c>
      <c r="M441"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 t="shared" si="119"/>
        <v>0.67500000000000016</v>
      </c>
      <c r="X441" s="6">
        <f t="shared" si="120"/>
        <v>19.136250000000004</v>
      </c>
      <c r="Y441" s="6">
        <f t="shared" si="121"/>
        <v>10.800000000000002</v>
      </c>
      <c r="Z441" s="6">
        <f t="shared" si="122"/>
        <v>306.18000000000006</v>
      </c>
      <c r="AA441" s="13">
        <v>15000000459</v>
      </c>
      <c r="AB441" s="6">
        <f t="shared" si="128"/>
        <v>2.0250000000000004</v>
      </c>
      <c r="AC441" s="6">
        <f t="shared" si="129"/>
        <v>57.408750000000012</v>
      </c>
      <c r="AD441" s="13">
        <v>17000000459</v>
      </c>
      <c r="AE441" s="6">
        <f t="shared" si="123"/>
        <v>6.7500000000000009</v>
      </c>
      <c r="AF441" s="6">
        <f t="shared" si="124"/>
        <v>191.36250000000004</v>
      </c>
      <c r="AG441" s="13">
        <v>19000000459</v>
      </c>
      <c r="AH441" s="6">
        <f t="shared" si="125"/>
        <v>4.0500000000000007</v>
      </c>
      <c r="AI441" s="6">
        <f t="shared" si="126"/>
        <v>114.81750000000002</v>
      </c>
      <c r="AJ441" s="13">
        <v>21000000459</v>
      </c>
      <c r="AK441" s="11"/>
      <c r="AL441"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2169</v>
      </c>
      <c r="B442" s="8" t="s">
        <v>2170</v>
      </c>
      <c r="C442" s="8" t="s">
        <v>2171</v>
      </c>
      <c r="D442" s="9" t="s">
        <v>2172</v>
      </c>
      <c r="E442" s="6">
        <f t="shared" si="112"/>
        <v>1.3756613756613756</v>
      </c>
      <c r="F442" s="6">
        <f>Table9[[#This Row],[4oz 
Net Wt (grams)]]/2</f>
        <v>39</v>
      </c>
      <c r="G442" s="6">
        <f t="shared" si="113"/>
        <v>2.7513227513227512</v>
      </c>
      <c r="H442" s="6">
        <v>78</v>
      </c>
      <c r="I442" s="6">
        <f t="shared" si="114"/>
        <v>3.4391534391534391</v>
      </c>
      <c r="J442" s="6">
        <f t="shared" si="115"/>
        <v>97.5</v>
      </c>
      <c r="K442" s="6">
        <f t="shared" si="116"/>
        <v>5.5026455026455023</v>
      </c>
      <c r="L442" s="6">
        <f t="shared" si="117"/>
        <v>156</v>
      </c>
      <c r="M442" s="9" t="str">
        <f t="shared" si="118"/>
        <v>Porcini Champignon Sea Salt Ingredients:
salt, mushroom powder, natural flavor, onion, garlic, porcini mushrooms, bolete mushrooms
 - NET WT. 1.38 oz (39 grams)</v>
      </c>
      <c r="N442" s="10">
        <v>10000000253</v>
      </c>
      <c r="O442" s="10">
        <v>30000000253</v>
      </c>
      <c r="P442" s="10">
        <v>50000000253</v>
      </c>
      <c r="Q442" s="10">
        <v>70000000253</v>
      </c>
      <c r="R442" s="10">
        <v>90000000253</v>
      </c>
      <c r="S442" s="10">
        <v>11000000253</v>
      </c>
      <c r="T442" s="10">
        <v>13000000253</v>
      </c>
      <c r="U442" s="8" t="s">
        <v>49</v>
      </c>
      <c r="V442" s="9" t="s">
        <v>725</v>
      </c>
      <c r="W442" s="6">
        <f t="shared" si="119"/>
        <v>0.68783068783068779</v>
      </c>
      <c r="X442" s="6">
        <f t="shared" si="120"/>
        <v>19.5</v>
      </c>
      <c r="Y442" s="6">
        <f t="shared" si="121"/>
        <v>11.005291005291005</v>
      </c>
      <c r="Z442" s="6">
        <f t="shared" si="122"/>
        <v>312</v>
      </c>
      <c r="AA442" s="13">
        <v>15000000253</v>
      </c>
      <c r="AB442" s="6">
        <f t="shared" si="128"/>
        <v>2.0634920634920633</v>
      </c>
      <c r="AC442" s="6">
        <f t="shared" si="129"/>
        <v>58.5</v>
      </c>
      <c r="AD442" s="13">
        <v>17000000253</v>
      </c>
      <c r="AE442" s="6">
        <f t="shared" si="123"/>
        <v>6.8783068783068781</v>
      </c>
      <c r="AF442" s="6">
        <f t="shared" si="124"/>
        <v>195</v>
      </c>
      <c r="AG442" s="13">
        <v>19000000253</v>
      </c>
      <c r="AH442" s="6">
        <f t="shared" si="125"/>
        <v>4.1269841269841265</v>
      </c>
      <c r="AI442" s="6">
        <f t="shared" si="126"/>
        <v>117</v>
      </c>
      <c r="AJ442" s="13">
        <v>21000000253</v>
      </c>
      <c r="AK442" s="11"/>
      <c r="AL442" s="10" t="str">
        <f t="shared" si="127"/>
        <v>Porcini Champignon Sea Salt Ingredients:
salt, mushroom powder, natural flavor, onion, garlic, porcini mushrooms, bolete mushrooms</v>
      </c>
      <c r="AM442" s="9" t="s">
        <v>44</v>
      </c>
      <c r="AN442" s="42"/>
    </row>
    <row r="443" spans="1:40" ht="255" x14ac:dyDescent="0.3">
      <c r="A443" s="8" t="s">
        <v>2041</v>
      </c>
      <c r="B443" s="8" t="s">
        <v>2042</v>
      </c>
      <c r="C443" s="8" t="s">
        <v>2042</v>
      </c>
      <c r="D443" s="9" t="s">
        <v>2043</v>
      </c>
      <c r="E443" s="6">
        <f t="shared" si="112"/>
        <v>1.3051146384479717</v>
      </c>
      <c r="F443" s="6">
        <f>Table9[[#This Row],[4oz 
Net Wt (grams)]]/2</f>
        <v>37</v>
      </c>
      <c r="G443" s="6">
        <f t="shared" si="113"/>
        <v>2.6102292768959434</v>
      </c>
      <c r="H443" s="6">
        <v>74</v>
      </c>
      <c r="I443" s="6">
        <f t="shared" si="114"/>
        <v>3.2627865961199292</v>
      </c>
      <c r="J443" s="6">
        <f t="shared" si="115"/>
        <v>92.5</v>
      </c>
      <c r="K443" s="6">
        <f t="shared" si="116"/>
        <v>5.2204585537918868</v>
      </c>
      <c r="L443" s="6">
        <f t="shared" si="117"/>
        <v>148</v>
      </c>
      <c r="M443"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1.31 oz (37 grams)</v>
      </c>
      <c r="N443" s="10">
        <v>10000000502</v>
      </c>
      <c r="O443" s="10">
        <v>30000000502</v>
      </c>
      <c r="P443" s="10">
        <v>50000000502</v>
      </c>
      <c r="Q443" s="10">
        <v>70000000502</v>
      </c>
      <c r="R443" s="10">
        <v>90000000502</v>
      </c>
      <c r="S443" s="10">
        <v>11000000502</v>
      </c>
      <c r="T443" s="10">
        <v>13000000502</v>
      </c>
      <c r="U443" s="8" t="s">
        <v>49</v>
      </c>
      <c r="V443" s="9" t="s">
        <v>148</v>
      </c>
      <c r="W443" s="6">
        <f t="shared" si="119"/>
        <v>0.65255731922398585</v>
      </c>
      <c r="X443" s="6">
        <f t="shared" si="120"/>
        <v>18.5</v>
      </c>
      <c r="Y443" s="6">
        <f t="shared" si="121"/>
        <v>10.440917107583774</v>
      </c>
      <c r="Z443" s="6">
        <f t="shared" si="122"/>
        <v>296</v>
      </c>
      <c r="AA443" s="13">
        <v>15000000502</v>
      </c>
      <c r="AB443" s="6">
        <f t="shared" si="128"/>
        <v>1.9576719576719577</v>
      </c>
      <c r="AC443" s="6">
        <f t="shared" si="129"/>
        <v>55.5</v>
      </c>
      <c r="AD443" s="13">
        <v>17000000502</v>
      </c>
      <c r="AE443" s="6">
        <f t="shared" si="123"/>
        <v>6.5255731922398583</v>
      </c>
      <c r="AF443" s="6">
        <f t="shared" si="124"/>
        <v>185</v>
      </c>
      <c r="AG443" s="13">
        <v>19000000502</v>
      </c>
      <c r="AH443" s="6">
        <f t="shared" si="125"/>
        <v>3.9153439153439153</v>
      </c>
      <c r="AI443" s="6">
        <f t="shared" si="126"/>
        <v>111</v>
      </c>
      <c r="AJ443" s="13">
        <v>21000000502</v>
      </c>
      <c r="AK443" s="11" t="s">
        <v>2044</v>
      </c>
      <c r="AL443"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2217</v>
      </c>
      <c r="B444" s="8" t="s">
        <v>2218</v>
      </c>
      <c r="C444" s="8" t="s">
        <v>2218</v>
      </c>
      <c r="D444" s="9" t="s">
        <v>2219</v>
      </c>
      <c r="E444" s="6">
        <f t="shared" si="112"/>
        <v>2.6</v>
      </c>
      <c r="F444" s="6">
        <f>Table9[[#This Row],[4oz 
Net Wt (grams)]]/2</f>
        <v>73.710000000000008</v>
      </c>
      <c r="G444" s="6">
        <f t="shared" si="113"/>
        <v>5.2</v>
      </c>
      <c r="H444" s="6">
        <v>147.42000000000002</v>
      </c>
      <c r="I444" s="6">
        <f t="shared" si="114"/>
        <v>6.5</v>
      </c>
      <c r="J444" s="6">
        <f t="shared" si="115"/>
        <v>184.27500000000003</v>
      </c>
      <c r="K444" s="6">
        <f t="shared" si="116"/>
        <v>10.4</v>
      </c>
      <c r="L444" s="6">
        <f t="shared" si="117"/>
        <v>294.84000000000003</v>
      </c>
      <c r="M444" s="9" t="str">
        <f t="shared" si="118"/>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 t="shared" si="119"/>
        <v>1.3</v>
      </c>
      <c r="X444" s="6">
        <f t="shared" si="120"/>
        <v>36.855000000000004</v>
      </c>
      <c r="Y444" s="6">
        <f t="shared" si="121"/>
        <v>20.8</v>
      </c>
      <c r="Z444" s="6">
        <f t="shared" si="122"/>
        <v>589.68000000000006</v>
      </c>
      <c r="AA444" s="13">
        <v>15000000254</v>
      </c>
      <c r="AB444" s="6">
        <f t="shared" si="128"/>
        <v>3.9000000000000004</v>
      </c>
      <c r="AC444" s="6">
        <f t="shared" si="129"/>
        <v>110.56500000000001</v>
      </c>
      <c r="AD444" s="13">
        <v>17000000254</v>
      </c>
      <c r="AE444" s="6">
        <f t="shared" si="123"/>
        <v>13.000000000000002</v>
      </c>
      <c r="AF444" s="6">
        <f t="shared" si="124"/>
        <v>368.55000000000007</v>
      </c>
      <c r="AG444" s="13">
        <v>19000000254</v>
      </c>
      <c r="AH444" s="6">
        <f t="shared" si="125"/>
        <v>7.8000000000000007</v>
      </c>
      <c r="AI444" s="6">
        <f t="shared" si="126"/>
        <v>221.13000000000002</v>
      </c>
      <c r="AJ444" s="13">
        <v>21000000254</v>
      </c>
      <c r="AK444" s="11"/>
      <c r="AL444" s="10" t="str">
        <f t="shared" si="127"/>
        <v>Pretzel Salt Ingredients:
pure white uniodized pretzel salt kosher certified</v>
      </c>
      <c r="AM444" s="9" t="s">
        <v>44</v>
      </c>
      <c r="AN444" s="42"/>
    </row>
    <row r="445" spans="1:40" ht="180" x14ac:dyDescent="0.3">
      <c r="A445" s="8" t="s">
        <v>2258</v>
      </c>
      <c r="B445" s="8" t="s">
        <v>2259</v>
      </c>
      <c r="C445" s="8" t="s">
        <v>2260</v>
      </c>
      <c r="D445" s="9" t="s">
        <v>305</v>
      </c>
      <c r="E445" s="6" t="e">
        <f t="shared" si="112"/>
        <v>#VALUE!</v>
      </c>
      <c r="F445" s="6" t="e">
        <f>Table9[[#This Row],[4oz 
Net Wt (grams)]]/2</f>
        <v>#VALUE!</v>
      </c>
      <c r="G445" s="6" t="str">
        <f t="shared" si="113"/>
        <v>NULL</v>
      </c>
      <c r="H445" s="6" t="s">
        <v>305</v>
      </c>
      <c r="I445" s="6" t="str">
        <f t="shared" si="114"/>
        <v>NULL</v>
      </c>
      <c r="J445" s="6" t="str">
        <f t="shared" si="115"/>
        <v>NULL</v>
      </c>
      <c r="K445" s="6" t="str">
        <f t="shared" si="116"/>
        <v>NULL</v>
      </c>
      <c r="L445" s="6" t="str">
        <f t="shared" si="117"/>
        <v>NULL</v>
      </c>
      <c r="M445" s="9" t="e">
        <f t="shared" si="118"/>
        <v>#VALUE!</v>
      </c>
      <c r="N445" s="10">
        <v>10000000255</v>
      </c>
      <c r="O445" s="10">
        <v>30000000255</v>
      </c>
      <c r="P445" s="10">
        <v>50000000255</v>
      </c>
      <c r="Q445" s="10">
        <v>70000000255</v>
      </c>
      <c r="R445" s="10">
        <v>90000000255</v>
      </c>
      <c r="S445" s="10">
        <v>11000000255</v>
      </c>
      <c r="T445" s="10">
        <v>13000000255</v>
      </c>
      <c r="U445" s="8"/>
      <c r="V445" s="9"/>
      <c r="W445" s="6" t="str">
        <f t="shared" si="119"/>
        <v>NULL</v>
      </c>
      <c r="X445" s="6" t="str">
        <f t="shared" si="120"/>
        <v>NULL</v>
      </c>
      <c r="Y445" s="6" t="str">
        <f t="shared" si="121"/>
        <v>NULL</v>
      </c>
      <c r="Z445" s="6" t="str">
        <f t="shared" si="122"/>
        <v>NULL</v>
      </c>
      <c r="AA445" s="13">
        <v>15000000255</v>
      </c>
      <c r="AB445" s="6" t="e">
        <f t="shared" si="128"/>
        <v>#VALUE!</v>
      </c>
      <c r="AC445" s="6" t="e">
        <f t="shared" si="129"/>
        <v>#VALUE!</v>
      </c>
      <c r="AD445" s="13">
        <v>17000000255</v>
      </c>
      <c r="AE445" s="6" t="str">
        <f t="shared" si="123"/>
        <v>NULL</v>
      </c>
      <c r="AF445" s="6" t="str">
        <f t="shared" si="124"/>
        <v>NULL</v>
      </c>
      <c r="AG445" s="13">
        <v>19000000255</v>
      </c>
      <c r="AH445" s="6" t="e">
        <f t="shared" si="125"/>
        <v>#VALUE!</v>
      </c>
      <c r="AI445" s="6" t="e">
        <f t="shared" si="126"/>
        <v>#VALUE!</v>
      </c>
      <c r="AJ445" s="13">
        <v>21000000255</v>
      </c>
      <c r="AK445" s="11"/>
      <c r="AL445" s="10" t="str">
        <f t="shared" si="127"/>
        <v>NULL</v>
      </c>
      <c r="AM445" s="9" t="s">
        <v>44</v>
      </c>
      <c r="AN445" s="42"/>
    </row>
    <row r="446" spans="1:40" ht="180" x14ac:dyDescent="0.3">
      <c r="A446" s="8" t="s">
        <v>1450</v>
      </c>
      <c r="B446" s="8" t="s">
        <v>1451</v>
      </c>
      <c r="C446" s="8" t="s">
        <v>1452</v>
      </c>
      <c r="D446" s="9" t="s">
        <v>305</v>
      </c>
      <c r="E446" s="6" t="e">
        <f t="shared" si="112"/>
        <v>#VALUE!</v>
      </c>
      <c r="F446" s="6" t="e">
        <f>Table9[[#This Row],[4oz 
Net Wt (grams)]]/2</f>
        <v>#VALUE!</v>
      </c>
      <c r="G446" s="6" t="str">
        <f t="shared" si="113"/>
        <v>NULL</v>
      </c>
      <c r="H446" s="6" t="s">
        <v>305</v>
      </c>
      <c r="I446" s="6" t="str">
        <f t="shared" si="114"/>
        <v>NULL</v>
      </c>
      <c r="J446" s="6" t="str">
        <f t="shared" si="115"/>
        <v>NULL</v>
      </c>
      <c r="K446" s="6" t="str">
        <f t="shared" si="116"/>
        <v>NULL</v>
      </c>
      <c r="L446" s="6" t="str">
        <f t="shared" si="117"/>
        <v>NULL</v>
      </c>
      <c r="M446" s="9" t="e">
        <f t="shared" si="118"/>
        <v>#VALUE!</v>
      </c>
      <c r="N446" s="10">
        <v>10000000256</v>
      </c>
      <c r="O446" s="10">
        <v>30000000256</v>
      </c>
      <c r="P446" s="10">
        <v>50000000256</v>
      </c>
      <c r="Q446" s="10">
        <v>70000000256</v>
      </c>
      <c r="R446" s="10">
        <v>90000000256</v>
      </c>
      <c r="S446" s="10">
        <v>11000000256</v>
      </c>
      <c r="T446" s="10">
        <v>13000000256</v>
      </c>
      <c r="U446" s="8"/>
      <c r="V446" s="9"/>
      <c r="W446" s="6" t="str">
        <f t="shared" si="119"/>
        <v>NULL</v>
      </c>
      <c r="X446" s="6" t="str">
        <f t="shared" si="120"/>
        <v>NULL</v>
      </c>
      <c r="Y446" s="6" t="str">
        <f t="shared" si="121"/>
        <v>NULL</v>
      </c>
      <c r="Z446" s="6" t="str">
        <f t="shared" si="122"/>
        <v>NULL</v>
      </c>
      <c r="AA446" s="13">
        <v>15000000256</v>
      </c>
      <c r="AB446" s="6" t="e">
        <f t="shared" si="128"/>
        <v>#VALUE!</v>
      </c>
      <c r="AC446" s="6" t="e">
        <f t="shared" si="129"/>
        <v>#VALUE!</v>
      </c>
      <c r="AD446" s="13">
        <v>17000000256</v>
      </c>
      <c r="AE446" s="6" t="str">
        <f t="shared" si="123"/>
        <v>NULL</v>
      </c>
      <c r="AF446" s="6" t="str">
        <f t="shared" si="124"/>
        <v>NULL</v>
      </c>
      <c r="AG446" s="13">
        <v>19000000256</v>
      </c>
      <c r="AH446" s="6" t="e">
        <f t="shared" si="125"/>
        <v>#VALUE!</v>
      </c>
      <c r="AI446" s="6" t="e">
        <f t="shared" si="126"/>
        <v>#VALUE!</v>
      </c>
      <c r="AJ446" s="13">
        <v>21000000256</v>
      </c>
      <c r="AK446" s="11"/>
      <c r="AL446" s="10" t="str">
        <f t="shared" si="127"/>
        <v>NULL</v>
      </c>
      <c r="AM446" s="9" t="s">
        <v>44</v>
      </c>
      <c r="AN446" s="42"/>
    </row>
    <row r="447" spans="1:40" ht="180" x14ac:dyDescent="0.3">
      <c r="A447" s="8" t="s">
        <v>1927</v>
      </c>
      <c r="B447" s="8" t="s">
        <v>1928</v>
      </c>
      <c r="C447" s="8" t="s">
        <v>1929</v>
      </c>
      <c r="D447" s="9" t="s">
        <v>1930</v>
      </c>
      <c r="E447" s="6">
        <f t="shared" si="112"/>
        <v>1</v>
      </c>
      <c r="F447" s="6">
        <f>Table9[[#This Row],[4oz 
Net Wt (grams)]]/2</f>
        <v>28.35</v>
      </c>
      <c r="G447" s="6">
        <f t="shared" si="113"/>
        <v>2</v>
      </c>
      <c r="H447" s="6">
        <v>56.7</v>
      </c>
      <c r="I447" s="6">
        <f t="shared" si="114"/>
        <v>2.5</v>
      </c>
      <c r="J447" s="6">
        <f t="shared" si="115"/>
        <v>70.875</v>
      </c>
      <c r="K447" s="6">
        <f t="shared" si="116"/>
        <v>4</v>
      </c>
      <c r="L447" s="6">
        <f t="shared" si="117"/>
        <v>113.4</v>
      </c>
      <c r="M447" s="9" t="str">
        <f t="shared" si="118"/>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 t="shared" si="119"/>
        <v>0.5</v>
      </c>
      <c r="X447" s="6">
        <f t="shared" si="120"/>
        <v>14.175000000000001</v>
      </c>
      <c r="Y447" s="6">
        <f t="shared" si="121"/>
        <v>8</v>
      </c>
      <c r="Z447" s="6">
        <f t="shared" si="122"/>
        <v>226.8</v>
      </c>
      <c r="AA447" s="13">
        <v>15000000258</v>
      </c>
      <c r="AB447" s="6">
        <f t="shared" si="128"/>
        <v>1.5</v>
      </c>
      <c r="AC447" s="6">
        <f t="shared" si="129"/>
        <v>42.525000000000006</v>
      </c>
      <c r="AD447" s="13">
        <v>17000000258</v>
      </c>
      <c r="AE447" s="6">
        <f t="shared" si="123"/>
        <v>5</v>
      </c>
      <c r="AF447" s="6">
        <f t="shared" si="124"/>
        <v>141.75</v>
      </c>
      <c r="AG447" s="13">
        <v>19000000258</v>
      </c>
      <c r="AH447" s="6">
        <f t="shared" si="125"/>
        <v>3</v>
      </c>
      <c r="AI447" s="6">
        <f t="shared" si="126"/>
        <v>85.050000000000011</v>
      </c>
      <c r="AJ447" s="13">
        <v>21000000258</v>
      </c>
      <c r="AK447" s="11"/>
      <c r="AL447" s="10" t="str">
        <f t="shared" si="127"/>
        <v>Pumpkin Pie Spice Ingredients:
natural spices</v>
      </c>
      <c r="AM447" s="9" t="s">
        <v>44</v>
      </c>
      <c r="AN447" s="42"/>
    </row>
    <row r="448" spans="1:40" ht="180" x14ac:dyDescent="0.3">
      <c r="A448" s="31" t="s">
        <v>1729</v>
      </c>
      <c r="B448" s="8" t="s">
        <v>1730</v>
      </c>
      <c r="C448" s="8" t="s">
        <v>1731</v>
      </c>
      <c r="D448" s="9" t="s">
        <v>1732</v>
      </c>
      <c r="E448" s="6">
        <f t="shared" si="112"/>
        <v>1.85</v>
      </c>
      <c r="F448" s="6">
        <f>Table9[[#This Row],[4oz 
Net Wt (grams)]]/2</f>
        <v>52.447500000000005</v>
      </c>
      <c r="G448" s="6">
        <f t="shared" si="113"/>
        <v>3.7</v>
      </c>
      <c r="H448" s="6">
        <v>104.89500000000001</v>
      </c>
      <c r="I448" s="6">
        <f t="shared" si="114"/>
        <v>4.625</v>
      </c>
      <c r="J448" s="6">
        <f t="shared" si="115"/>
        <v>131.11875000000001</v>
      </c>
      <c r="K448" s="6">
        <f t="shared" si="116"/>
        <v>7.4</v>
      </c>
      <c r="L448" s="6">
        <f t="shared" si="117"/>
        <v>209.79000000000002</v>
      </c>
      <c r="M448" s="9" t="str">
        <f t="shared" si="118"/>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 t="shared" si="119"/>
        <v>0.92500000000000004</v>
      </c>
      <c r="X448" s="6">
        <f t="shared" si="120"/>
        <v>26.223750000000003</v>
      </c>
      <c r="Y448" s="6">
        <f t="shared" si="121"/>
        <v>14.8</v>
      </c>
      <c r="Z448" s="6">
        <f t="shared" si="122"/>
        <v>419.58000000000004</v>
      </c>
      <c r="AA448" s="13">
        <v>15000000259</v>
      </c>
      <c r="AB448" s="6">
        <f t="shared" si="128"/>
        <v>2.7750000000000004</v>
      </c>
      <c r="AC448" s="6">
        <f t="shared" si="129"/>
        <v>78.671250000000015</v>
      </c>
      <c r="AD448" s="13">
        <v>17000000259</v>
      </c>
      <c r="AE448" s="6">
        <f t="shared" si="123"/>
        <v>9.25</v>
      </c>
      <c r="AF448" s="6">
        <f t="shared" si="124"/>
        <v>262.23750000000001</v>
      </c>
      <c r="AG448" s="13">
        <v>19000000259</v>
      </c>
      <c r="AH448" s="6">
        <f t="shared" si="125"/>
        <v>5.5500000000000007</v>
      </c>
      <c r="AI448" s="6">
        <f t="shared" si="126"/>
        <v>157.34250000000003</v>
      </c>
      <c r="AJ448" s="13">
        <v>21000000259</v>
      </c>
      <c r="AK448" s="11"/>
      <c r="AL448" s="10" t="str">
        <f t="shared" si="127"/>
        <v>Pumpkin Spice Popcorn Seasoning Ingredients:
sugar, cinnamon, salt, spices</v>
      </c>
      <c r="AM448" s="9" t="s">
        <v>44</v>
      </c>
      <c r="AN448" s="42"/>
    </row>
    <row r="449" spans="1:40" ht="180" x14ac:dyDescent="0.3">
      <c r="A449" s="33" t="s">
        <v>512</v>
      </c>
      <c r="B449" s="8" t="s">
        <v>513</v>
      </c>
      <c r="C449" s="8" t="s">
        <v>513</v>
      </c>
      <c r="D449" s="9" t="s">
        <v>514</v>
      </c>
      <c r="E449" s="6">
        <f t="shared" si="112"/>
        <v>1.9</v>
      </c>
      <c r="F449" s="6">
        <f>Table9[[#This Row],[4oz 
Net Wt (grams)]]/2</f>
        <v>53.865000000000002</v>
      </c>
      <c r="G449" s="6">
        <f t="shared" si="113"/>
        <v>3.8</v>
      </c>
      <c r="H449" s="6">
        <v>107.73</v>
      </c>
      <c r="I449" s="6">
        <f t="shared" si="114"/>
        <v>4.75</v>
      </c>
      <c r="J449" s="6">
        <f t="shared" si="115"/>
        <v>134.66249999999999</v>
      </c>
      <c r="K449" s="6">
        <f t="shared" si="116"/>
        <v>7.6</v>
      </c>
      <c r="L449" s="6">
        <f t="shared" si="117"/>
        <v>215.46</v>
      </c>
      <c r="M449" s="9" t="str">
        <f t="shared" si="118"/>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 t="shared" si="119"/>
        <v>0.95</v>
      </c>
      <c r="X449" s="6">
        <f t="shared" si="120"/>
        <v>26.932500000000001</v>
      </c>
      <c r="Y449" s="6">
        <f t="shared" si="121"/>
        <v>15.2</v>
      </c>
      <c r="Z449" s="6">
        <f t="shared" si="122"/>
        <v>430.92</v>
      </c>
      <c r="AA449" s="13">
        <v>15000000464</v>
      </c>
      <c r="AB449" s="6">
        <f t="shared" si="128"/>
        <v>2.8499999999999996</v>
      </c>
      <c r="AC449" s="6">
        <f t="shared" si="129"/>
        <v>80.797499999999999</v>
      </c>
      <c r="AD449" s="13">
        <v>17000000464</v>
      </c>
      <c r="AE449" s="6">
        <f t="shared" si="123"/>
        <v>9.5</v>
      </c>
      <c r="AF449" s="6">
        <f t="shared" si="124"/>
        <v>269.32499999999999</v>
      </c>
      <c r="AG449" s="13">
        <v>19000000464</v>
      </c>
      <c r="AH449" s="6">
        <f t="shared" si="125"/>
        <v>5.6999999999999993</v>
      </c>
      <c r="AI449" s="6">
        <f t="shared" si="126"/>
        <v>161.595</v>
      </c>
      <c r="AJ449" s="13">
        <v>21000000464</v>
      </c>
      <c r="AK449" s="11" t="s">
        <v>515</v>
      </c>
      <c r="AL449" s="10" t="str">
        <f t="shared" si="127"/>
        <v>Pure Spanish Saffron Ingredients:
saffron</v>
      </c>
      <c r="AM449" s="9" t="s">
        <v>44</v>
      </c>
      <c r="AN449" s="42"/>
    </row>
    <row r="450" spans="1:40" ht="409.6" x14ac:dyDescent="0.3">
      <c r="A450" s="8" t="s">
        <v>1790</v>
      </c>
      <c r="B450" s="8" t="s">
        <v>1791</v>
      </c>
      <c r="C450" s="8" t="s">
        <v>1791</v>
      </c>
      <c r="D450" s="9" t="s">
        <v>1792</v>
      </c>
      <c r="E450" s="6">
        <f t="shared" ref="E450:E513" si="130">IF(F450 = "NULL", "NULL", F450/28.35)</f>
        <v>1.95</v>
      </c>
      <c r="F450" s="6">
        <f>Table9[[#This Row],[4oz 
Net Wt (grams)]]/2</f>
        <v>55.282499999999999</v>
      </c>
      <c r="G450" s="6">
        <f t="shared" ref="G450:G513" si="131">IF(H450 = "NULL", "NULL", H450/28.35)</f>
        <v>3.9</v>
      </c>
      <c r="H450" s="6">
        <v>110.565</v>
      </c>
      <c r="I450" s="6">
        <f t="shared" ref="I450:I513" si="132">IF(G450 = "NULL", "NULL", G450*1.25)</f>
        <v>4.875</v>
      </c>
      <c r="J450" s="6">
        <f t="shared" ref="J450:J513" si="133">IF(G450 = "NULL", "NULL", H450*1.25)</f>
        <v>138.20625000000001</v>
      </c>
      <c r="K450" s="6">
        <f t="shared" ref="K450:K513" si="134">IF(G450 = "NULL", "NULL", G450*2)</f>
        <v>7.8</v>
      </c>
      <c r="L450" s="6">
        <f t="shared" ref="L450:L513" si="135">IF(G450 = "NULL", "NULL", H450*2)</f>
        <v>221.13</v>
      </c>
      <c r="M450" s="9" t="str">
        <f t="shared" ref="M450:M513" si="136">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 t="shared" ref="W450:W513" si="137">IF(G450 = "NULL", "NULL", G450/4)</f>
        <v>0.97499999999999998</v>
      </c>
      <c r="X450" s="6">
        <f t="shared" ref="X450:X513" si="138">IF(W450 = "NULL", "NULL", W450*28.35)</f>
        <v>27.641249999999999</v>
      </c>
      <c r="Y450" s="6">
        <f t="shared" ref="Y450:Y513" si="139">IF(G450 = "NULL", "NULL", G450*4)</f>
        <v>15.6</v>
      </c>
      <c r="Z450" s="6">
        <f t="shared" ref="Z450:Z513" si="140">IF(G450 = "NULL", "NULL", H450*4)</f>
        <v>442.26</v>
      </c>
      <c r="AA450" s="13">
        <v>15000000261</v>
      </c>
      <c r="AB450" s="6">
        <f t="shared" si="128"/>
        <v>2.9249999999999998</v>
      </c>
      <c r="AC450" s="6">
        <f t="shared" si="129"/>
        <v>82.923749999999998</v>
      </c>
      <c r="AD450" s="13">
        <v>17000000261</v>
      </c>
      <c r="AE450" s="6">
        <f t="shared" ref="AE450:AE513" si="141">IF(H450 = "NULL", "NULL", AF450/28.35)</f>
        <v>9.75</v>
      </c>
      <c r="AF450" s="6">
        <f t="shared" ref="AF450:AF513" si="142">IF(H450 = "NULL", "NULL", J450*2)</f>
        <v>276.41250000000002</v>
      </c>
      <c r="AG450" s="13">
        <v>19000000261</v>
      </c>
      <c r="AH450" s="6">
        <f t="shared" ref="AH450:AH513" si="143">IF(AB450 = "NULL", "NULL", AB450*2)</f>
        <v>5.85</v>
      </c>
      <c r="AI450" s="6">
        <f t="shared" ref="AI450:AI513" si="144">IF(AC450 = "NULL", "NULL", AC450*2)</f>
        <v>165.8475</v>
      </c>
      <c r="AJ450" s="13">
        <v>21000000261</v>
      </c>
      <c r="AK450" s="11"/>
      <c r="AL450" s="10" t="str">
        <f t="shared" ref="AL450:AL513" si="145">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00" x14ac:dyDescent="0.3">
      <c r="A451" s="31" t="s">
        <v>1645</v>
      </c>
      <c r="B451" s="8" t="s">
        <v>1646</v>
      </c>
      <c r="C451" s="8" t="s">
        <v>1647</v>
      </c>
      <c r="D451" s="9" t="s">
        <v>1648</v>
      </c>
      <c r="E451" s="6">
        <f t="shared" si="130"/>
        <v>1.5873015873015872</v>
      </c>
      <c r="F451" s="6">
        <f>Table9[[#This Row],[4oz 
Net Wt (grams)]]/2</f>
        <v>45</v>
      </c>
      <c r="G451" s="6">
        <f t="shared" si="131"/>
        <v>3.1746031746031744</v>
      </c>
      <c r="H451" s="6">
        <v>90</v>
      </c>
      <c r="I451" s="6">
        <f t="shared" si="132"/>
        <v>3.9682539682539679</v>
      </c>
      <c r="J451" s="6">
        <f t="shared" si="133"/>
        <v>112.5</v>
      </c>
      <c r="K451" s="6">
        <f t="shared" si="134"/>
        <v>6.3492063492063489</v>
      </c>
      <c r="L451" s="6">
        <f t="shared" si="135"/>
        <v>180</v>
      </c>
      <c r="M451" s="9" t="str">
        <f t="shared" si="136"/>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797</v>
      </c>
      <c r="W451" s="6">
        <f t="shared" si="137"/>
        <v>0.79365079365079361</v>
      </c>
      <c r="X451" s="6">
        <f t="shared" si="138"/>
        <v>22.5</v>
      </c>
      <c r="Y451" s="6">
        <f t="shared" si="139"/>
        <v>12.698412698412698</v>
      </c>
      <c r="Z451" s="6">
        <f t="shared" si="140"/>
        <v>360</v>
      </c>
      <c r="AA451" s="13">
        <v>15000000262</v>
      </c>
      <c r="AB451" s="6">
        <f t="shared" si="128"/>
        <v>2.3809523809523809</v>
      </c>
      <c r="AC451" s="6">
        <f t="shared" si="129"/>
        <v>67.5</v>
      </c>
      <c r="AD451" s="13">
        <v>17000000262</v>
      </c>
      <c r="AE451" s="6">
        <f t="shared" si="141"/>
        <v>7.9365079365079358</v>
      </c>
      <c r="AF451" s="6">
        <f t="shared" si="142"/>
        <v>225</v>
      </c>
      <c r="AG451" s="13">
        <v>19000000262</v>
      </c>
      <c r="AH451" s="6">
        <f t="shared" si="143"/>
        <v>4.7619047619047619</v>
      </c>
      <c r="AI451" s="6">
        <f t="shared" si="144"/>
        <v>135</v>
      </c>
      <c r="AJ451" s="13">
        <v>21000000262</v>
      </c>
      <c r="AK451" s="11"/>
      <c r="AL451" s="10" t="str">
        <f t="shared" si="145"/>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285" x14ac:dyDescent="0.3">
      <c r="A452" s="33" t="s">
        <v>555</v>
      </c>
      <c r="B452" s="8" t="s">
        <v>556</v>
      </c>
      <c r="C452" s="8" t="s">
        <v>556</v>
      </c>
      <c r="D452" s="9" t="s">
        <v>557</v>
      </c>
      <c r="E452" s="6">
        <f t="shared" si="130"/>
        <v>1.5873015873015872</v>
      </c>
      <c r="F452" s="6">
        <f>Table9[[#This Row],[4oz 
Net Wt (grams)]]/2</f>
        <v>45</v>
      </c>
      <c r="G452" s="6">
        <f t="shared" si="131"/>
        <v>3.1746031746031744</v>
      </c>
      <c r="H452" s="6">
        <v>90</v>
      </c>
      <c r="I452" s="6">
        <f t="shared" si="132"/>
        <v>3.9682539682539679</v>
      </c>
      <c r="J452" s="6">
        <f t="shared" si="133"/>
        <v>112.5</v>
      </c>
      <c r="K452" s="6">
        <f t="shared" si="134"/>
        <v>6.3492063492063489</v>
      </c>
      <c r="L452" s="6">
        <f t="shared" si="135"/>
        <v>180</v>
      </c>
      <c r="M452" s="9" t="str">
        <f t="shared" si="136"/>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 t="shared" si="137"/>
        <v>0.79365079365079361</v>
      </c>
      <c r="X452" s="6">
        <f t="shared" si="138"/>
        <v>22.5</v>
      </c>
      <c r="Y452" s="6">
        <f t="shared" si="139"/>
        <v>12.698412698412698</v>
      </c>
      <c r="Z452" s="6">
        <f t="shared" si="140"/>
        <v>360</v>
      </c>
      <c r="AA452" s="13">
        <v>15000000513</v>
      </c>
      <c r="AB452" s="6">
        <f t="shared" si="128"/>
        <v>2.3809523809523809</v>
      </c>
      <c r="AC452" s="6">
        <f t="shared" si="129"/>
        <v>67.5</v>
      </c>
      <c r="AD452" s="13">
        <v>17000000513</v>
      </c>
      <c r="AE452" s="6">
        <f t="shared" si="141"/>
        <v>7.9365079365079358</v>
      </c>
      <c r="AF452" s="6">
        <f t="shared" si="142"/>
        <v>225</v>
      </c>
      <c r="AG452" s="13">
        <v>19000000513</v>
      </c>
      <c r="AH452" s="6">
        <f t="shared" si="143"/>
        <v>4.7619047619047619</v>
      </c>
      <c r="AI452" s="6">
        <f t="shared" si="144"/>
        <v>135</v>
      </c>
      <c r="AJ452" s="13">
        <v>21000000513</v>
      </c>
      <c r="AK452" s="11" t="s">
        <v>558</v>
      </c>
      <c r="AL452" s="10" t="str">
        <f t="shared" si="145"/>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1953</v>
      </c>
      <c r="B453" s="8" t="s">
        <v>1954</v>
      </c>
      <c r="C453" s="8" t="s">
        <v>1954</v>
      </c>
      <c r="D453" s="9" t="s">
        <v>1955</v>
      </c>
      <c r="E453" s="6">
        <f t="shared" si="130"/>
        <v>1.3</v>
      </c>
      <c r="F453" s="6">
        <f>Table9[[#This Row],[4oz 
Net Wt (grams)]]/2</f>
        <v>36.855000000000004</v>
      </c>
      <c r="G453" s="6">
        <f t="shared" si="131"/>
        <v>2.6</v>
      </c>
      <c r="H453" s="6">
        <v>73.710000000000008</v>
      </c>
      <c r="I453" s="6">
        <f t="shared" si="132"/>
        <v>3.25</v>
      </c>
      <c r="J453" s="6">
        <f t="shared" si="133"/>
        <v>92.137500000000017</v>
      </c>
      <c r="K453" s="6">
        <f t="shared" si="134"/>
        <v>5.2</v>
      </c>
      <c r="L453" s="6">
        <f t="shared" si="135"/>
        <v>147.42000000000002</v>
      </c>
      <c r="M453" s="9" t="str">
        <f t="shared" si="136"/>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 t="shared" si="137"/>
        <v>0.65</v>
      </c>
      <c r="X453" s="6">
        <f t="shared" si="138"/>
        <v>18.427500000000002</v>
      </c>
      <c r="Y453" s="6">
        <f t="shared" si="139"/>
        <v>10.4</v>
      </c>
      <c r="Z453" s="6">
        <f t="shared" si="140"/>
        <v>294.84000000000003</v>
      </c>
      <c r="AA453" s="13">
        <v>15000000263</v>
      </c>
      <c r="AB453" s="6">
        <f t="shared" si="128"/>
        <v>1.9500000000000002</v>
      </c>
      <c r="AC453" s="6">
        <f t="shared" si="129"/>
        <v>55.282500000000006</v>
      </c>
      <c r="AD453" s="13">
        <v>17000000263</v>
      </c>
      <c r="AE453" s="6">
        <f t="shared" si="141"/>
        <v>6.5000000000000009</v>
      </c>
      <c r="AF453" s="6">
        <f t="shared" si="142"/>
        <v>184.27500000000003</v>
      </c>
      <c r="AG453" s="13">
        <v>19000000263</v>
      </c>
      <c r="AH453" s="6">
        <f t="shared" si="143"/>
        <v>3.9000000000000004</v>
      </c>
      <c r="AI453" s="6">
        <f t="shared" si="144"/>
        <v>110.56500000000001</v>
      </c>
      <c r="AJ453" s="13">
        <v>21000000263</v>
      </c>
      <c r="AK453" s="11"/>
      <c r="AL453" s="10" t="str">
        <f t="shared" si="145"/>
        <v>Ras El Hanout Ingredients:
coriander, cumin, nutmeg, ginger, paprika, turmeric, black pepper, cardamom, red pepper, allspice, cloves</v>
      </c>
      <c r="AM453" s="9" t="s">
        <v>44</v>
      </c>
      <c r="AN453" s="42"/>
    </row>
    <row r="454" spans="1:40" ht="180" x14ac:dyDescent="0.3">
      <c r="A454" s="8" t="s">
        <v>1353</v>
      </c>
      <c r="B454" s="8" t="s">
        <v>1354</v>
      </c>
      <c r="C454" s="8" t="s">
        <v>1354</v>
      </c>
      <c r="D454" s="9" t="s">
        <v>1355</v>
      </c>
      <c r="E454" s="6">
        <f t="shared" si="130"/>
        <v>0.8</v>
      </c>
      <c r="F454" s="6">
        <f>Table9[[#This Row],[4oz 
Net Wt (grams)]]/2</f>
        <v>22.680000000000003</v>
      </c>
      <c r="G454" s="6">
        <f t="shared" si="131"/>
        <v>1.6</v>
      </c>
      <c r="H454" s="6">
        <v>45.360000000000007</v>
      </c>
      <c r="I454" s="6">
        <f t="shared" si="132"/>
        <v>2</v>
      </c>
      <c r="J454" s="6">
        <f t="shared" si="133"/>
        <v>56.70000000000001</v>
      </c>
      <c r="K454" s="6">
        <f t="shared" si="134"/>
        <v>3.2</v>
      </c>
      <c r="L454" s="6">
        <f t="shared" si="135"/>
        <v>90.720000000000013</v>
      </c>
      <c r="M454" s="9" t="str">
        <f t="shared" si="136"/>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138</v>
      </c>
      <c r="W454" s="6">
        <f t="shared" si="137"/>
        <v>0.4</v>
      </c>
      <c r="X454" s="6">
        <f t="shared" si="138"/>
        <v>11.340000000000002</v>
      </c>
      <c r="Y454" s="6">
        <f t="shared" si="139"/>
        <v>6.4</v>
      </c>
      <c r="Z454" s="6">
        <f t="shared" si="140"/>
        <v>181.44000000000003</v>
      </c>
      <c r="AA454" s="13">
        <v>15000000264</v>
      </c>
      <c r="AB454" s="6">
        <f t="shared" ref="AB454:AB517" si="146">IF(OR(E454 = "NULL", G454 = "NULL"), "NULL", (E454+G454)/2)</f>
        <v>1.2000000000000002</v>
      </c>
      <c r="AC454" s="6">
        <f t="shared" si="129"/>
        <v>34.020000000000003</v>
      </c>
      <c r="AD454" s="13">
        <v>17000000264</v>
      </c>
      <c r="AE454" s="6">
        <f t="shared" si="141"/>
        <v>4.0000000000000009</v>
      </c>
      <c r="AF454" s="6">
        <f t="shared" si="142"/>
        <v>113.40000000000002</v>
      </c>
      <c r="AG454" s="13">
        <v>19000000264</v>
      </c>
      <c r="AH454" s="6">
        <f t="shared" si="143"/>
        <v>2.4000000000000004</v>
      </c>
      <c r="AI454" s="6">
        <f t="shared" si="144"/>
        <v>68.040000000000006</v>
      </c>
      <c r="AJ454" s="13">
        <v>21000000264</v>
      </c>
      <c r="AK454" s="11"/>
      <c r="AL454" s="10" t="str">
        <f t="shared" si="145"/>
        <v>Raspberry Tea Ingredients:
black tea, blackberry leaf, artificial flavor</v>
      </c>
      <c r="AM454" s="9" t="s">
        <v>44</v>
      </c>
      <c r="AN454" s="42"/>
    </row>
    <row r="455" spans="1:40" ht="180" x14ac:dyDescent="0.3">
      <c r="A455" s="8" t="s">
        <v>1406</v>
      </c>
      <c r="B455" s="8" t="s">
        <v>1407</v>
      </c>
      <c r="C455" s="8" t="s">
        <v>1408</v>
      </c>
      <c r="D455" s="9" t="s">
        <v>1409</v>
      </c>
      <c r="E455" s="6">
        <f t="shared" si="130"/>
        <v>0.8</v>
      </c>
      <c r="F455" s="6">
        <f>Table9[[#This Row],[4oz 
Net Wt (grams)]]/2</f>
        <v>22.680000000000003</v>
      </c>
      <c r="G455" s="6">
        <f t="shared" si="131"/>
        <v>1.6</v>
      </c>
      <c r="H455" s="6">
        <v>45.360000000000007</v>
      </c>
      <c r="I455" s="6">
        <f t="shared" si="132"/>
        <v>2</v>
      </c>
      <c r="J455" s="6">
        <f t="shared" si="133"/>
        <v>56.70000000000001</v>
      </c>
      <c r="K455" s="6">
        <f t="shared" si="134"/>
        <v>3.2</v>
      </c>
      <c r="L455" s="6">
        <f t="shared" si="135"/>
        <v>90.720000000000013</v>
      </c>
      <c r="M455" s="9" t="str">
        <f t="shared" si="136"/>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 t="shared" si="137"/>
        <v>0.4</v>
      </c>
      <c r="X455" s="6">
        <f t="shared" si="138"/>
        <v>11.340000000000002</v>
      </c>
      <c r="Y455" s="6">
        <f t="shared" si="139"/>
        <v>6.4</v>
      </c>
      <c r="Z455" s="6">
        <f t="shared" si="140"/>
        <v>181.44000000000003</v>
      </c>
      <c r="AA455" s="13">
        <v>15000000266</v>
      </c>
      <c r="AB455" s="6">
        <f t="shared" si="146"/>
        <v>1.2000000000000002</v>
      </c>
      <c r="AC455" s="6">
        <f t="shared" si="129"/>
        <v>34.020000000000003</v>
      </c>
      <c r="AD455" s="13">
        <v>17000000266</v>
      </c>
      <c r="AE455" s="6">
        <f t="shared" si="141"/>
        <v>4.0000000000000009</v>
      </c>
      <c r="AF455" s="6">
        <f t="shared" si="142"/>
        <v>113.40000000000002</v>
      </c>
      <c r="AG455" s="13">
        <v>19000000266</v>
      </c>
      <c r="AH455" s="6">
        <f t="shared" si="143"/>
        <v>2.4000000000000004</v>
      </c>
      <c r="AI455" s="6">
        <f t="shared" si="144"/>
        <v>68.040000000000006</v>
      </c>
      <c r="AJ455" s="13">
        <v>21000000266</v>
      </c>
      <c r="AK455" s="11"/>
      <c r="AL455" s="10" t="str">
        <f t="shared" si="145"/>
        <v>Red Fruit Cocktail Tea Ingredients:
hibiscus petals, elderberries, black currants, currants, flavoring</v>
      </c>
      <c r="AM455" s="9" t="s">
        <v>44</v>
      </c>
      <c r="AN455" s="42"/>
    </row>
    <row r="456" spans="1:40" ht="180" x14ac:dyDescent="0.3">
      <c r="A456" s="8" t="s">
        <v>1268</v>
      </c>
      <c r="B456" s="8" t="s">
        <v>1269</v>
      </c>
      <c r="C456" s="8" t="s">
        <v>1270</v>
      </c>
      <c r="D456" s="9" t="s">
        <v>1271</v>
      </c>
      <c r="E456" s="6">
        <f t="shared" si="130"/>
        <v>1</v>
      </c>
      <c r="F456" s="6">
        <f>Table9[[#This Row],[4oz 
Net Wt (grams)]]/2</f>
        <v>28.35</v>
      </c>
      <c r="G456" s="6">
        <f t="shared" si="131"/>
        <v>2</v>
      </c>
      <c r="H456" s="6">
        <v>56.7</v>
      </c>
      <c r="I456" s="6">
        <f t="shared" si="132"/>
        <v>2.5</v>
      </c>
      <c r="J456" s="6">
        <f t="shared" si="133"/>
        <v>70.875</v>
      </c>
      <c r="K456" s="6">
        <f t="shared" si="134"/>
        <v>4</v>
      </c>
      <c r="L456" s="6">
        <f t="shared" si="135"/>
        <v>113.4</v>
      </c>
      <c r="M456" s="9" t="str">
        <f t="shared" si="136"/>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 t="shared" si="137"/>
        <v>0.5</v>
      </c>
      <c r="X456" s="6">
        <f t="shared" si="138"/>
        <v>14.175000000000001</v>
      </c>
      <c r="Y456" s="6">
        <f t="shared" si="139"/>
        <v>8</v>
      </c>
      <c r="Z456" s="6">
        <f t="shared" si="140"/>
        <v>226.8</v>
      </c>
      <c r="AA456" s="13">
        <v>15000000568</v>
      </c>
      <c r="AB456" s="6">
        <f t="shared" si="146"/>
        <v>1.5</v>
      </c>
      <c r="AC456" s="6">
        <f t="shared" si="129"/>
        <v>42.525000000000006</v>
      </c>
      <c r="AD456" s="13">
        <v>17000000568</v>
      </c>
      <c r="AE456" s="6">
        <f t="shared" si="141"/>
        <v>5</v>
      </c>
      <c r="AF456" s="6">
        <f t="shared" si="142"/>
        <v>141.75</v>
      </c>
      <c r="AG456" s="13">
        <v>19000000568</v>
      </c>
      <c r="AH456" s="6">
        <f t="shared" si="143"/>
        <v>3</v>
      </c>
      <c r="AI456" s="6">
        <f t="shared" si="144"/>
        <v>85.050000000000011</v>
      </c>
      <c r="AJ456" s="13">
        <v>21000000568</v>
      </c>
      <c r="AK456" s="11" t="s">
        <v>1272</v>
      </c>
      <c r="AL456" s="10" t="str">
        <f t="shared" si="145"/>
        <v>Red Hot Heat Grill Seasoning Ingredients:
salt, pepper, coriander, cumin, fennel, paprika, chipotle, crushed red pepper, habanero</v>
      </c>
      <c r="AM456" s="9" t="s">
        <v>44</v>
      </c>
      <c r="AN456" s="42"/>
    </row>
    <row r="457" spans="1:40" ht="180" x14ac:dyDescent="0.3">
      <c r="A457" s="8" t="s">
        <v>1617</v>
      </c>
      <c r="B457" s="8" t="s">
        <v>1618</v>
      </c>
      <c r="C457" s="8" t="s">
        <v>1618</v>
      </c>
      <c r="D457" s="9" t="s">
        <v>1619</v>
      </c>
      <c r="E457" s="6">
        <f t="shared" si="130"/>
        <v>0.70546737213403876</v>
      </c>
      <c r="F457" s="6">
        <f>Table9[[#This Row],[4oz 
Net Wt (grams)]]/2</f>
        <v>20</v>
      </c>
      <c r="G457" s="6">
        <f t="shared" si="131"/>
        <v>1.4109347442680775</v>
      </c>
      <c r="H457" s="6">
        <v>40</v>
      </c>
      <c r="I457" s="6">
        <f t="shared" si="132"/>
        <v>1.7636684303350969</v>
      </c>
      <c r="J457" s="6">
        <f t="shared" si="133"/>
        <v>50</v>
      </c>
      <c r="K457" s="6">
        <f t="shared" si="134"/>
        <v>2.821869488536155</v>
      </c>
      <c r="L457" s="6">
        <f t="shared" si="135"/>
        <v>80</v>
      </c>
      <c r="M457" s="9" t="str">
        <f t="shared" si="136"/>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104</v>
      </c>
      <c r="W457" s="6">
        <f t="shared" si="137"/>
        <v>0.35273368606701938</v>
      </c>
      <c r="X457" s="6">
        <f t="shared" si="138"/>
        <v>10</v>
      </c>
      <c r="Y457" s="6">
        <f t="shared" si="139"/>
        <v>5.6437389770723101</v>
      </c>
      <c r="Z457" s="6">
        <f t="shared" si="140"/>
        <v>160</v>
      </c>
      <c r="AA457" s="13">
        <v>15000000500</v>
      </c>
      <c r="AB457" s="6">
        <f t="shared" si="146"/>
        <v>1.0582010582010581</v>
      </c>
      <c r="AC457" s="6">
        <f t="shared" si="129"/>
        <v>30</v>
      </c>
      <c r="AD457" s="13">
        <v>17000000500</v>
      </c>
      <c r="AE457" s="6">
        <f t="shared" si="141"/>
        <v>3.5273368606701938</v>
      </c>
      <c r="AF457" s="6">
        <f t="shared" si="142"/>
        <v>100</v>
      </c>
      <c r="AG457" s="13">
        <v>19000000500</v>
      </c>
      <c r="AH457" s="6">
        <f t="shared" si="143"/>
        <v>2.1164021164021163</v>
      </c>
      <c r="AI457" s="6">
        <f t="shared" si="144"/>
        <v>60</v>
      </c>
      <c r="AJ457" s="13">
        <v>21000000500</v>
      </c>
      <c r="AK457" s="11" t="s">
        <v>1620</v>
      </c>
      <c r="AL457" s="10" t="str">
        <f t="shared" si="145"/>
        <v>Red Hot Pepper Flakes Ingredients:
dehydrated crushed red pepper skin and seeds (pepper plant is in the cayenne pepper family)</v>
      </c>
      <c r="AM457" s="9" t="s">
        <v>44</v>
      </c>
      <c r="AN457" s="42"/>
    </row>
    <row r="458" spans="1:40" ht="240" x14ac:dyDescent="0.3">
      <c r="A458" s="8" t="s">
        <v>85</v>
      </c>
      <c r="B458" s="8" t="s">
        <v>86</v>
      </c>
      <c r="C458" s="8" t="s">
        <v>87</v>
      </c>
      <c r="D458" s="9" t="s">
        <v>88</v>
      </c>
      <c r="E458" s="6">
        <f t="shared" si="130"/>
        <v>2</v>
      </c>
      <c r="F458" s="6">
        <f>Table9[[#This Row],[4oz 
Net Wt (grams)]]/2</f>
        <v>56.7</v>
      </c>
      <c r="G458" s="6">
        <f t="shared" si="131"/>
        <v>4</v>
      </c>
      <c r="H458" s="6">
        <v>113.4</v>
      </c>
      <c r="I458" s="6">
        <f t="shared" si="132"/>
        <v>5</v>
      </c>
      <c r="J458" s="6">
        <f t="shared" si="133"/>
        <v>141.75</v>
      </c>
      <c r="K458" s="6">
        <f t="shared" si="134"/>
        <v>8</v>
      </c>
      <c r="L458" s="6">
        <f t="shared" si="135"/>
        <v>226.8</v>
      </c>
      <c r="M458"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 t="shared" si="137"/>
        <v>1</v>
      </c>
      <c r="X458" s="6">
        <f t="shared" si="138"/>
        <v>28.35</v>
      </c>
      <c r="Y458" s="6">
        <f t="shared" si="139"/>
        <v>16</v>
      </c>
      <c r="Z458" s="6">
        <f t="shared" si="140"/>
        <v>453.6</v>
      </c>
      <c r="AA458" s="13">
        <v>15000000267</v>
      </c>
      <c r="AB458" s="6">
        <f t="shared" si="146"/>
        <v>3</v>
      </c>
      <c r="AC458" s="6">
        <f t="shared" si="129"/>
        <v>85.050000000000011</v>
      </c>
      <c r="AD458" s="13">
        <v>17000000267</v>
      </c>
      <c r="AE458" s="6">
        <f t="shared" si="141"/>
        <v>10</v>
      </c>
      <c r="AF458" s="6">
        <f t="shared" si="142"/>
        <v>283.5</v>
      </c>
      <c r="AG458" s="13">
        <v>19000000267</v>
      </c>
      <c r="AH458" s="6">
        <f t="shared" si="143"/>
        <v>6</v>
      </c>
      <c r="AI458" s="6">
        <f t="shared" si="144"/>
        <v>170.10000000000002</v>
      </c>
      <c r="AJ458" s="13">
        <v>21000000267</v>
      </c>
      <c r="AK458" s="11"/>
      <c r="AL458"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940</v>
      </c>
      <c r="B459" s="8" t="s">
        <v>941</v>
      </c>
      <c r="C459" s="8" t="s">
        <v>941</v>
      </c>
      <c r="D459" s="9" t="s">
        <v>942</v>
      </c>
      <c r="E459" s="6">
        <f t="shared" si="130"/>
        <v>1.6</v>
      </c>
      <c r="F459" s="6">
        <f>Table9[[#This Row],[4oz 
Net Wt (grams)]]/2</f>
        <v>45.360000000000007</v>
      </c>
      <c r="G459" s="6">
        <f t="shared" si="131"/>
        <v>3.2</v>
      </c>
      <c r="H459" s="6">
        <v>90.720000000000013</v>
      </c>
      <c r="I459" s="6">
        <f t="shared" si="132"/>
        <v>4</v>
      </c>
      <c r="J459" s="6">
        <f t="shared" si="133"/>
        <v>113.40000000000002</v>
      </c>
      <c r="K459" s="6">
        <f t="shared" si="134"/>
        <v>6.4</v>
      </c>
      <c r="L459" s="6">
        <f t="shared" si="135"/>
        <v>181.44000000000003</v>
      </c>
      <c r="M459" s="9" t="str">
        <f t="shared" si="136"/>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 t="shared" si="137"/>
        <v>0.8</v>
      </c>
      <c r="X459" s="6">
        <f t="shared" si="138"/>
        <v>22.680000000000003</v>
      </c>
      <c r="Y459" s="6">
        <f t="shared" si="139"/>
        <v>12.8</v>
      </c>
      <c r="Z459" s="6">
        <f t="shared" si="140"/>
        <v>362.88000000000005</v>
      </c>
      <c r="AA459" s="13">
        <v>15000000456</v>
      </c>
      <c r="AB459" s="6">
        <f t="shared" si="146"/>
        <v>2.4000000000000004</v>
      </c>
      <c r="AC459" s="6">
        <f t="shared" si="129"/>
        <v>68.040000000000006</v>
      </c>
      <c r="AD459" s="13">
        <v>17000000456</v>
      </c>
      <c r="AE459" s="6">
        <f t="shared" si="141"/>
        <v>8.0000000000000018</v>
      </c>
      <c r="AF459" s="6">
        <f t="shared" si="142"/>
        <v>226.80000000000004</v>
      </c>
      <c r="AG459" s="13">
        <v>19000000456</v>
      </c>
      <c r="AH459" s="6">
        <f t="shared" si="143"/>
        <v>4.8000000000000007</v>
      </c>
      <c r="AI459" s="6">
        <f t="shared" si="144"/>
        <v>136.08000000000001</v>
      </c>
      <c r="AJ459" s="13">
        <v>21000000456</v>
      </c>
      <c r="AK459" s="11" t="s">
        <v>943</v>
      </c>
      <c r="AL459" s="10" t="str">
        <f t="shared" si="145"/>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1010</v>
      </c>
      <c r="B460" s="8" t="s">
        <v>1011</v>
      </c>
      <c r="C460" s="8" t="s">
        <v>1011</v>
      </c>
      <c r="D460" s="9" t="s">
        <v>1012</v>
      </c>
      <c r="E460" s="6">
        <f t="shared" si="130"/>
        <v>2.0499999999999998</v>
      </c>
      <c r="F460" s="6">
        <f>Table9[[#This Row],[4oz 
Net Wt (grams)]]/2</f>
        <v>58.1175</v>
      </c>
      <c r="G460" s="6">
        <f t="shared" si="131"/>
        <v>4.0999999999999996</v>
      </c>
      <c r="H460" s="6">
        <v>116.235</v>
      </c>
      <c r="I460" s="6">
        <f t="shared" si="132"/>
        <v>5.125</v>
      </c>
      <c r="J460" s="6">
        <f t="shared" si="133"/>
        <v>145.29374999999999</v>
      </c>
      <c r="K460" s="6">
        <f t="shared" si="134"/>
        <v>8.1999999999999993</v>
      </c>
      <c r="L460" s="6">
        <f t="shared" si="135"/>
        <v>232.47</v>
      </c>
      <c r="M460" s="9" t="str">
        <f t="shared" si="136"/>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 t="shared" si="137"/>
        <v>1.0249999999999999</v>
      </c>
      <c r="X460" s="6">
        <f t="shared" si="138"/>
        <v>29.05875</v>
      </c>
      <c r="Y460" s="6">
        <f t="shared" si="139"/>
        <v>16.399999999999999</v>
      </c>
      <c r="Z460" s="6">
        <f t="shared" si="140"/>
        <v>464.94</v>
      </c>
      <c r="AA460" s="13">
        <v>15000000268</v>
      </c>
      <c r="AB460" s="6">
        <f t="shared" si="146"/>
        <v>3.0749999999999997</v>
      </c>
      <c r="AC460" s="6">
        <f t="shared" si="129"/>
        <v>87.176249999999996</v>
      </c>
      <c r="AD460" s="13">
        <v>17000000268</v>
      </c>
      <c r="AE460" s="6">
        <f t="shared" si="141"/>
        <v>10.249999999999998</v>
      </c>
      <c r="AF460" s="6">
        <f t="shared" si="142"/>
        <v>290.58749999999998</v>
      </c>
      <c r="AG460" s="13">
        <v>19000000268</v>
      </c>
      <c r="AH460" s="6">
        <f t="shared" si="143"/>
        <v>6.1499999999999995</v>
      </c>
      <c r="AI460" s="6">
        <f t="shared" si="144"/>
        <v>174.35249999999999</v>
      </c>
      <c r="AJ460" s="13">
        <v>21000000268</v>
      </c>
      <c r="AK460" s="11"/>
      <c r="AL460" s="10" t="str">
        <f t="shared" si="145"/>
        <v>Roast Beef Seasoning Ingredients:
onion, garlic, salt, black pepper</v>
      </c>
      <c r="AM460" s="9" t="s">
        <v>44</v>
      </c>
      <c r="AN460" s="42"/>
    </row>
    <row r="461" spans="1:40" ht="180" x14ac:dyDescent="0.3">
      <c r="A461" s="8" t="s">
        <v>1031</v>
      </c>
      <c r="B461" s="8" t="s">
        <v>1032</v>
      </c>
      <c r="C461" s="8" t="s">
        <v>1033</v>
      </c>
      <c r="D461" s="9" t="s">
        <v>1034</v>
      </c>
      <c r="E461" s="6">
        <f t="shared" si="130"/>
        <v>1.7</v>
      </c>
      <c r="F461" s="6">
        <f>Table9[[#This Row],[4oz 
Net Wt (grams)]]/2</f>
        <v>48.195</v>
      </c>
      <c r="G461" s="6">
        <f t="shared" si="131"/>
        <v>3.4</v>
      </c>
      <c r="H461" s="6">
        <v>96.39</v>
      </c>
      <c r="I461" s="6">
        <f t="shared" si="132"/>
        <v>4.25</v>
      </c>
      <c r="J461" s="6">
        <f t="shared" si="133"/>
        <v>120.4875</v>
      </c>
      <c r="K461" s="6">
        <f t="shared" si="134"/>
        <v>6.8</v>
      </c>
      <c r="L461" s="6">
        <f t="shared" si="135"/>
        <v>192.78</v>
      </c>
      <c r="M461" s="9" t="str">
        <f t="shared" si="136"/>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 t="shared" si="137"/>
        <v>0.85</v>
      </c>
      <c r="X461" s="6">
        <f t="shared" si="138"/>
        <v>24.0975</v>
      </c>
      <c r="Y461" s="6">
        <f t="shared" si="139"/>
        <v>13.6</v>
      </c>
      <c r="Z461" s="6">
        <f t="shared" si="140"/>
        <v>385.56</v>
      </c>
      <c r="AA461" s="13">
        <v>15000000269</v>
      </c>
      <c r="AB461" s="6">
        <f t="shared" si="146"/>
        <v>2.5499999999999998</v>
      </c>
      <c r="AC461" s="6">
        <f t="shared" si="129"/>
        <v>72.292500000000004</v>
      </c>
      <c r="AD461" s="13">
        <v>17000000269</v>
      </c>
      <c r="AE461" s="6">
        <f t="shared" si="141"/>
        <v>8.5</v>
      </c>
      <c r="AF461" s="6">
        <f t="shared" si="142"/>
        <v>240.97499999999999</v>
      </c>
      <c r="AG461" s="13">
        <v>19000000269</v>
      </c>
      <c r="AH461" s="6">
        <f t="shared" si="143"/>
        <v>5.0999999999999996</v>
      </c>
      <c r="AI461" s="6">
        <f t="shared" si="144"/>
        <v>144.58500000000001</v>
      </c>
      <c r="AJ461" s="13">
        <v>21000000269</v>
      </c>
      <c r="AK461" s="11"/>
      <c r="AL461" s="10" t="str">
        <f t="shared" si="145"/>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1570</v>
      </c>
      <c r="B462" s="8" t="s">
        <v>1571</v>
      </c>
      <c r="C462" s="8" t="s">
        <v>1572</v>
      </c>
      <c r="D462" s="9" t="s">
        <v>1573</v>
      </c>
      <c r="E462" s="6">
        <f t="shared" si="130"/>
        <v>1.3</v>
      </c>
      <c r="F462" s="6">
        <f>Table9[[#This Row],[4oz 
Net Wt (grams)]]/2</f>
        <v>36.855000000000004</v>
      </c>
      <c r="G462" s="6">
        <f t="shared" si="131"/>
        <v>2.6</v>
      </c>
      <c r="H462" s="6">
        <v>73.710000000000008</v>
      </c>
      <c r="I462" s="6">
        <f t="shared" si="132"/>
        <v>3.25</v>
      </c>
      <c r="J462" s="6">
        <f t="shared" si="133"/>
        <v>92.137500000000017</v>
      </c>
      <c r="K462" s="6">
        <f t="shared" si="134"/>
        <v>5.2</v>
      </c>
      <c r="L462" s="6">
        <f t="shared" si="135"/>
        <v>147.42000000000002</v>
      </c>
      <c r="M462" s="9" t="str">
        <f t="shared" si="136"/>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 t="shared" si="137"/>
        <v>0.65</v>
      </c>
      <c r="X462" s="6">
        <f t="shared" si="138"/>
        <v>18.427500000000002</v>
      </c>
      <c r="Y462" s="6">
        <f t="shared" si="139"/>
        <v>10.4</v>
      </c>
      <c r="Z462" s="6">
        <f t="shared" si="140"/>
        <v>294.84000000000003</v>
      </c>
      <c r="AA462" s="13">
        <v>15000000271</v>
      </c>
      <c r="AB462" s="6">
        <f t="shared" si="146"/>
        <v>1.9500000000000002</v>
      </c>
      <c r="AC462" s="6">
        <f t="shared" si="129"/>
        <v>55.282500000000006</v>
      </c>
      <c r="AD462" s="13">
        <v>17000000271</v>
      </c>
      <c r="AE462" s="6">
        <f t="shared" si="141"/>
        <v>6.5000000000000009</v>
      </c>
      <c r="AF462" s="6">
        <f t="shared" si="142"/>
        <v>184.27500000000003</v>
      </c>
      <c r="AG462" s="13">
        <v>19000000271</v>
      </c>
      <c r="AH462" s="6">
        <f t="shared" si="143"/>
        <v>3.9000000000000004</v>
      </c>
      <c r="AI462" s="6">
        <f t="shared" si="144"/>
        <v>110.56500000000001</v>
      </c>
      <c r="AJ462" s="13">
        <v>21000000271</v>
      </c>
      <c r="AK462" s="11"/>
      <c r="AL462" s="10" t="str">
        <f t="shared" si="145"/>
        <v>Roasted Garlic Pepper Ingredients:
black pepper, garlic, onion, and white pepper</v>
      </c>
      <c r="AM462" s="9" t="s">
        <v>44</v>
      </c>
      <c r="AN462" s="42"/>
    </row>
    <row r="463" spans="1:40" ht="180" x14ac:dyDescent="0.3">
      <c r="A463" s="8" t="s">
        <v>1782</v>
      </c>
      <c r="B463" s="8" t="s">
        <v>1783</v>
      </c>
      <c r="C463" s="8" t="s">
        <v>1784</v>
      </c>
      <c r="D463" s="9" t="s">
        <v>1785</v>
      </c>
      <c r="E463" s="6">
        <f t="shared" si="130"/>
        <v>1.8</v>
      </c>
      <c r="F463" s="6">
        <f>Table9[[#This Row],[4oz 
Net Wt (grams)]]/2</f>
        <v>51.03</v>
      </c>
      <c r="G463" s="6">
        <f t="shared" si="131"/>
        <v>3.6</v>
      </c>
      <c r="H463" s="6">
        <v>102.06</v>
      </c>
      <c r="I463" s="6">
        <f t="shared" si="132"/>
        <v>4.5</v>
      </c>
      <c r="J463" s="6">
        <f t="shared" si="133"/>
        <v>127.575</v>
      </c>
      <c r="K463" s="6">
        <f t="shared" si="134"/>
        <v>7.2</v>
      </c>
      <c r="L463" s="6">
        <f t="shared" si="135"/>
        <v>204.12</v>
      </c>
      <c r="M463" s="9" t="str">
        <f t="shared" si="136"/>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148</v>
      </c>
      <c r="W463" s="6">
        <f t="shared" si="137"/>
        <v>0.9</v>
      </c>
      <c r="X463" s="6">
        <f t="shared" si="138"/>
        <v>25.515000000000001</v>
      </c>
      <c r="Y463" s="6">
        <f t="shared" si="139"/>
        <v>14.4</v>
      </c>
      <c r="Z463" s="6">
        <f t="shared" si="140"/>
        <v>408.24</v>
      </c>
      <c r="AA463" s="13">
        <v>15000000417</v>
      </c>
      <c r="AB463" s="6">
        <f t="shared" si="146"/>
        <v>2.7</v>
      </c>
      <c r="AC463" s="6">
        <f t="shared" si="129"/>
        <v>76.545000000000002</v>
      </c>
      <c r="AD463" s="13">
        <v>17000000417</v>
      </c>
      <c r="AE463" s="6">
        <f t="shared" si="141"/>
        <v>9</v>
      </c>
      <c r="AF463" s="6">
        <f t="shared" si="142"/>
        <v>255.15</v>
      </c>
      <c r="AG463" s="13">
        <v>19000000417</v>
      </c>
      <c r="AH463" s="6">
        <f t="shared" si="143"/>
        <v>5.4</v>
      </c>
      <c r="AI463" s="6">
        <f t="shared" si="144"/>
        <v>153.09</v>
      </c>
      <c r="AJ463" s="13">
        <v>21000000417</v>
      </c>
      <c r="AK463" s="11"/>
      <c r="AL463" s="10" t="str">
        <f t="shared" si="145"/>
        <v>Roasted Garlic Pepper Pizza Seasoning Ingredients:
dehydrated garlic, spices, dehydrated red and green bell peppers, salt, dehydrated onion, brown sugar and natural flavor</v>
      </c>
      <c r="AM463" s="9" t="s">
        <v>44</v>
      </c>
      <c r="AN463" s="42"/>
    </row>
    <row r="464" spans="1:40" ht="180" x14ac:dyDescent="0.3">
      <c r="A464" s="8" t="s">
        <v>2251</v>
      </c>
      <c r="B464" s="8" t="s">
        <v>2252</v>
      </c>
      <c r="C464" s="8" t="s">
        <v>2253</v>
      </c>
      <c r="D464" s="9" t="s">
        <v>2254</v>
      </c>
      <c r="E464" s="6">
        <f t="shared" si="130"/>
        <v>0.8</v>
      </c>
      <c r="F464" s="6">
        <f>Table9[[#This Row],[4oz 
Net Wt (grams)]]/2</f>
        <v>22.680000000000003</v>
      </c>
      <c r="G464" s="6">
        <f t="shared" si="131"/>
        <v>1.6</v>
      </c>
      <c r="H464" s="6">
        <v>45.360000000000007</v>
      </c>
      <c r="I464" s="6">
        <f t="shared" si="132"/>
        <v>2</v>
      </c>
      <c r="J464" s="6">
        <f t="shared" si="133"/>
        <v>56.70000000000001</v>
      </c>
      <c r="K464" s="6">
        <f t="shared" si="134"/>
        <v>3.2</v>
      </c>
      <c r="L464" s="6">
        <f t="shared" si="135"/>
        <v>90.720000000000013</v>
      </c>
      <c r="M464" s="9" t="str">
        <f t="shared" si="136"/>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 t="shared" si="137"/>
        <v>0.4</v>
      </c>
      <c r="X464" s="6">
        <f t="shared" si="138"/>
        <v>11.340000000000002</v>
      </c>
      <c r="Y464" s="6">
        <f t="shared" si="139"/>
        <v>6.4</v>
      </c>
      <c r="Z464" s="6">
        <f t="shared" si="140"/>
        <v>181.44000000000003</v>
      </c>
      <c r="AA464" s="13">
        <v>15000000270</v>
      </c>
      <c r="AB464" s="6">
        <f t="shared" si="146"/>
        <v>1.2000000000000002</v>
      </c>
      <c r="AC464" s="6">
        <f t="shared" si="129"/>
        <v>34.020000000000003</v>
      </c>
      <c r="AD464" s="13">
        <v>17000000270</v>
      </c>
      <c r="AE464" s="6">
        <f t="shared" si="141"/>
        <v>4.0000000000000009</v>
      </c>
      <c r="AF464" s="6">
        <f t="shared" si="142"/>
        <v>113.40000000000002</v>
      </c>
      <c r="AG464" s="13">
        <v>19000000270</v>
      </c>
      <c r="AH464" s="6">
        <f t="shared" si="143"/>
        <v>2.4000000000000004</v>
      </c>
      <c r="AI464" s="6">
        <f t="shared" si="144"/>
        <v>68.040000000000006</v>
      </c>
      <c r="AJ464" s="13">
        <v>21000000270</v>
      </c>
      <c r="AK464" s="11"/>
      <c r="AL464" s="10" t="str">
        <f t="shared" si="145"/>
        <v>Roasted Garlic Sea Salt Ingredients:
natural sea salt, roasted garlic powder</v>
      </c>
      <c r="AM464" s="9" t="s">
        <v>44</v>
      </c>
      <c r="AN464" s="42"/>
    </row>
    <row r="465" spans="1:40" ht="180" x14ac:dyDescent="0.3">
      <c r="A465" s="8" t="s">
        <v>1764</v>
      </c>
      <c r="B465" s="8" t="s">
        <v>1765</v>
      </c>
      <c r="C465" s="8" t="s">
        <v>1766</v>
      </c>
      <c r="D465" s="9" t="s">
        <v>1767</v>
      </c>
      <c r="E465" s="6">
        <f t="shared" si="130"/>
        <v>1.7</v>
      </c>
      <c r="F465" s="6">
        <f>Table9[[#This Row],[4oz 
Net Wt (grams)]]/2</f>
        <v>48.195</v>
      </c>
      <c r="G465" s="6">
        <f t="shared" si="131"/>
        <v>3.4</v>
      </c>
      <c r="H465" s="6">
        <v>96.39</v>
      </c>
      <c r="I465" s="6">
        <f t="shared" si="132"/>
        <v>4.25</v>
      </c>
      <c r="J465" s="6">
        <f t="shared" si="133"/>
        <v>120.4875</v>
      </c>
      <c r="K465" s="6">
        <f t="shared" si="134"/>
        <v>6.8</v>
      </c>
      <c r="L465" s="6">
        <f t="shared" si="135"/>
        <v>192.78</v>
      </c>
      <c r="M465" s="9" t="str">
        <f t="shared" si="136"/>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121</v>
      </c>
      <c r="W465" s="6">
        <f t="shared" si="137"/>
        <v>0.85</v>
      </c>
      <c r="X465" s="6">
        <f t="shared" si="138"/>
        <v>24.0975</v>
      </c>
      <c r="Y465" s="6">
        <f t="shared" si="139"/>
        <v>13.6</v>
      </c>
      <c r="Z465" s="6">
        <f t="shared" si="140"/>
        <v>385.56</v>
      </c>
      <c r="AA465" s="13">
        <v>15000000272</v>
      </c>
      <c r="AB465" s="6">
        <f t="shared" si="146"/>
        <v>2.5499999999999998</v>
      </c>
      <c r="AC465" s="6">
        <f t="shared" si="129"/>
        <v>72.292500000000004</v>
      </c>
      <c r="AD465" s="13">
        <v>17000000272</v>
      </c>
      <c r="AE465" s="6">
        <f t="shared" si="141"/>
        <v>8.5</v>
      </c>
      <c r="AF465" s="6">
        <f t="shared" si="142"/>
        <v>240.97499999999999</v>
      </c>
      <c r="AG465" s="13">
        <v>19000000272</v>
      </c>
      <c r="AH465" s="6">
        <f t="shared" si="143"/>
        <v>5.0999999999999996</v>
      </c>
      <c r="AI465" s="6">
        <f t="shared" si="144"/>
        <v>144.58500000000001</v>
      </c>
      <c r="AJ465" s="13">
        <v>21000000272</v>
      </c>
      <c r="AK465" s="11"/>
      <c r="AL465" s="10" t="str">
        <f t="shared" si="145"/>
        <v>Roma Romano Pizza Seasoning Ingredients:
garlic pepper seasoning, tomato powder, Romano cheese powder, herbs, &lt; 1% silicon dioxide
• ALLERGY ALERT: contains milk •</v>
      </c>
      <c r="AM465" s="9" t="s">
        <v>44</v>
      </c>
      <c r="AN465" s="42"/>
    </row>
    <row r="466" spans="1:40" ht="180" x14ac:dyDescent="0.3">
      <c r="A466" s="8" t="s">
        <v>327</v>
      </c>
      <c r="B466" s="8" t="s">
        <v>328</v>
      </c>
      <c r="C466" s="8" t="s">
        <v>329</v>
      </c>
      <c r="D466" s="9" t="s">
        <v>330</v>
      </c>
      <c r="E466" s="6">
        <f t="shared" si="130"/>
        <v>1.1000000000000001</v>
      </c>
      <c r="F466" s="6">
        <f>Table9[[#This Row],[4oz 
Net Wt (grams)]]/2</f>
        <v>31.185000000000006</v>
      </c>
      <c r="G466" s="6">
        <f t="shared" si="131"/>
        <v>2.2000000000000002</v>
      </c>
      <c r="H466" s="6">
        <v>62.370000000000012</v>
      </c>
      <c r="I466" s="6">
        <f t="shared" si="132"/>
        <v>2.75</v>
      </c>
      <c r="J466" s="6">
        <f t="shared" si="133"/>
        <v>77.96250000000002</v>
      </c>
      <c r="K466" s="6">
        <f t="shared" si="134"/>
        <v>4.4000000000000004</v>
      </c>
      <c r="L466" s="6">
        <f t="shared" si="135"/>
        <v>124.74000000000002</v>
      </c>
      <c r="M466" s="9" t="str">
        <f t="shared" si="136"/>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 t="shared" si="137"/>
        <v>0.55000000000000004</v>
      </c>
      <c r="X466" s="6">
        <f t="shared" si="138"/>
        <v>15.592500000000003</v>
      </c>
      <c r="Y466" s="6">
        <f t="shared" si="139"/>
        <v>8.8000000000000007</v>
      </c>
      <c r="Z466" s="6">
        <f t="shared" si="140"/>
        <v>249.48000000000005</v>
      </c>
      <c r="AA466" s="13">
        <v>15000000273</v>
      </c>
      <c r="AB466" s="6">
        <f t="shared" si="146"/>
        <v>1.6500000000000001</v>
      </c>
      <c r="AC466" s="6">
        <f t="shared" si="129"/>
        <v>46.777500000000011</v>
      </c>
      <c r="AD466" s="13">
        <v>17000000273</v>
      </c>
      <c r="AE466" s="6">
        <f t="shared" si="141"/>
        <v>5.5000000000000009</v>
      </c>
      <c r="AF466" s="6">
        <f t="shared" si="142"/>
        <v>155.92500000000004</v>
      </c>
      <c r="AG466" s="13">
        <v>19000000273</v>
      </c>
      <c r="AH466" s="6">
        <f t="shared" si="143"/>
        <v>3.3000000000000003</v>
      </c>
      <c r="AI466" s="6">
        <f t="shared" si="144"/>
        <v>93.555000000000021</v>
      </c>
      <c r="AJ466" s="13">
        <v>21000000273</v>
      </c>
      <c r="AK466" s="11"/>
      <c r="AL466" s="10" t="str">
        <f t="shared" si="145"/>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1403</v>
      </c>
      <c r="B467" s="8" t="s">
        <v>1404</v>
      </c>
      <c r="C467" s="8" t="s">
        <v>1404</v>
      </c>
      <c r="D467" s="9" t="s">
        <v>1405</v>
      </c>
      <c r="E467" s="6">
        <f t="shared" si="130"/>
        <v>0.8</v>
      </c>
      <c r="F467" s="6">
        <f>Table9[[#This Row],[4oz 
Net Wt (grams)]]/2</f>
        <v>22.680000000000003</v>
      </c>
      <c r="G467" s="6">
        <f t="shared" si="131"/>
        <v>1.6</v>
      </c>
      <c r="H467" s="6">
        <v>45.360000000000007</v>
      </c>
      <c r="I467" s="6">
        <f t="shared" si="132"/>
        <v>2</v>
      </c>
      <c r="J467" s="6">
        <f t="shared" si="133"/>
        <v>56.70000000000001</v>
      </c>
      <c r="K467" s="6">
        <f t="shared" si="134"/>
        <v>3.2</v>
      </c>
      <c r="L467" s="6">
        <f t="shared" si="135"/>
        <v>90.720000000000013</v>
      </c>
      <c r="M467" s="9" t="str">
        <f t="shared" si="136"/>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 t="shared" si="137"/>
        <v>0.4</v>
      </c>
      <c r="X467" s="6">
        <f t="shared" si="138"/>
        <v>11.340000000000002</v>
      </c>
      <c r="Y467" s="6">
        <f t="shared" si="139"/>
        <v>6.4</v>
      </c>
      <c r="Z467" s="6">
        <f t="shared" si="140"/>
        <v>181.44000000000003</v>
      </c>
      <c r="AA467" s="13">
        <v>15000000274</v>
      </c>
      <c r="AB467" s="6">
        <f t="shared" si="146"/>
        <v>1.2000000000000002</v>
      </c>
      <c r="AC467" s="6">
        <f t="shared" si="129"/>
        <v>34.020000000000003</v>
      </c>
      <c r="AD467" s="13">
        <v>17000000274</v>
      </c>
      <c r="AE467" s="6">
        <f t="shared" si="141"/>
        <v>4.0000000000000009</v>
      </c>
      <c r="AF467" s="6">
        <f t="shared" si="142"/>
        <v>113.40000000000002</v>
      </c>
      <c r="AG467" s="13">
        <v>19000000274</v>
      </c>
      <c r="AH467" s="6">
        <f t="shared" si="143"/>
        <v>2.4000000000000004</v>
      </c>
      <c r="AI467" s="6">
        <f t="shared" si="144"/>
        <v>68.040000000000006</v>
      </c>
      <c r="AJ467" s="13">
        <v>21000000274</v>
      </c>
      <c r="AK467" s="11"/>
      <c r="AL467" s="10" t="str">
        <f t="shared" si="145"/>
        <v>Rooibos Tea Ingredients:
rooibos</v>
      </c>
      <c r="AM467" s="9" t="s">
        <v>44</v>
      </c>
      <c r="AN467" s="42"/>
    </row>
    <row r="468" spans="1:40" ht="180" x14ac:dyDescent="0.3">
      <c r="A468" s="32" t="s">
        <v>106</v>
      </c>
      <c r="B468" s="23" t="s">
        <v>3013</v>
      </c>
      <c r="C468" s="23" t="s">
        <v>3014</v>
      </c>
      <c r="D468" s="24" t="s">
        <v>3015</v>
      </c>
      <c r="E468" s="25">
        <f t="shared" si="130"/>
        <v>0.79999999999999993</v>
      </c>
      <c r="F468" s="6">
        <f>Table9[[#This Row],[4oz 
Net Wt (grams)]]/2</f>
        <v>22.68</v>
      </c>
      <c r="G468" s="25">
        <f t="shared" si="131"/>
        <v>1.5999999999999999</v>
      </c>
      <c r="H468" s="25">
        <v>45.36</v>
      </c>
      <c r="I468" s="25">
        <f t="shared" si="132"/>
        <v>1.9999999999999998</v>
      </c>
      <c r="J468" s="25">
        <f t="shared" si="133"/>
        <v>56.7</v>
      </c>
      <c r="K468" s="25">
        <f t="shared" si="134"/>
        <v>3.1999999999999997</v>
      </c>
      <c r="L468" s="25">
        <f t="shared" si="135"/>
        <v>90.72</v>
      </c>
      <c r="M468" s="9" t="str">
        <f t="shared" si="136"/>
        <v>Rosemary &amp; Garlic Bread Dip and Seasoning Ingredients:
salt, dehydrated garlic, basil, dehydrated tomato, green bell pepper, soybean oil, dehydrated parsley
 - NET WT. 0.80 oz (22.68 grams)</v>
      </c>
      <c r="N468" s="10">
        <v>10000000370</v>
      </c>
      <c r="O468" s="10">
        <v>30000000370</v>
      </c>
      <c r="P468" s="10">
        <v>50000000370</v>
      </c>
      <c r="Q468" s="10">
        <v>70000000370</v>
      </c>
      <c r="R468" s="10">
        <v>90000000370</v>
      </c>
      <c r="S468" s="10">
        <v>11000000370</v>
      </c>
      <c r="T468" s="10">
        <v>13000000370</v>
      </c>
      <c r="U468" s="23"/>
      <c r="V468" s="24" t="s">
        <v>107</v>
      </c>
      <c r="W468" s="6">
        <f t="shared" si="137"/>
        <v>0.39999999999999997</v>
      </c>
      <c r="X468" s="6">
        <f t="shared" si="138"/>
        <v>11.34</v>
      </c>
      <c r="Y468" s="25">
        <f t="shared" si="139"/>
        <v>6.3999999999999995</v>
      </c>
      <c r="Z468" s="25">
        <f t="shared" si="140"/>
        <v>181.44</v>
      </c>
      <c r="AA468" s="13">
        <v>15000000370</v>
      </c>
      <c r="AB468" s="25">
        <f t="shared" si="146"/>
        <v>1.2</v>
      </c>
      <c r="AC468" s="25">
        <f t="shared" si="129"/>
        <v>34.019999999999996</v>
      </c>
      <c r="AD468" s="13">
        <v>17000000370</v>
      </c>
      <c r="AE468" s="6">
        <f t="shared" si="141"/>
        <v>4</v>
      </c>
      <c r="AF468" s="6">
        <f t="shared" si="142"/>
        <v>113.4</v>
      </c>
      <c r="AG468" s="13">
        <v>19000000370</v>
      </c>
      <c r="AH468" s="6">
        <f t="shared" si="143"/>
        <v>2.4</v>
      </c>
      <c r="AI468" s="6">
        <f t="shared" si="144"/>
        <v>68.039999999999992</v>
      </c>
      <c r="AJ468" s="13">
        <v>21000000370</v>
      </c>
      <c r="AK468" s="11"/>
      <c r="AL468" s="10" t="str">
        <f t="shared" si="145"/>
        <v>Rosemary &amp; Garlic Bread Dip and Seasoning Ingredients:
salt, dehydrated garlic, basil, dehydrated tomato, green bell pepper, soybean oil, dehydrated parsley</v>
      </c>
      <c r="AM468" s="9" t="s">
        <v>44</v>
      </c>
      <c r="AN468" s="42"/>
    </row>
    <row r="469" spans="1:40" ht="180" x14ac:dyDescent="0.3">
      <c r="A469" s="33" t="s">
        <v>352</v>
      </c>
      <c r="B469" s="8" t="s">
        <v>353</v>
      </c>
      <c r="C469" s="8" t="s">
        <v>353</v>
      </c>
      <c r="D469" s="9" t="s">
        <v>354</v>
      </c>
      <c r="E469" s="6">
        <f t="shared" si="130"/>
        <v>0.95</v>
      </c>
      <c r="F469" s="6">
        <f>Table9[[#This Row],[4oz 
Net Wt (grams)]]/2</f>
        <v>26.932500000000001</v>
      </c>
      <c r="G469" s="6">
        <f t="shared" si="131"/>
        <v>1.9</v>
      </c>
      <c r="H469" s="6">
        <v>53.865000000000002</v>
      </c>
      <c r="I469" s="6">
        <f t="shared" si="132"/>
        <v>2.375</v>
      </c>
      <c r="J469" s="6">
        <f t="shared" si="133"/>
        <v>67.331249999999997</v>
      </c>
      <c r="K469" s="6">
        <f t="shared" si="134"/>
        <v>3.8</v>
      </c>
      <c r="L469" s="6">
        <f t="shared" si="135"/>
        <v>107.73</v>
      </c>
      <c r="M469" s="9" t="str">
        <f t="shared" si="136"/>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 t="shared" si="137"/>
        <v>0.47499999999999998</v>
      </c>
      <c r="X469" s="6">
        <f t="shared" si="138"/>
        <v>13.46625</v>
      </c>
      <c r="Y469" s="6">
        <f t="shared" si="139"/>
        <v>7.6</v>
      </c>
      <c r="Z469" s="6">
        <f t="shared" si="140"/>
        <v>215.46</v>
      </c>
      <c r="AA469" s="13">
        <v>15000000275</v>
      </c>
      <c r="AB469" s="6">
        <f t="shared" si="146"/>
        <v>1.4249999999999998</v>
      </c>
      <c r="AC469" s="6">
        <f t="shared" si="129"/>
        <v>40.39875</v>
      </c>
      <c r="AD469" s="13">
        <v>17000000275</v>
      </c>
      <c r="AE469" s="6">
        <f t="shared" si="141"/>
        <v>4.75</v>
      </c>
      <c r="AF469" s="6">
        <f t="shared" si="142"/>
        <v>134.66249999999999</v>
      </c>
      <c r="AG469" s="13">
        <v>19000000275</v>
      </c>
      <c r="AH469" s="6">
        <f t="shared" si="143"/>
        <v>2.8499999999999996</v>
      </c>
      <c r="AI469" s="6">
        <f t="shared" si="144"/>
        <v>80.797499999999999</v>
      </c>
      <c r="AJ469" s="13">
        <v>21000000275</v>
      </c>
      <c r="AK469" s="11" t="s">
        <v>355</v>
      </c>
      <c r="AL469" s="10" t="str">
        <f t="shared" si="145"/>
        <v>Rosemary &amp; Garlic Griller Ingredients:
salt, dehydrated garlic, basil, dehydrated tomato, green bell pepper, soybean oil, dehydrated parsley</v>
      </c>
      <c r="AM469" s="9" t="s">
        <v>44</v>
      </c>
      <c r="AN469" s="42"/>
    </row>
    <row r="470" spans="1:40" ht="180" x14ac:dyDescent="0.3">
      <c r="A470" s="33" t="s">
        <v>452</v>
      </c>
      <c r="B470" s="8" t="s">
        <v>453</v>
      </c>
      <c r="C470" s="8" t="s">
        <v>453</v>
      </c>
      <c r="D470" s="9" t="s">
        <v>454</v>
      </c>
      <c r="E470" s="6">
        <f t="shared" si="130"/>
        <v>0.95</v>
      </c>
      <c r="F470" s="6">
        <f>Table9[[#This Row],[4oz 
Net Wt (grams)]]/2</f>
        <v>26.932500000000001</v>
      </c>
      <c r="G470" s="6">
        <f t="shared" si="131"/>
        <v>1.9</v>
      </c>
      <c r="H470" s="6">
        <v>53.865000000000002</v>
      </c>
      <c r="I470" s="6">
        <f t="shared" si="132"/>
        <v>2.375</v>
      </c>
      <c r="J470" s="6">
        <f t="shared" si="133"/>
        <v>67.331249999999997</v>
      </c>
      <c r="K470" s="6">
        <f t="shared" si="134"/>
        <v>3.8</v>
      </c>
      <c r="L470" s="6">
        <f t="shared" si="135"/>
        <v>107.73</v>
      </c>
      <c r="M470" s="9" t="str">
        <f t="shared" si="136"/>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 t="shared" si="137"/>
        <v>0.47499999999999998</v>
      </c>
      <c r="X470" s="6">
        <f t="shared" si="138"/>
        <v>13.46625</v>
      </c>
      <c r="Y470" s="6">
        <f t="shared" si="139"/>
        <v>7.6</v>
      </c>
      <c r="Z470" s="6">
        <f t="shared" si="140"/>
        <v>215.46</v>
      </c>
      <c r="AA470" s="13">
        <v>15000000446</v>
      </c>
      <c r="AB470" s="6">
        <f t="shared" si="146"/>
        <v>1.4249999999999998</v>
      </c>
      <c r="AC470" s="6">
        <f t="shared" si="129"/>
        <v>40.39875</v>
      </c>
      <c r="AD470" s="13">
        <v>17000000446</v>
      </c>
      <c r="AE470" s="6">
        <f t="shared" si="141"/>
        <v>4.75</v>
      </c>
      <c r="AF470" s="6">
        <f t="shared" si="142"/>
        <v>134.66249999999999</v>
      </c>
      <c r="AG470" s="13">
        <v>19000000446</v>
      </c>
      <c r="AH470" s="6">
        <f t="shared" si="143"/>
        <v>2.8499999999999996</v>
      </c>
      <c r="AI470" s="6">
        <f t="shared" si="144"/>
        <v>80.797499999999999</v>
      </c>
      <c r="AJ470" s="13">
        <v>21000000446</v>
      </c>
      <c r="AK470" s="11" t="s">
        <v>455</v>
      </c>
      <c r="AL470" s="10" t="str">
        <f t="shared" si="145"/>
        <v>Rosemary &amp; Garlic Seasoning Ingredients:
salt, dehydrated garlic, basil, dehydrated tomato, green bell pepper, soybean oil, dehydrated parsley</v>
      </c>
      <c r="AM470" s="9" t="s">
        <v>44</v>
      </c>
      <c r="AN470" s="42"/>
    </row>
    <row r="471" spans="1:40" ht="180" x14ac:dyDescent="0.3">
      <c r="A471" s="31" t="s">
        <v>188</v>
      </c>
      <c r="B471" s="8" t="s">
        <v>189</v>
      </c>
      <c r="C471" s="8" t="s">
        <v>190</v>
      </c>
      <c r="D471" s="9" t="s">
        <v>191</v>
      </c>
      <c r="E471" s="6">
        <f t="shared" si="130"/>
        <v>0.79999999999999993</v>
      </c>
      <c r="F471" s="6">
        <f>Table9[[#This Row],[4oz 
Net Wt (grams)]]/2</f>
        <v>22.68</v>
      </c>
      <c r="G471" s="6">
        <f t="shared" si="131"/>
        <v>1.5999999999999999</v>
      </c>
      <c r="H471" s="6">
        <v>45.36</v>
      </c>
      <c r="I471" s="6">
        <f t="shared" si="132"/>
        <v>1.9999999999999998</v>
      </c>
      <c r="J471" s="6">
        <f t="shared" si="133"/>
        <v>56.7</v>
      </c>
      <c r="K471" s="6">
        <f t="shared" si="134"/>
        <v>3.1999999999999997</v>
      </c>
      <c r="L471" s="6">
        <f t="shared" si="135"/>
        <v>90.72</v>
      </c>
      <c r="M471" s="9" t="str">
        <f t="shared" si="136"/>
        <v>Rustic Herb Bread Dip Ingredients:
salt, garlic, black pepper, onion, red pepper flakes, rosemary, basil, mediterranean oregano, and parsley
 - NET WT. 0.80 oz (22.68 grams)</v>
      </c>
      <c r="N471" s="10">
        <v>10000000276</v>
      </c>
      <c r="O471" s="10">
        <v>30000000276</v>
      </c>
      <c r="P471" s="10">
        <v>50000000276</v>
      </c>
      <c r="Q471" s="10">
        <v>70000000276</v>
      </c>
      <c r="R471" s="10">
        <v>90000000276</v>
      </c>
      <c r="S471" s="10">
        <v>11000000276</v>
      </c>
      <c r="T471" s="10">
        <v>13000000276</v>
      </c>
      <c r="U471" s="8" t="s">
        <v>49</v>
      </c>
      <c r="V471" s="9" t="s">
        <v>192</v>
      </c>
      <c r="W471" s="6">
        <f t="shared" si="137"/>
        <v>0.39999999999999997</v>
      </c>
      <c r="X471" s="6">
        <f t="shared" si="138"/>
        <v>11.34</v>
      </c>
      <c r="Y471" s="6">
        <f t="shared" si="139"/>
        <v>6.3999999999999995</v>
      </c>
      <c r="Z471" s="6">
        <f t="shared" si="140"/>
        <v>181.44</v>
      </c>
      <c r="AA471" s="13">
        <v>15000000276</v>
      </c>
      <c r="AB471" s="6">
        <f t="shared" si="146"/>
        <v>1.2</v>
      </c>
      <c r="AC471" s="6">
        <f t="shared" si="129"/>
        <v>34.019999999999996</v>
      </c>
      <c r="AD471" s="13">
        <v>17000000276</v>
      </c>
      <c r="AE471" s="6">
        <f t="shared" si="141"/>
        <v>4</v>
      </c>
      <c r="AF471" s="6">
        <f t="shared" si="142"/>
        <v>113.4</v>
      </c>
      <c r="AG471" s="13">
        <v>19000000276</v>
      </c>
      <c r="AH471" s="6">
        <f t="shared" si="143"/>
        <v>2.4</v>
      </c>
      <c r="AI471" s="6">
        <f t="shared" si="144"/>
        <v>68.039999999999992</v>
      </c>
      <c r="AJ471" s="13">
        <v>21000000276</v>
      </c>
      <c r="AK471" s="11" t="s">
        <v>193</v>
      </c>
      <c r="AL471" s="10" t="str">
        <f t="shared" si="145"/>
        <v>Rustic Herb Bread Dip Ingredients:
salt, garlic, black pepper, onion, red pepper flakes, rosemary, basil, mediterranean oregano, and parsley</v>
      </c>
      <c r="AM471" s="9" t="s">
        <v>44</v>
      </c>
      <c r="AN471" s="42"/>
    </row>
    <row r="472" spans="1:40" ht="180" x14ac:dyDescent="0.3">
      <c r="A472" s="33" t="s">
        <v>456</v>
      </c>
      <c r="B472" s="8" t="s">
        <v>457</v>
      </c>
      <c r="C472" s="8" t="s">
        <v>458</v>
      </c>
      <c r="D472" s="9" t="s">
        <v>459</v>
      </c>
      <c r="E472" s="6">
        <f t="shared" si="130"/>
        <v>0.86419753086419748</v>
      </c>
      <c r="F472" s="6">
        <f>Table9[[#This Row],[4oz 
Net Wt (grams)]]/2</f>
        <v>24.5</v>
      </c>
      <c r="G472" s="6">
        <f t="shared" si="131"/>
        <v>1.728395061728395</v>
      </c>
      <c r="H472" s="6">
        <v>49</v>
      </c>
      <c r="I472" s="6">
        <f t="shared" si="132"/>
        <v>2.1604938271604937</v>
      </c>
      <c r="J472" s="6">
        <f t="shared" si="133"/>
        <v>61.25</v>
      </c>
      <c r="K472" s="6">
        <f t="shared" si="134"/>
        <v>3.4567901234567899</v>
      </c>
      <c r="L472" s="6">
        <f t="shared" si="135"/>
        <v>98</v>
      </c>
      <c r="M472" s="9" t="str">
        <f t="shared" si="136"/>
        <v>Rustic Herb Seasoning Ingredients:
salt, red pepper, black pepper, oregano, rosemary, parsley, garlic, basil
 - NET WT. 0.86 oz (24.5 grams)</v>
      </c>
      <c r="N472" s="10">
        <v>10000000447</v>
      </c>
      <c r="O472" s="10">
        <v>30000000447</v>
      </c>
      <c r="P472" s="10">
        <v>50000000447</v>
      </c>
      <c r="Q472" s="10">
        <v>70000000447</v>
      </c>
      <c r="R472" s="10">
        <v>90000000447</v>
      </c>
      <c r="S472" s="10">
        <v>11000000447</v>
      </c>
      <c r="T472" s="10">
        <v>13000000447</v>
      </c>
      <c r="U472" s="9" t="s">
        <v>49</v>
      </c>
      <c r="V472" s="9"/>
      <c r="W472" s="6">
        <f t="shared" si="137"/>
        <v>0.43209876543209874</v>
      </c>
      <c r="X472" s="6">
        <f t="shared" si="138"/>
        <v>12.25</v>
      </c>
      <c r="Y472" s="6">
        <f t="shared" si="139"/>
        <v>6.9135802469135799</v>
      </c>
      <c r="Z472" s="6">
        <f t="shared" si="140"/>
        <v>196</v>
      </c>
      <c r="AA472" s="13">
        <v>15000000447</v>
      </c>
      <c r="AB472" s="6">
        <f t="shared" si="146"/>
        <v>1.2962962962962963</v>
      </c>
      <c r="AC472" s="6">
        <f t="shared" si="129"/>
        <v>36.75</v>
      </c>
      <c r="AD472" s="13">
        <v>17000000447</v>
      </c>
      <c r="AE472" s="6">
        <f t="shared" si="141"/>
        <v>4.3209876543209873</v>
      </c>
      <c r="AF472" s="6">
        <f t="shared" si="142"/>
        <v>122.5</v>
      </c>
      <c r="AG472" s="13">
        <v>19000000447</v>
      </c>
      <c r="AH472" s="6">
        <f t="shared" si="143"/>
        <v>2.5925925925925926</v>
      </c>
      <c r="AI472" s="6">
        <f t="shared" si="144"/>
        <v>73.5</v>
      </c>
      <c r="AJ472" s="13">
        <v>21000000447</v>
      </c>
      <c r="AK472" s="11" t="s">
        <v>460</v>
      </c>
      <c r="AL472" s="10" t="str">
        <f t="shared" si="145"/>
        <v>Rustic Herb Seasoning Ingredients:
salt, red pepper, black pepper, oregano, rosemary, parsley, garlic, basil</v>
      </c>
      <c r="AM472" s="9" t="s">
        <v>44</v>
      </c>
      <c r="AN472" s="42"/>
    </row>
    <row r="473" spans="1:40" ht="180" x14ac:dyDescent="0.3">
      <c r="A473" s="31" t="s">
        <v>1941</v>
      </c>
      <c r="B473" s="8" t="s">
        <v>1942</v>
      </c>
      <c r="C473" s="8" t="s">
        <v>1942</v>
      </c>
      <c r="D473" s="9" t="s">
        <v>1943</v>
      </c>
      <c r="E473" s="6">
        <f t="shared" si="130"/>
        <v>1.9</v>
      </c>
      <c r="F473" s="6">
        <f>Table9[[#This Row],[4oz 
Net Wt (grams)]]/2</f>
        <v>53.865000000000002</v>
      </c>
      <c r="G473" s="6">
        <f t="shared" si="131"/>
        <v>3.8</v>
      </c>
      <c r="H473" s="6">
        <v>107.73</v>
      </c>
      <c r="I473" s="6">
        <f t="shared" si="132"/>
        <v>4.75</v>
      </c>
      <c r="J473" s="6">
        <f t="shared" si="133"/>
        <v>134.66249999999999</v>
      </c>
      <c r="K473" s="6">
        <f t="shared" si="134"/>
        <v>7.6</v>
      </c>
      <c r="L473" s="6">
        <f t="shared" si="135"/>
        <v>215.46</v>
      </c>
      <c r="M473" s="9" t="str">
        <f t="shared" si="136"/>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 t="shared" si="137"/>
        <v>0.95</v>
      </c>
      <c r="X473" s="6">
        <f t="shared" si="138"/>
        <v>26.932500000000001</v>
      </c>
      <c r="Y473" s="6">
        <f t="shared" si="139"/>
        <v>15.2</v>
      </c>
      <c r="Z473" s="6">
        <f t="shared" si="140"/>
        <v>430.92</v>
      </c>
      <c r="AA473" s="13">
        <v>15000000371</v>
      </c>
      <c r="AB473" s="6">
        <f t="shared" si="146"/>
        <v>2.8499999999999996</v>
      </c>
      <c r="AC473" s="6">
        <f t="shared" si="129"/>
        <v>80.797499999999999</v>
      </c>
      <c r="AD473" s="13">
        <v>17000000371</v>
      </c>
      <c r="AE473" s="6">
        <f t="shared" si="141"/>
        <v>9.5</v>
      </c>
      <c r="AF473" s="6">
        <f t="shared" si="142"/>
        <v>269.32499999999999</v>
      </c>
      <c r="AG473" s="13">
        <v>19000000371</v>
      </c>
      <c r="AH473" s="6">
        <f t="shared" si="143"/>
        <v>5.6999999999999993</v>
      </c>
      <c r="AI473" s="6">
        <f t="shared" si="144"/>
        <v>161.595</v>
      </c>
      <c r="AJ473" s="13">
        <v>21000000371</v>
      </c>
      <c r="AK473" s="11"/>
      <c r="AL473" s="10" t="str">
        <f t="shared" si="145"/>
        <v>Saffron Ingredients:
saffron</v>
      </c>
      <c r="AM473" s="9" t="s">
        <v>44</v>
      </c>
      <c r="AN473" s="42"/>
    </row>
    <row r="474" spans="1:40" ht="180" x14ac:dyDescent="0.3">
      <c r="A474" s="8" t="s">
        <v>2239</v>
      </c>
      <c r="B474" s="8" t="s">
        <v>2240</v>
      </c>
      <c r="C474" s="8" t="s">
        <v>2241</v>
      </c>
      <c r="D474" s="9" t="s">
        <v>2242</v>
      </c>
      <c r="E474" s="6">
        <f t="shared" si="130"/>
        <v>1.9</v>
      </c>
      <c r="F474" s="6">
        <f>Table9[[#This Row],[4oz 
Net Wt (grams)]]/2</f>
        <v>53.865000000000002</v>
      </c>
      <c r="G474" s="6">
        <f t="shared" si="131"/>
        <v>3.8</v>
      </c>
      <c r="H474" s="6">
        <v>107.73</v>
      </c>
      <c r="I474" s="6">
        <f t="shared" si="132"/>
        <v>4.75</v>
      </c>
      <c r="J474" s="6">
        <f t="shared" si="133"/>
        <v>134.66249999999999</v>
      </c>
      <c r="K474" s="6">
        <f t="shared" si="134"/>
        <v>7.6</v>
      </c>
      <c r="L474" s="6">
        <f t="shared" si="135"/>
        <v>215.46</v>
      </c>
      <c r="M474" s="9" t="str">
        <f t="shared" si="136"/>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 t="shared" si="137"/>
        <v>0.95</v>
      </c>
      <c r="X474" s="6">
        <f t="shared" si="138"/>
        <v>26.932500000000001</v>
      </c>
      <c r="Y474" s="6">
        <f t="shared" si="139"/>
        <v>15.2</v>
      </c>
      <c r="Z474" s="6">
        <f t="shared" si="140"/>
        <v>430.92</v>
      </c>
      <c r="AA474" s="13">
        <v>15000000277</v>
      </c>
      <c r="AB474" s="6">
        <f t="shared" si="146"/>
        <v>2.8499999999999996</v>
      </c>
      <c r="AC474" s="6">
        <f t="shared" si="129"/>
        <v>80.797499999999999</v>
      </c>
      <c r="AD474" s="13">
        <v>17000000277</v>
      </c>
      <c r="AE474" s="6">
        <f t="shared" si="141"/>
        <v>9.5</v>
      </c>
      <c r="AF474" s="6">
        <f t="shared" si="142"/>
        <v>269.32499999999999</v>
      </c>
      <c r="AG474" s="13">
        <v>19000000277</v>
      </c>
      <c r="AH474" s="6">
        <f t="shared" si="143"/>
        <v>5.6999999999999993</v>
      </c>
      <c r="AI474" s="6">
        <f t="shared" si="144"/>
        <v>161.595</v>
      </c>
      <c r="AJ474" s="13">
        <v>21000000277</v>
      </c>
      <c r="AK474" s="11"/>
      <c r="AL474" s="10" t="str">
        <f t="shared" si="145"/>
        <v>Saffron Pink Peppercorn Sea Salt Ingredients:
salt, pink peppercorns, turmeric, saffron powder</v>
      </c>
      <c r="AM474" s="9" t="s">
        <v>44</v>
      </c>
      <c r="AN474" s="42"/>
    </row>
    <row r="475" spans="1:40" ht="180" x14ac:dyDescent="0.3">
      <c r="A475" s="8" t="s">
        <v>2344</v>
      </c>
      <c r="B475" s="8" t="s">
        <v>2345</v>
      </c>
      <c r="C475" s="8" t="s">
        <v>2346</v>
      </c>
      <c r="D475" s="9" t="s">
        <v>2347</v>
      </c>
      <c r="E475" s="6">
        <f t="shared" si="130"/>
        <v>2.9</v>
      </c>
      <c r="F475" s="6">
        <f>Table9[[#This Row],[4oz 
Net Wt (grams)]]/2</f>
        <v>82.215000000000003</v>
      </c>
      <c r="G475" s="6">
        <f t="shared" si="131"/>
        <v>5.8</v>
      </c>
      <c r="H475" s="6">
        <v>164.43</v>
      </c>
      <c r="I475" s="6">
        <f t="shared" si="132"/>
        <v>7.25</v>
      </c>
      <c r="J475" s="6">
        <f t="shared" si="133"/>
        <v>205.53750000000002</v>
      </c>
      <c r="K475" s="6">
        <f t="shared" si="134"/>
        <v>11.6</v>
      </c>
      <c r="L475" s="6">
        <f t="shared" si="135"/>
        <v>328.86</v>
      </c>
      <c r="M475" s="9" t="str">
        <f t="shared" si="136"/>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 t="shared" si="137"/>
        <v>1.45</v>
      </c>
      <c r="X475" s="6">
        <f t="shared" si="138"/>
        <v>41.107500000000002</v>
      </c>
      <c r="Y475" s="6">
        <f t="shared" si="139"/>
        <v>23.2</v>
      </c>
      <c r="Z475" s="6">
        <f t="shared" si="140"/>
        <v>657.72</v>
      </c>
      <c r="AA475" s="13">
        <v>15000000278</v>
      </c>
      <c r="AB475" s="6">
        <f t="shared" si="146"/>
        <v>4.3499999999999996</v>
      </c>
      <c r="AC475" s="6">
        <f t="shared" si="129"/>
        <v>123.32250000000001</v>
      </c>
      <c r="AD475" s="13">
        <v>17000000278</v>
      </c>
      <c r="AE475" s="6">
        <f t="shared" si="141"/>
        <v>14.5</v>
      </c>
      <c r="AF475" s="6">
        <f t="shared" si="142"/>
        <v>411.07500000000005</v>
      </c>
      <c r="AG475" s="13">
        <v>19000000278</v>
      </c>
      <c r="AH475" s="6">
        <f t="shared" si="143"/>
        <v>8.6999999999999993</v>
      </c>
      <c r="AI475" s="6">
        <f t="shared" si="144"/>
        <v>246.64500000000001</v>
      </c>
      <c r="AJ475" s="13">
        <v>21000000278</v>
      </c>
      <c r="AK475" s="11"/>
      <c r="AL475" s="10" t="str">
        <f t="shared" si="145"/>
        <v>Sal de Vino Wine Salt Ingredients:
sea salt, red  wine</v>
      </c>
      <c r="AM475" s="9" t="s">
        <v>44</v>
      </c>
      <c r="AN475" s="42"/>
    </row>
    <row r="476" spans="1:40" ht="180" x14ac:dyDescent="0.3">
      <c r="A476" s="33" t="s">
        <v>752</v>
      </c>
      <c r="B476" s="8" t="s">
        <v>753</v>
      </c>
      <c r="C476" s="8" t="s">
        <v>754</v>
      </c>
      <c r="D476" s="9" t="s">
        <v>755</v>
      </c>
      <c r="E476" s="6">
        <f t="shared" si="130"/>
        <v>0.86419753086419748</v>
      </c>
      <c r="F476" s="6">
        <f>Table9[[#This Row],[4oz 
Net Wt (grams)]]/2</f>
        <v>24.5</v>
      </c>
      <c r="G476" s="6">
        <f t="shared" si="131"/>
        <v>1.728395061728395</v>
      </c>
      <c r="H476" s="6">
        <v>49</v>
      </c>
      <c r="I476" s="6">
        <f t="shared" si="132"/>
        <v>2.1604938271604937</v>
      </c>
      <c r="J476" s="6">
        <f t="shared" si="133"/>
        <v>61.25</v>
      </c>
      <c r="K476" s="6">
        <f t="shared" si="134"/>
        <v>3.4567901234567899</v>
      </c>
      <c r="L476" s="6">
        <f t="shared" si="135"/>
        <v>98</v>
      </c>
      <c r="M476" s="9" t="str">
        <f t="shared" si="136"/>
        <v>Salem Founders Blend Rustic Herb Bread Dip Ingredients:
salt, red pepper, black pepper, oregano, rosemary, parsley, garlic, basil
 - NET WT. 0.86 oz (24.5 grams)</v>
      </c>
      <c r="N476" s="10">
        <v>10000000590</v>
      </c>
      <c r="O476" s="10">
        <v>30000000590</v>
      </c>
      <c r="P476" s="10">
        <v>50000000590</v>
      </c>
      <c r="Q476" s="10">
        <v>70000000590</v>
      </c>
      <c r="R476" s="10">
        <v>90000000590</v>
      </c>
      <c r="S476" s="10">
        <v>11000000590</v>
      </c>
      <c r="T476" s="10">
        <v>13000000590</v>
      </c>
      <c r="U476" s="8" t="s">
        <v>49</v>
      </c>
      <c r="V476" s="9" t="s">
        <v>192</v>
      </c>
      <c r="W476" s="6">
        <f t="shared" si="137"/>
        <v>0.43209876543209874</v>
      </c>
      <c r="X476" s="6">
        <f t="shared" si="138"/>
        <v>12.25</v>
      </c>
      <c r="Y476" s="6">
        <f t="shared" si="139"/>
        <v>6.9135802469135799</v>
      </c>
      <c r="Z476" s="6">
        <f t="shared" si="140"/>
        <v>196</v>
      </c>
      <c r="AA476" s="13">
        <v>15000000590</v>
      </c>
      <c r="AB476" s="6">
        <f t="shared" si="146"/>
        <v>1.2962962962962963</v>
      </c>
      <c r="AC476" s="6">
        <f t="shared" si="129"/>
        <v>36.75</v>
      </c>
      <c r="AD476" s="13">
        <v>17000000590</v>
      </c>
      <c r="AE476" s="6">
        <f t="shared" si="141"/>
        <v>4.3209876543209873</v>
      </c>
      <c r="AF476" s="6">
        <f t="shared" si="142"/>
        <v>122.5</v>
      </c>
      <c r="AG476" s="13">
        <v>19000000590</v>
      </c>
      <c r="AH476" s="6">
        <f t="shared" si="143"/>
        <v>2.5925925925925926</v>
      </c>
      <c r="AI476" s="6">
        <f t="shared" si="144"/>
        <v>73.5</v>
      </c>
      <c r="AJ476" s="13">
        <v>21000000590</v>
      </c>
      <c r="AK476" s="11" t="s">
        <v>756</v>
      </c>
      <c r="AL476" s="10" t="str">
        <f t="shared" si="145"/>
        <v>Salem Founders Blend Rustic Herb Bread Dip Ingredients:
salt, red pepper, black pepper, oregano, rosemary, parsley, garlic, basil</v>
      </c>
      <c r="AM476" s="9" t="s">
        <v>44</v>
      </c>
      <c r="AN476" s="42"/>
    </row>
    <row r="477" spans="1:40" ht="180" x14ac:dyDescent="0.3">
      <c r="A477" s="33" t="s">
        <v>727</v>
      </c>
      <c r="B477" s="8" t="s">
        <v>728</v>
      </c>
      <c r="C477" s="8" t="s">
        <v>729</v>
      </c>
      <c r="D477" s="9" t="s">
        <v>730</v>
      </c>
      <c r="E477" s="6">
        <f t="shared" si="130"/>
        <v>0.95238095238095233</v>
      </c>
      <c r="F477" s="6">
        <f>Table9[[#This Row],[4oz 
Net Wt (grams)]]/2</f>
        <v>27</v>
      </c>
      <c r="G477" s="6">
        <f t="shared" si="131"/>
        <v>1.9047619047619047</v>
      </c>
      <c r="H477" s="6">
        <v>54</v>
      </c>
      <c r="I477" s="6">
        <f t="shared" si="132"/>
        <v>2.3809523809523809</v>
      </c>
      <c r="J477" s="6">
        <f t="shared" si="133"/>
        <v>67.5</v>
      </c>
      <c r="K477" s="6">
        <f t="shared" si="134"/>
        <v>3.8095238095238093</v>
      </c>
      <c r="L477" s="6">
        <f t="shared" si="135"/>
        <v>108</v>
      </c>
      <c r="M477" s="9" t="str">
        <f t="shared" si="136"/>
        <v>Salem's Chilling Chicken Seasoning Ingredients:
garlic, onion, pepper, spices
 - NET WT. 0.95 oz (27 grams)</v>
      </c>
      <c r="N477" s="10">
        <v>10000000584</v>
      </c>
      <c r="O477" s="10">
        <v>30000000584</v>
      </c>
      <c r="P477" s="10">
        <v>50000000584</v>
      </c>
      <c r="Q477" s="10">
        <v>70000000584</v>
      </c>
      <c r="R477" s="10">
        <v>90000000584</v>
      </c>
      <c r="S477" s="10">
        <v>11000000584</v>
      </c>
      <c r="T477" s="10">
        <v>13000000584</v>
      </c>
      <c r="U477" s="8"/>
      <c r="V477" s="9" t="s">
        <v>104</v>
      </c>
      <c r="W477" s="6">
        <f t="shared" si="137"/>
        <v>0.47619047619047616</v>
      </c>
      <c r="X477" s="6">
        <f t="shared" si="138"/>
        <v>13.5</v>
      </c>
      <c r="Y477" s="6">
        <f t="shared" si="139"/>
        <v>7.6190476190476186</v>
      </c>
      <c r="Z477" s="6">
        <f t="shared" si="140"/>
        <v>216</v>
      </c>
      <c r="AA477" s="13">
        <v>15000000584</v>
      </c>
      <c r="AB477" s="6">
        <f t="shared" si="146"/>
        <v>1.4285714285714284</v>
      </c>
      <c r="AC477" s="6">
        <f t="shared" si="129"/>
        <v>40.5</v>
      </c>
      <c r="AD477" s="13">
        <v>17000000584</v>
      </c>
      <c r="AE477" s="6">
        <f t="shared" si="141"/>
        <v>4.7619047619047619</v>
      </c>
      <c r="AF477" s="6">
        <f t="shared" si="142"/>
        <v>135</v>
      </c>
      <c r="AG477" s="13">
        <v>19000000584</v>
      </c>
      <c r="AH477" s="6">
        <f t="shared" si="143"/>
        <v>2.8571428571428568</v>
      </c>
      <c r="AI477" s="6">
        <f t="shared" si="144"/>
        <v>81</v>
      </c>
      <c r="AJ477" s="13">
        <v>21000000584</v>
      </c>
      <c r="AK477" s="11" t="s">
        <v>731</v>
      </c>
      <c r="AL477" s="10" t="str">
        <f t="shared" si="145"/>
        <v>Salem's Chilling Chicken Seasoning Ingredients:
garlic, onion, pepper, spices</v>
      </c>
      <c r="AM477" s="9" t="s">
        <v>44</v>
      </c>
      <c r="AN477" s="42"/>
    </row>
    <row r="478" spans="1:40" ht="109.95" customHeight="1" x14ac:dyDescent="0.3">
      <c r="A478" s="33" t="s">
        <v>732</v>
      </c>
      <c r="B478" s="8" t="s">
        <v>733</v>
      </c>
      <c r="C478" s="8" t="s">
        <v>734</v>
      </c>
      <c r="D478" s="9" t="s">
        <v>2913</v>
      </c>
      <c r="E478" s="6">
        <f t="shared" si="130"/>
        <v>1.0582010582010581</v>
      </c>
      <c r="F478" s="6">
        <f>Table9[[#This Row],[4oz 
Net Wt (grams)]]/2</f>
        <v>30</v>
      </c>
      <c r="G478" s="6">
        <f t="shared" si="131"/>
        <v>2.1164021164021163</v>
      </c>
      <c r="H478" s="6">
        <v>60</v>
      </c>
      <c r="I478" s="6">
        <f t="shared" si="132"/>
        <v>2.6455026455026456</v>
      </c>
      <c r="J478" s="6">
        <f t="shared" si="133"/>
        <v>75</v>
      </c>
      <c r="K478" s="6">
        <f t="shared" si="134"/>
        <v>4.2328042328042326</v>
      </c>
      <c r="L478" s="6">
        <f t="shared" si="135"/>
        <v>120</v>
      </c>
      <c r="M478"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478" s="10">
        <v>10000000585</v>
      </c>
      <c r="O478" s="10">
        <v>30000000585</v>
      </c>
      <c r="P478" s="10">
        <v>50000000585</v>
      </c>
      <c r="Q478" s="10">
        <v>70000000585</v>
      </c>
      <c r="R478" s="10">
        <v>90000000585</v>
      </c>
      <c r="S478" s="10">
        <v>11000000585</v>
      </c>
      <c r="T478" s="10">
        <v>13000000585</v>
      </c>
      <c r="U478" s="8"/>
      <c r="V478" s="9" t="s">
        <v>626</v>
      </c>
      <c r="W478" s="6">
        <f t="shared" si="137"/>
        <v>0.52910052910052907</v>
      </c>
      <c r="X478" s="6">
        <f t="shared" si="138"/>
        <v>15</v>
      </c>
      <c r="Y478" s="6">
        <f t="shared" si="139"/>
        <v>8.4656084656084651</v>
      </c>
      <c r="Z478" s="6">
        <f t="shared" si="140"/>
        <v>240</v>
      </c>
      <c r="AA478" s="13">
        <v>15000000585</v>
      </c>
      <c r="AB478" s="6">
        <f t="shared" si="146"/>
        <v>1.5873015873015872</v>
      </c>
      <c r="AC478" s="6">
        <f t="shared" si="129"/>
        <v>45</v>
      </c>
      <c r="AD478" s="13">
        <v>17000000585</v>
      </c>
      <c r="AE478" s="6">
        <f t="shared" si="141"/>
        <v>5.2910052910052912</v>
      </c>
      <c r="AF478" s="6">
        <f t="shared" si="142"/>
        <v>150</v>
      </c>
      <c r="AG478" s="13">
        <v>19000000585</v>
      </c>
      <c r="AH478" s="6">
        <f t="shared" si="143"/>
        <v>3.1746031746031744</v>
      </c>
      <c r="AI478" s="6">
        <f t="shared" si="144"/>
        <v>90</v>
      </c>
      <c r="AJ478" s="13">
        <v>21000000585</v>
      </c>
      <c r="AK478" s="11" t="s">
        <v>735</v>
      </c>
      <c r="AL478"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809</v>
      </c>
      <c r="B479" s="8" t="s">
        <v>810</v>
      </c>
      <c r="C479" s="8" t="s">
        <v>811</v>
      </c>
      <c r="D479" s="9" t="s">
        <v>2968</v>
      </c>
      <c r="E479" s="6">
        <f t="shared" si="130"/>
        <v>1.1992945326278659</v>
      </c>
      <c r="F479" s="6">
        <f>Table9[[#This Row],[4oz 
Net Wt (grams)]]/2</f>
        <v>34</v>
      </c>
      <c r="G479" s="6">
        <f t="shared" si="131"/>
        <v>2.3985890652557318</v>
      </c>
      <c r="H479" s="6">
        <v>68</v>
      </c>
      <c r="I479" s="6">
        <f t="shared" si="132"/>
        <v>2.9982363315696645</v>
      </c>
      <c r="J479" s="6">
        <f t="shared" si="133"/>
        <v>85</v>
      </c>
      <c r="K479" s="6">
        <f t="shared" si="134"/>
        <v>4.7971781305114636</v>
      </c>
      <c r="L479" s="6">
        <f t="shared" si="135"/>
        <v>136</v>
      </c>
      <c r="M479" s="9" t="str">
        <f t="shared" si="136"/>
        <v>Salem's Spicy Shrimp Seasoning Ingredients:
onion, garlic, pepper, basil, oregano, thyme, salt, paprika
 - NET WT. 1.20 oz (34 grams)</v>
      </c>
      <c r="N479" s="10">
        <v>10000000601</v>
      </c>
      <c r="O479" s="10">
        <v>30000000601</v>
      </c>
      <c r="P479" s="10">
        <v>50000000601</v>
      </c>
      <c r="Q479" s="10">
        <v>70000000601</v>
      </c>
      <c r="R479" s="10">
        <v>90000000601</v>
      </c>
      <c r="S479" s="10">
        <v>11000000601</v>
      </c>
      <c r="T479" s="10">
        <v>13000000601</v>
      </c>
      <c r="U479" s="8" t="s">
        <v>49</v>
      </c>
      <c r="V479" s="9" t="s">
        <v>812</v>
      </c>
      <c r="W479" s="6">
        <f t="shared" si="137"/>
        <v>0.59964726631393295</v>
      </c>
      <c r="X479" s="6">
        <f t="shared" si="138"/>
        <v>17</v>
      </c>
      <c r="Y479" s="6">
        <f t="shared" si="139"/>
        <v>9.5943562610229272</v>
      </c>
      <c r="Z479" s="6">
        <f t="shared" si="140"/>
        <v>272</v>
      </c>
      <c r="AA479" s="13">
        <v>15000000601</v>
      </c>
      <c r="AB479" s="6">
        <f t="shared" si="146"/>
        <v>1.7989417989417988</v>
      </c>
      <c r="AC479" s="6">
        <f t="shared" si="129"/>
        <v>51</v>
      </c>
      <c r="AD479" s="13">
        <v>17000000601</v>
      </c>
      <c r="AE479" s="6">
        <f t="shared" si="141"/>
        <v>5.9964726631393299</v>
      </c>
      <c r="AF479" s="6">
        <f t="shared" si="142"/>
        <v>170</v>
      </c>
      <c r="AG479" s="13">
        <v>19000000601</v>
      </c>
      <c r="AH479" s="6">
        <f t="shared" si="143"/>
        <v>3.5978835978835977</v>
      </c>
      <c r="AI479" s="6">
        <f t="shared" si="144"/>
        <v>102</v>
      </c>
      <c r="AJ479" s="13">
        <v>21000000601</v>
      </c>
      <c r="AK479" s="11" t="s">
        <v>813</v>
      </c>
      <c r="AL479" s="10" t="str">
        <f t="shared" si="145"/>
        <v>Salem's Spicy Shrimp Seasoning Ingredients:
onion, garlic, pepper, basil, oregano, thyme, salt, paprika</v>
      </c>
      <c r="AM479" s="9" t="s">
        <v>44</v>
      </c>
      <c r="AN479" s="42"/>
    </row>
    <row r="480" spans="1:40" ht="240" x14ac:dyDescent="0.3">
      <c r="A480" s="8" t="s">
        <v>1823</v>
      </c>
      <c r="B480" s="8" t="s">
        <v>1824</v>
      </c>
      <c r="C480" s="8" t="s">
        <v>1824</v>
      </c>
      <c r="D480" s="9" t="s">
        <v>1825</v>
      </c>
      <c r="E480" s="6">
        <f t="shared" si="130"/>
        <v>1.95</v>
      </c>
      <c r="F480" s="6">
        <f>Table9[[#This Row],[4oz 
Net Wt (grams)]]/2</f>
        <v>55.282499999999999</v>
      </c>
      <c r="G480" s="6">
        <f t="shared" si="131"/>
        <v>3.9</v>
      </c>
      <c r="H480" s="6">
        <v>110.565</v>
      </c>
      <c r="I480" s="6">
        <f t="shared" si="132"/>
        <v>4.875</v>
      </c>
      <c r="J480" s="6">
        <f t="shared" si="133"/>
        <v>138.20625000000001</v>
      </c>
      <c r="K480" s="6">
        <f t="shared" si="134"/>
        <v>7.8</v>
      </c>
      <c r="L480" s="6">
        <f t="shared" si="135"/>
        <v>221.13</v>
      </c>
      <c r="M480"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107</v>
      </c>
      <c r="W480" s="6">
        <f t="shared" si="137"/>
        <v>0.97499999999999998</v>
      </c>
      <c r="X480" s="6">
        <f t="shared" si="138"/>
        <v>27.641249999999999</v>
      </c>
      <c r="Y480" s="6">
        <f t="shared" si="139"/>
        <v>15.6</v>
      </c>
      <c r="Z480" s="6">
        <f t="shared" si="140"/>
        <v>442.26</v>
      </c>
      <c r="AA480" s="13">
        <v>15000000391</v>
      </c>
      <c r="AB480" s="6">
        <f t="shared" si="146"/>
        <v>2.9249999999999998</v>
      </c>
      <c r="AC480" s="6">
        <f t="shared" si="129"/>
        <v>82.923749999999998</v>
      </c>
      <c r="AD480" s="13">
        <v>17000000391</v>
      </c>
      <c r="AE480" s="6">
        <f t="shared" si="141"/>
        <v>9.75</v>
      </c>
      <c r="AF480" s="6">
        <f t="shared" si="142"/>
        <v>276.41250000000002</v>
      </c>
      <c r="AG480" s="13">
        <v>19000000391</v>
      </c>
      <c r="AH480" s="6">
        <f t="shared" si="143"/>
        <v>5.85</v>
      </c>
      <c r="AI480" s="6">
        <f t="shared" si="144"/>
        <v>165.8475</v>
      </c>
      <c r="AJ480" s="13">
        <v>21000000391</v>
      </c>
      <c r="AK480" s="11" t="s">
        <v>1826</v>
      </c>
      <c r="AL480"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259</v>
      </c>
      <c r="B481" s="8" t="s">
        <v>260</v>
      </c>
      <c r="C481" s="8" t="s">
        <v>261</v>
      </c>
      <c r="D481" s="9" t="s">
        <v>2969</v>
      </c>
      <c r="E481" s="6">
        <f t="shared" si="130"/>
        <v>0.59964726631393295</v>
      </c>
      <c r="F481" s="6">
        <f>Table9[[#This Row],[4oz 
Net Wt (grams)]]/2</f>
        <v>17</v>
      </c>
      <c r="G481" s="6">
        <f t="shared" si="131"/>
        <v>1.1992945326278659</v>
      </c>
      <c r="H481" s="6">
        <v>34</v>
      </c>
      <c r="I481" s="6">
        <f t="shared" si="132"/>
        <v>1.4991181657848323</v>
      </c>
      <c r="J481" s="6">
        <f t="shared" si="133"/>
        <v>42.5</v>
      </c>
      <c r="K481" s="6">
        <f t="shared" si="134"/>
        <v>2.3985890652557318</v>
      </c>
      <c r="L481" s="6">
        <f t="shared" si="135"/>
        <v>68</v>
      </c>
      <c r="M481" s="9" t="str">
        <f t="shared" si="136"/>
        <v>Salt Free European Bread Dip Ingredients:
basil, garlic, oregano, parsley, thyme, rosemary
 - NET WT. 0.60 oz (17 grams)</v>
      </c>
      <c r="N481" s="10">
        <v>10000000469</v>
      </c>
      <c r="O481" s="10">
        <v>30000000469</v>
      </c>
      <c r="P481" s="10">
        <v>50000000469</v>
      </c>
      <c r="Q481" s="10">
        <v>70000000469</v>
      </c>
      <c r="R481" s="10">
        <v>90000000469</v>
      </c>
      <c r="S481" s="10">
        <v>11000000469</v>
      </c>
      <c r="T481" s="10">
        <v>13000000469</v>
      </c>
      <c r="U481" s="8" t="s">
        <v>49</v>
      </c>
      <c r="V481" s="9" t="s">
        <v>104</v>
      </c>
      <c r="W481" s="6">
        <f t="shared" si="137"/>
        <v>0.29982363315696647</v>
      </c>
      <c r="X481" s="6">
        <f t="shared" si="138"/>
        <v>8.5</v>
      </c>
      <c r="Y481" s="6">
        <f t="shared" si="139"/>
        <v>4.7971781305114636</v>
      </c>
      <c r="Z481" s="6">
        <f t="shared" si="140"/>
        <v>136</v>
      </c>
      <c r="AA481" s="13">
        <v>15000000469</v>
      </c>
      <c r="AB481" s="6">
        <f t="shared" si="146"/>
        <v>0.89947089947089942</v>
      </c>
      <c r="AC481" s="6">
        <f t="shared" si="129"/>
        <v>25.5</v>
      </c>
      <c r="AD481" s="13">
        <v>17000000469</v>
      </c>
      <c r="AE481" s="6">
        <f t="shared" si="141"/>
        <v>2.998236331569665</v>
      </c>
      <c r="AF481" s="6">
        <f t="shared" si="142"/>
        <v>85</v>
      </c>
      <c r="AG481" s="13">
        <v>19000000469</v>
      </c>
      <c r="AH481" s="6">
        <f t="shared" si="143"/>
        <v>1.7989417989417988</v>
      </c>
      <c r="AI481" s="6">
        <f t="shared" si="144"/>
        <v>51</v>
      </c>
      <c r="AJ481" s="13">
        <v>21000000469</v>
      </c>
      <c r="AK481" s="11" t="s">
        <v>262</v>
      </c>
      <c r="AL481" s="10" t="str">
        <f t="shared" si="145"/>
        <v>Salt Free European Bread Dip Ingredients:
basil, garlic, oregano, parsley, thyme, rosemary</v>
      </c>
      <c r="AM481" s="9" t="s">
        <v>44</v>
      </c>
      <c r="AN481" s="42"/>
    </row>
    <row r="482" spans="1:40" ht="180" x14ac:dyDescent="0.3">
      <c r="A482" s="33" t="s">
        <v>461</v>
      </c>
      <c r="B482" s="8" t="s">
        <v>462</v>
      </c>
      <c r="C482" s="8" t="s">
        <v>463</v>
      </c>
      <c r="D482" s="9" t="s">
        <v>464</v>
      </c>
      <c r="E482" s="6">
        <f t="shared" si="130"/>
        <v>1.0582010582010581</v>
      </c>
      <c r="F482" s="6">
        <f>Table9[[#This Row],[4oz 
Net Wt (grams)]]/2</f>
        <v>30</v>
      </c>
      <c r="G482" s="6">
        <f t="shared" si="131"/>
        <v>2.1164021164021163</v>
      </c>
      <c r="H482" s="6">
        <v>60</v>
      </c>
      <c r="I482" s="6">
        <f t="shared" si="132"/>
        <v>2.6455026455026456</v>
      </c>
      <c r="J482" s="6">
        <f t="shared" si="133"/>
        <v>75</v>
      </c>
      <c r="K482" s="6">
        <f t="shared" si="134"/>
        <v>4.2328042328042326</v>
      </c>
      <c r="L482" s="6">
        <f t="shared" si="135"/>
        <v>120</v>
      </c>
      <c r="M482" s="9" t="str">
        <f t="shared" si="136"/>
        <v>Salt Free Sea Side Seafood Seasoning Ingredients:
garlic, onion, paprika, pepper, oregano, parsley
 - NET WT. 1.06 oz (30 grams)</v>
      </c>
      <c r="N482" s="10">
        <v>10000000448</v>
      </c>
      <c r="O482" s="10">
        <v>30000000448</v>
      </c>
      <c r="P482" s="10">
        <v>50000000448</v>
      </c>
      <c r="Q482" s="10">
        <v>70000000448</v>
      </c>
      <c r="R482" s="10">
        <v>90000000448</v>
      </c>
      <c r="S482" s="10">
        <v>11000000448</v>
      </c>
      <c r="T482" s="10">
        <v>13000000448</v>
      </c>
      <c r="U482" s="9" t="s">
        <v>49</v>
      </c>
      <c r="V482" s="9"/>
      <c r="W482" s="6">
        <f t="shared" si="137"/>
        <v>0.52910052910052907</v>
      </c>
      <c r="X482" s="6">
        <f t="shared" si="138"/>
        <v>15</v>
      </c>
      <c r="Y482" s="6">
        <f t="shared" si="139"/>
        <v>8.4656084656084651</v>
      </c>
      <c r="Z482" s="6">
        <f t="shared" si="140"/>
        <v>240</v>
      </c>
      <c r="AA482" s="13">
        <v>15000000448</v>
      </c>
      <c r="AB482" s="6">
        <f t="shared" si="146"/>
        <v>1.5873015873015872</v>
      </c>
      <c r="AC482" s="6">
        <f t="shared" si="129"/>
        <v>45</v>
      </c>
      <c r="AD482" s="13">
        <v>17000000448</v>
      </c>
      <c r="AE482" s="6">
        <f t="shared" si="141"/>
        <v>5.2910052910052912</v>
      </c>
      <c r="AF482" s="6">
        <f t="shared" si="142"/>
        <v>150</v>
      </c>
      <c r="AG482" s="13">
        <v>19000000448</v>
      </c>
      <c r="AH482" s="6">
        <f t="shared" si="143"/>
        <v>3.1746031746031744</v>
      </c>
      <c r="AI482" s="6">
        <f t="shared" si="144"/>
        <v>90</v>
      </c>
      <c r="AJ482" s="13">
        <v>21000000448</v>
      </c>
      <c r="AK482" s="11" t="s">
        <v>465</v>
      </c>
      <c r="AL482" s="10" t="str">
        <f t="shared" si="145"/>
        <v>Salt Free Sea Side Seafood Seasoning Ingredients:
garlic, onion, paprika, pepper, oregano, parsley</v>
      </c>
      <c r="AM482" s="9" t="s">
        <v>44</v>
      </c>
      <c r="AN482" s="42"/>
    </row>
    <row r="483" spans="1:40" ht="180" x14ac:dyDescent="0.3">
      <c r="A483" s="33" t="s">
        <v>588</v>
      </c>
      <c r="B483" s="8" t="s">
        <v>589</v>
      </c>
      <c r="C483" s="8" t="s">
        <v>590</v>
      </c>
      <c r="D483" s="9" t="s">
        <v>591</v>
      </c>
      <c r="E483" s="6">
        <f t="shared" si="130"/>
        <v>1.0582010582010581</v>
      </c>
      <c r="F483" s="6">
        <f>Table9[[#This Row],[4oz 
Net Wt (grams)]]/2</f>
        <v>30</v>
      </c>
      <c r="G483" s="6">
        <f t="shared" si="131"/>
        <v>2.1164021164021163</v>
      </c>
      <c r="H483" s="6">
        <v>60</v>
      </c>
      <c r="I483" s="6">
        <f t="shared" si="132"/>
        <v>2.6455026455026456</v>
      </c>
      <c r="J483" s="6">
        <f t="shared" si="133"/>
        <v>75</v>
      </c>
      <c r="K483" s="6">
        <f t="shared" si="134"/>
        <v>4.2328042328042326</v>
      </c>
      <c r="L483" s="6">
        <f t="shared" si="135"/>
        <v>120</v>
      </c>
      <c r="M483" s="9" t="str">
        <f t="shared" si="136"/>
        <v>Salt Free Seaside Seafood Ingredients:
garlic, onion, paprika, pepper, oregano, parsley
 - NET WT. 1.06 oz (30 grams)</v>
      </c>
      <c r="N483" s="10">
        <v>10000000518</v>
      </c>
      <c r="O483" s="10">
        <v>30000000518</v>
      </c>
      <c r="P483" s="10">
        <v>50000000518</v>
      </c>
      <c r="Q483" s="10">
        <v>70000000518</v>
      </c>
      <c r="R483" s="10">
        <v>90000000518</v>
      </c>
      <c r="S483" s="10">
        <v>11000000518</v>
      </c>
      <c r="T483" s="10">
        <v>13000000518</v>
      </c>
      <c r="U483" s="22"/>
      <c r="W483" s="6">
        <f t="shared" si="137"/>
        <v>0.52910052910052907</v>
      </c>
      <c r="X483" s="6">
        <f t="shared" si="138"/>
        <v>15</v>
      </c>
      <c r="Y483" s="6">
        <f t="shared" si="139"/>
        <v>8.4656084656084651</v>
      </c>
      <c r="Z483" s="6">
        <f t="shared" si="140"/>
        <v>240</v>
      </c>
      <c r="AA483" s="13">
        <v>15000000518</v>
      </c>
      <c r="AB483" s="6">
        <f t="shared" si="146"/>
        <v>1.5873015873015872</v>
      </c>
      <c r="AC483" s="6">
        <f t="shared" si="129"/>
        <v>45</v>
      </c>
      <c r="AD483" s="13">
        <v>17000000518</v>
      </c>
      <c r="AE483" s="6">
        <f t="shared" si="141"/>
        <v>5.2910052910052912</v>
      </c>
      <c r="AF483" s="6">
        <f t="shared" si="142"/>
        <v>150</v>
      </c>
      <c r="AG483" s="13">
        <v>19000000518</v>
      </c>
      <c r="AH483" s="6">
        <f t="shared" si="143"/>
        <v>3.1746031746031744</v>
      </c>
      <c r="AI483" s="6">
        <f t="shared" si="144"/>
        <v>90</v>
      </c>
      <c r="AJ483" s="13">
        <v>21000000518</v>
      </c>
      <c r="AK483" s="11" t="s">
        <v>592</v>
      </c>
      <c r="AL483" s="10" t="str">
        <f t="shared" si="145"/>
        <v>Salt Free Seaside Seafood Ingredients:
garlic, onion, paprika, pepper, oregano, parsley</v>
      </c>
      <c r="AM483" s="9" t="s">
        <v>44</v>
      </c>
      <c r="AN483" s="42"/>
    </row>
    <row r="484" spans="1:40" ht="180" x14ac:dyDescent="0.3">
      <c r="A484" s="8" t="s">
        <v>1242</v>
      </c>
      <c r="B484" s="8" t="s">
        <v>1243</v>
      </c>
      <c r="C484" s="8" t="s">
        <v>1244</v>
      </c>
      <c r="D484" s="9" t="s">
        <v>1245</v>
      </c>
      <c r="E484" s="6">
        <f t="shared" si="130"/>
        <v>0.84656084656084651</v>
      </c>
      <c r="F484" s="6">
        <f>Table9[[#This Row],[4oz 
Net Wt (grams)]]/2</f>
        <v>24</v>
      </c>
      <c r="G484" s="6">
        <f t="shared" si="131"/>
        <v>1.693121693121693</v>
      </c>
      <c r="H484" s="6">
        <v>48</v>
      </c>
      <c r="I484" s="6">
        <f t="shared" si="132"/>
        <v>2.1164021164021163</v>
      </c>
      <c r="J484" s="6">
        <f t="shared" si="133"/>
        <v>60</v>
      </c>
      <c r="K484" s="6">
        <f t="shared" si="134"/>
        <v>3.3862433862433861</v>
      </c>
      <c r="L484" s="6">
        <f t="shared" si="135"/>
        <v>96</v>
      </c>
      <c r="M484" s="9" t="str">
        <f t="shared" si="136"/>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104</v>
      </c>
      <c r="W484" s="6">
        <f t="shared" si="137"/>
        <v>0.42328042328042326</v>
      </c>
      <c r="X484" s="6">
        <f t="shared" si="138"/>
        <v>12</v>
      </c>
      <c r="Y484" s="6">
        <f t="shared" si="139"/>
        <v>6.7724867724867721</v>
      </c>
      <c r="Z484" s="6">
        <f t="shared" si="140"/>
        <v>192</v>
      </c>
      <c r="AA484" s="13">
        <v>15000000481</v>
      </c>
      <c r="AB484" s="6">
        <f t="shared" si="146"/>
        <v>1.2698412698412698</v>
      </c>
      <c r="AC484" s="6">
        <f t="shared" si="129"/>
        <v>36</v>
      </c>
      <c r="AD484" s="13">
        <v>17000000481</v>
      </c>
      <c r="AE484" s="6">
        <f t="shared" si="141"/>
        <v>4.2328042328042326</v>
      </c>
      <c r="AF484" s="6">
        <f t="shared" si="142"/>
        <v>120</v>
      </c>
      <c r="AG484" s="13">
        <v>19000000481</v>
      </c>
      <c r="AH484" s="6">
        <f t="shared" si="143"/>
        <v>2.5396825396825395</v>
      </c>
      <c r="AI484" s="6">
        <f t="shared" si="144"/>
        <v>72</v>
      </c>
      <c r="AJ484" s="13">
        <v>21000000481</v>
      </c>
      <c r="AK484" s="11"/>
      <c r="AL484" s="10" t="str">
        <f t="shared" si="145"/>
        <v>Salt Free Taco Seasoning Ingredients:
paprika, garlic, onion, cumin, oregano, spices</v>
      </c>
      <c r="AM484" s="9" t="s">
        <v>44</v>
      </c>
      <c r="AN484" s="42"/>
    </row>
    <row r="485" spans="1:40" ht="180" x14ac:dyDescent="0.3">
      <c r="A485" s="8" t="s">
        <v>1733</v>
      </c>
      <c r="B485" s="8" t="s">
        <v>1734</v>
      </c>
      <c r="C485" s="8" t="s">
        <v>1735</v>
      </c>
      <c r="D485" s="9" t="s">
        <v>1736</v>
      </c>
      <c r="E485" s="6">
        <f t="shared" si="130"/>
        <v>2</v>
      </c>
      <c r="F485" s="6">
        <f>Table9[[#This Row],[4oz 
Net Wt (grams)]]/2</f>
        <v>56.7</v>
      </c>
      <c r="G485" s="6">
        <f t="shared" si="131"/>
        <v>4</v>
      </c>
      <c r="H485" s="6">
        <v>113.4</v>
      </c>
      <c r="I485" s="6">
        <f t="shared" si="132"/>
        <v>5</v>
      </c>
      <c r="J485" s="6">
        <f t="shared" si="133"/>
        <v>141.75</v>
      </c>
      <c r="K485" s="6">
        <f t="shared" si="134"/>
        <v>8</v>
      </c>
      <c r="L485" s="6">
        <f t="shared" si="135"/>
        <v>226.8</v>
      </c>
      <c r="M485" s="9" t="str">
        <f t="shared" si="136"/>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 t="shared" si="137"/>
        <v>1</v>
      </c>
      <c r="X485" s="6">
        <f t="shared" si="138"/>
        <v>28.35</v>
      </c>
      <c r="Y485" s="6">
        <f t="shared" si="139"/>
        <v>16</v>
      </c>
      <c r="Z485" s="6">
        <f t="shared" si="140"/>
        <v>453.6</v>
      </c>
      <c r="AA485" s="13">
        <v>15000000420</v>
      </c>
      <c r="AB485" s="6">
        <f t="shared" si="146"/>
        <v>3</v>
      </c>
      <c r="AC485" s="6">
        <f t="shared" si="129"/>
        <v>85.050000000000011</v>
      </c>
      <c r="AD485" s="13">
        <v>17000000420</v>
      </c>
      <c r="AE485" s="6">
        <f t="shared" si="141"/>
        <v>10</v>
      </c>
      <c r="AF485" s="6">
        <f t="shared" si="142"/>
        <v>283.5</v>
      </c>
      <c r="AG485" s="13">
        <v>19000000420</v>
      </c>
      <c r="AH485" s="6">
        <f t="shared" si="143"/>
        <v>6</v>
      </c>
      <c r="AI485" s="6">
        <f t="shared" si="144"/>
        <v>170.10000000000002</v>
      </c>
      <c r="AJ485" s="13">
        <v>21000000420</v>
      </c>
      <c r="AK485" s="11"/>
      <c r="AL485" s="10" t="str">
        <f t="shared" si="145"/>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2472</v>
      </c>
      <c r="B486" s="8" t="s">
        <v>2473</v>
      </c>
      <c r="C486" s="8" t="s">
        <v>2473</v>
      </c>
      <c r="D486" s="9" t="s">
        <v>2474</v>
      </c>
      <c r="E486" s="6">
        <f t="shared" si="130"/>
        <v>1.6578483245149911</v>
      </c>
      <c r="F486" s="6">
        <f>Table9[[#This Row],[4oz 
Net Wt (grams)]]/2</f>
        <v>47</v>
      </c>
      <c r="G486" s="6">
        <f t="shared" si="131"/>
        <v>3.3156966490299822</v>
      </c>
      <c r="H486" s="6">
        <v>94</v>
      </c>
      <c r="I486" s="6">
        <f t="shared" si="132"/>
        <v>4.1446208112874778</v>
      </c>
      <c r="J486" s="6">
        <f t="shared" si="133"/>
        <v>117.5</v>
      </c>
      <c r="K486" s="6">
        <f t="shared" si="134"/>
        <v>6.6313932980599644</v>
      </c>
      <c r="L486" s="6">
        <f t="shared" si="135"/>
        <v>188</v>
      </c>
      <c r="M486" s="9" t="str">
        <f t="shared" si="136"/>
        <v>Salted Caramel Sugar Ingredients:
cane sugar, caramel flavor, salt
 - NET WT. 1.66 oz (47 grams)</v>
      </c>
      <c r="N486" s="10">
        <v>10000000466</v>
      </c>
      <c r="O486" s="10">
        <v>30000000466</v>
      </c>
      <c r="P486" s="10">
        <v>50000000466</v>
      </c>
      <c r="Q486" s="10">
        <v>70000000466</v>
      </c>
      <c r="R486" s="10">
        <v>90000000466</v>
      </c>
      <c r="S486" s="10">
        <v>11000000466</v>
      </c>
      <c r="T486" s="10">
        <v>13000000466</v>
      </c>
      <c r="U486" s="8" t="s">
        <v>49</v>
      </c>
      <c r="V486" s="9" t="s">
        <v>740</v>
      </c>
      <c r="W486" s="6">
        <f t="shared" si="137"/>
        <v>0.82892416225749554</v>
      </c>
      <c r="X486" s="6">
        <f t="shared" si="138"/>
        <v>23.5</v>
      </c>
      <c r="Y486" s="6">
        <f t="shared" si="139"/>
        <v>13.262786596119929</v>
      </c>
      <c r="Z486" s="6">
        <f t="shared" si="140"/>
        <v>376</v>
      </c>
      <c r="AA486" s="13">
        <v>15000000466</v>
      </c>
      <c r="AB486" s="6">
        <f t="shared" si="146"/>
        <v>2.4867724867724865</v>
      </c>
      <c r="AC486" s="6">
        <f t="shared" si="129"/>
        <v>70.5</v>
      </c>
      <c r="AD486" s="13">
        <v>17000000466</v>
      </c>
      <c r="AE486" s="6">
        <f t="shared" si="141"/>
        <v>8.2892416225749557</v>
      </c>
      <c r="AF486" s="6">
        <f t="shared" si="142"/>
        <v>235</v>
      </c>
      <c r="AG486" s="13">
        <v>19000000466</v>
      </c>
      <c r="AH486" s="6">
        <f t="shared" si="143"/>
        <v>4.973544973544973</v>
      </c>
      <c r="AI486" s="6">
        <f t="shared" si="144"/>
        <v>141</v>
      </c>
      <c r="AJ486" s="13">
        <v>21000000466</v>
      </c>
      <c r="AK486" s="11"/>
      <c r="AL486" s="10" t="str">
        <f t="shared" si="145"/>
        <v>Salted Caramel Sugar Ingredients:
cane sugar, caramel flavor, salt</v>
      </c>
      <c r="AM486" s="9" t="s">
        <v>44</v>
      </c>
      <c r="AN486" s="42"/>
    </row>
    <row r="487" spans="1:40" ht="180" x14ac:dyDescent="0.3">
      <c r="A487" s="31" t="s">
        <v>1865</v>
      </c>
      <c r="B487" s="8" t="s">
        <v>1866</v>
      </c>
      <c r="C487" s="8" t="s">
        <v>1866</v>
      </c>
      <c r="D487" s="9" t="s">
        <v>2960</v>
      </c>
      <c r="E487" s="6">
        <f t="shared" si="130"/>
        <v>1.2345679012345678</v>
      </c>
      <c r="F487" s="6">
        <f>Table9[[#This Row],[4oz 
Net Wt (grams)]]/2</f>
        <v>35</v>
      </c>
      <c r="G487" s="6">
        <f t="shared" si="131"/>
        <v>2.4691358024691357</v>
      </c>
      <c r="H487" s="6">
        <v>70</v>
      </c>
      <c r="I487" s="6">
        <f t="shared" si="132"/>
        <v>3.0864197530864197</v>
      </c>
      <c r="J487" s="6">
        <f t="shared" si="133"/>
        <v>87.5</v>
      </c>
      <c r="K487" s="6">
        <f t="shared" si="134"/>
        <v>4.9382716049382713</v>
      </c>
      <c r="L487" s="6">
        <f t="shared" si="135"/>
        <v>140</v>
      </c>
      <c r="M487" s="9" t="str">
        <f t="shared" si="136"/>
        <v>Sassy Salmon Seasoning Ingredients:
brown sugar, orange zest, black pepper, sea salt, coriander, anise, cumin and fennel
 - NET WT. 1.23 oz (35 grams)</v>
      </c>
      <c r="N487" s="10">
        <v>10000000279</v>
      </c>
      <c r="O487" s="10">
        <v>30000000279</v>
      </c>
      <c r="P487" s="10">
        <v>50000000279</v>
      </c>
      <c r="Q487" s="10">
        <v>70000000279</v>
      </c>
      <c r="R487" s="10">
        <v>90000000279</v>
      </c>
      <c r="S487" s="10">
        <v>11000000279</v>
      </c>
      <c r="T487" s="10">
        <v>13000000279</v>
      </c>
      <c r="U487" s="8" t="s">
        <v>49</v>
      </c>
      <c r="V487" s="9"/>
      <c r="W487" s="6">
        <f t="shared" si="137"/>
        <v>0.61728395061728392</v>
      </c>
      <c r="X487" s="6">
        <f t="shared" si="138"/>
        <v>17.5</v>
      </c>
      <c r="Y487" s="6">
        <f t="shared" si="139"/>
        <v>9.8765432098765427</v>
      </c>
      <c r="Z487" s="6">
        <f t="shared" si="140"/>
        <v>280</v>
      </c>
      <c r="AA487" s="13">
        <v>15000000279</v>
      </c>
      <c r="AB487" s="6">
        <f t="shared" si="146"/>
        <v>1.8518518518518516</v>
      </c>
      <c r="AC487" s="6">
        <f t="shared" si="129"/>
        <v>52.5</v>
      </c>
      <c r="AD487" s="13">
        <v>17000000279</v>
      </c>
      <c r="AE487" s="6">
        <f t="shared" si="141"/>
        <v>6.1728395061728394</v>
      </c>
      <c r="AF487" s="6">
        <f t="shared" si="142"/>
        <v>175</v>
      </c>
      <c r="AG487" s="13">
        <v>19000000279</v>
      </c>
      <c r="AH487" s="6">
        <f t="shared" si="143"/>
        <v>3.7037037037037033</v>
      </c>
      <c r="AI487" s="6">
        <f t="shared" si="144"/>
        <v>105</v>
      </c>
      <c r="AJ487" s="13">
        <v>21000000279</v>
      </c>
      <c r="AK487" s="11"/>
      <c r="AL487" s="10" t="str">
        <f t="shared" si="145"/>
        <v>Sassy Salmon Seasoning Ingredients:
brown sugar, orange zest, black pepper, sea salt, coriander, anise, cumin and fennel</v>
      </c>
      <c r="AM487" s="9" t="s">
        <v>44</v>
      </c>
      <c r="AN487" s="42"/>
    </row>
    <row r="488" spans="1:40" ht="180" x14ac:dyDescent="0.3">
      <c r="A488" s="33" t="s">
        <v>505</v>
      </c>
      <c r="B488" s="8" t="s">
        <v>506</v>
      </c>
      <c r="C488" s="8" t="s">
        <v>506</v>
      </c>
      <c r="D488" s="9" t="s">
        <v>2961</v>
      </c>
      <c r="E488" s="6">
        <f t="shared" si="130"/>
        <v>1.2345679012345678</v>
      </c>
      <c r="F488" s="6">
        <f>Table9[[#This Row],[4oz 
Net Wt (grams)]]/2</f>
        <v>35</v>
      </c>
      <c r="G488" s="6">
        <f t="shared" si="131"/>
        <v>2.4691358024691357</v>
      </c>
      <c r="H488" s="6">
        <v>70</v>
      </c>
      <c r="I488" s="6">
        <f t="shared" si="132"/>
        <v>3.0864197530864197</v>
      </c>
      <c r="J488" s="6">
        <f t="shared" si="133"/>
        <v>87.5</v>
      </c>
      <c r="K488" s="6">
        <f t="shared" si="134"/>
        <v>4.9382716049382713</v>
      </c>
      <c r="L488" s="6">
        <f t="shared" si="135"/>
        <v>140</v>
      </c>
      <c r="M488" s="9" t="str">
        <f t="shared" si="136"/>
        <v>Sassy Seafood Ingredients:
brown sugar, orange zest, black pepper, sea salt, coriander, anise, cumin and fennel
 - NET WT. 1.23 oz (35 grams)</v>
      </c>
      <c r="N488" s="10">
        <v>10000000461</v>
      </c>
      <c r="O488" s="10">
        <v>30000000461</v>
      </c>
      <c r="P488" s="10">
        <v>50000000461</v>
      </c>
      <c r="Q488" s="10">
        <v>70000000461</v>
      </c>
      <c r="R488" s="10">
        <v>90000000461</v>
      </c>
      <c r="S488" s="10">
        <v>11000000461</v>
      </c>
      <c r="T488" s="10">
        <v>13000000461</v>
      </c>
      <c r="U488" s="9" t="s">
        <v>49</v>
      </c>
      <c r="V488" s="9"/>
      <c r="W488" s="6">
        <f t="shared" si="137"/>
        <v>0.61728395061728392</v>
      </c>
      <c r="X488" s="6">
        <f t="shared" si="138"/>
        <v>17.5</v>
      </c>
      <c r="Y488" s="6">
        <f t="shared" si="139"/>
        <v>9.8765432098765427</v>
      </c>
      <c r="Z488" s="6">
        <f t="shared" si="140"/>
        <v>280</v>
      </c>
      <c r="AA488" s="13">
        <v>15000000461</v>
      </c>
      <c r="AB488" s="6">
        <f t="shared" si="146"/>
        <v>1.8518518518518516</v>
      </c>
      <c r="AC488" s="6">
        <f t="shared" si="129"/>
        <v>52.5</v>
      </c>
      <c r="AD488" s="13">
        <v>17000000461</v>
      </c>
      <c r="AE488" s="6">
        <f t="shared" si="141"/>
        <v>6.1728395061728394</v>
      </c>
      <c r="AF488" s="6">
        <f t="shared" si="142"/>
        <v>175</v>
      </c>
      <c r="AG488" s="13">
        <v>19000000461</v>
      </c>
      <c r="AH488" s="6">
        <f t="shared" si="143"/>
        <v>3.7037037037037033</v>
      </c>
      <c r="AI488" s="6">
        <f t="shared" si="144"/>
        <v>105</v>
      </c>
      <c r="AJ488" s="13">
        <v>21000000461</v>
      </c>
      <c r="AK488" s="11" t="s">
        <v>507</v>
      </c>
      <c r="AL488" s="10" t="str">
        <f t="shared" si="145"/>
        <v>Sassy Seafood Ingredients:
brown sugar, orange zest, black pepper, sea salt, coriander, anise, cumin and fennel</v>
      </c>
      <c r="AM488" s="9" t="s">
        <v>44</v>
      </c>
      <c r="AN488" s="42"/>
    </row>
    <row r="489" spans="1:40" ht="180" x14ac:dyDescent="0.3">
      <c r="A489" s="31" t="s">
        <v>173</v>
      </c>
      <c r="B489" s="8" t="s">
        <v>174</v>
      </c>
      <c r="C489" s="8" t="s">
        <v>175</v>
      </c>
      <c r="D489" s="9" t="s">
        <v>176</v>
      </c>
      <c r="E489" s="6">
        <f t="shared" si="130"/>
        <v>0.95238095238095233</v>
      </c>
      <c r="F489" s="6">
        <f>Table9[[#This Row],[4oz 
Net Wt (grams)]]/2</f>
        <v>27</v>
      </c>
      <c r="G489" s="6">
        <f t="shared" si="131"/>
        <v>1.9047619047619047</v>
      </c>
      <c r="H489" s="6">
        <v>54</v>
      </c>
      <c r="I489" s="6">
        <f t="shared" si="132"/>
        <v>2.3809523809523809</v>
      </c>
      <c r="J489" s="6">
        <f t="shared" si="133"/>
        <v>67.5</v>
      </c>
      <c r="K489" s="6">
        <f t="shared" si="134"/>
        <v>3.8095238095238093</v>
      </c>
      <c r="L489" s="6">
        <f t="shared" si="135"/>
        <v>108</v>
      </c>
      <c r="M489" s="9" t="str">
        <f t="shared" si="136"/>
        <v>Savory Garlic &amp; Herb Bread Dip Ingredients:
garlic, onion, pepper, spices
 - NET WT. 0.95 oz (27 grams)</v>
      </c>
      <c r="N489" s="10">
        <v>10000000280</v>
      </c>
      <c r="O489" s="10">
        <v>30000000280</v>
      </c>
      <c r="P489" s="10">
        <v>50000000280</v>
      </c>
      <c r="Q489" s="10">
        <v>70000000280</v>
      </c>
      <c r="R489" s="10">
        <v>90000000280</v>
      </c>
      <c r="S489" s="10">
        <v>11000000280</v>
      </c>
      <c r="T489" s="10">
        <v>13000000280</v>
      </c>
      <c r="U489" s="8"/>
      <c r="V489" s="9" t="s">
        <v>104</v>
      </c>
      <c r="W489" s="6">
        <f t="shared" si="137"/>
        <v>0.47619047619047616</v>
      </c>
      <c r="X489" s="6">
        <f t="shared" si="138"/>
        <v>13.5</v>
      </c>
      <c r="Y489" s="6">
        <f t="shared" si="139"/>
        <v>7.6190476190476186</v>
      </c>
      <c r="Z489" s="6">
        <f t="shared" si="140"/>
        <v>216</v>
      </c>
      <c r="AA489" s="13">
        <v>15000000280</v>
      </c>
      <c r="AB489" s="6">
        <f t="shared" si="146"/>
        <v>1.4285714285714284</v>
      </c>
      <c r="AC489" s="6">
        <f t="shared" si="129"/>
        <v>40.5</v>
      </c>
      <c r="AD489" s="13">
        <v>17000000280</v>
      </c>
      <c r="AE489" s="6">
        <f t="shared" si="141"/>
        <v>4.7619047619047619</v>
      </c>
      <c r="AF489" s="6">
        <f t="shared" si="142"/>
        <v>135</v>
      </c>
      <c r="AG489" s="13">
        <v>19000000280</v>
      </c>
      <c r="AH489" s="6">
        <f t="shared" si="143"/>
        <v>2.8571428571428568</v>
      </c>
      <c r="AI489" s="6">
        <f t="shared" si="144"/>
        <v>81</v>
      </c>
      <c r="AJ489" s="13">
        <v>21000000280</v>
      </c>
      <c r="AK489" s="11" t="s">
        <v>177</v>
      </c>
      <c r="AL489" s="10" t="str">
        <f t="shared" si="145"/>
        <v>Savory Garlic &amp; Herb Bread Dip Ingredients:
garlic, onion, pepper, spices</v>
      </c>
      <c r="AM489" s="9" t="s">
        <v>44</v>
      </c>
      <c r="AN489" s="42"/>
    </row>
    <row r="490" spans="1:40" ht="180" x14ac:dyDescent="0.3">
      <c r="A490" s="33" t="s">
        <v>485</v>
      </c>
      <c r="B490" s="8" t="s">
        <v>486</v>
      </c>
      <c r="C490" s="8" t="s">
        <v>487</v>
      </c>
      <c r="D490" s="9" t="s">
        <v>488</v>
      </c>
      <c r="E490" s="6">
        <f t="shared" si="130"/>
        <v>0.95238095238095233</v>
      </c>
      <c r="F490" s="6">
        <f>Table9[[#This Row],[4oz 
Net Wt (grams)]]/2</f>
        <v>27</v>
      </c>
      <c r="G490" s="6">
        <f t="shared" si="131"/>
        <v>1.9047619047619047</v>
      </c>
      <c r="H490" s="6">
        <v>54</v>
      </c>
      <c r="I490" s="6">
        <f t="shared" si="132"/>
        <v>2.3809523809523809</v>
      </c>
      <c r="J490" s="6">
        <f t="shared" si="133"/>
        <v>67.5</v>
      </c>
      <c r="K490" s="6">
        <f t="shared" si="134"/>
        <v>3.8095238095238093</v>
      </c>
      <c r="L490" s="6">
        <f t="shared" si="135"/>
        <v>108</v>
      </c>
      <c r="M490" s="9" t="str">
        <f t="shared" si="136"/>
        <v>Savory Garlic &amp; Herb Seasoning Ingredients:
garlic, onion, pepper, spices
 - NET WT. 0.95 oz (27 grams)</v>
      </c>
      <c r="N490" s="10">
        <v>10000000453</v>
      </c>
      <c r="O490" s="10">
        <v>30000000453</v>
      </c>
      <c r="P490" s="10">
        <v>50000000453</v>
      </c>
      <c r="Q490" s="10">
        <v>70000000453</v>
      </c>
      <c r="R490" s="10">
        <v>90000000453</v>
      </c>
      <c r="S490" s="10">
        <v>11000000453</v>
      </c>
      <c r="T490" s="10">
        <v>13000000453</v>
      </c>
      <c r="U490" s="9"/>
      <c r="V490" s="9"/>
      <c r="W490" s="6">
        <f t="shared" si="137"/>
        <v>0.47619047619047616</v>
      </c>
      <c r="X490" s="6">
        <f t="shared" si="138"/>
        <v>13.5</v>
      </c>
      <c r="Y490" s="6">
        <f t="shared" si="139"/>
        <v>7.6190476190476186</v>
      </c>
      <c r="Z490" s="6">
        <f t="shared" si="140"/>
        <v>216</v>
      </c>
      <c r="AA490" s="13">
        <v>15000000453</v>
      </c>
      <c r="AB490" s="6">
        <f t="shared" si="146"/>
        <v>1.4285714285714284</v>
      </c>
      <c r="AC490" s="6">
        <f t="shared" si="129"/>
        <v>40.5</v>
      </c>
      <c r="AD490" s="13">
        <v>17000000453</v>
      </c>
      <c r="AE490" s="6">
        <f t="shared" si="141"/>
        <v>4.7619047619047619</v>
      </c>
      <c r="AF490" s="6">
        <f t="shared" si="142"/>
        <v>135</v>
      </c>
      <c r="AG490" s="13">
        <v>19000000453</v>
      </c>
      <c r="AH490" s="6">
        <f t="shared" si="143"/>
        <v>2.8571428571428568</v>
      </c>
      <c r="AI490" s="6">
        <f t="shared" si="144"/>
        <v>81</v>
      </c>
      <c r="AJ490" s="13">
        <v>21000000453</v>
      </c>
      <c r="AK490" s="11" t="s">
        <v>489</v>
      </c>
      <c r="AL490" s="10" t="str">
        <f t="shared" si="145"/>
        <v>Savory Garlic &amp; Herb Seasoning Ingredients:
garlic, onion, pepper, spices</v>
      </c>
      <c r="AM490" s="9" t="s">
        <v>44</v>
      </c>
      <c r="AN490" s="42"/>
    </row>
    <row r="491" spans="1:40" ht="180" x14ac:dyDescent="0.3">
      <c r="A491" s="33" t="s">
        <v>609</v>
      </c>
      <c r="B491" s="8" t="s">
        <v>486</v>
      </c>
      <c r="C491" s="8" t="s">
        <v>487</v>
      </c>
      <c r="D491" s="9" t="s">
        <v>488</v>
      </c>
      <c r="E491" s="6">
        <f t="shared" si="130"/>
        <v>0.95238095238095233</v>
      </c>
      <c r="F491" s="6">
        <f>Table9[[#This Row],[4oz 
Net Wt (grams)]]/2</f>
        <v>27</v>
      </c>
      <c r="G491" s="6">
        <f t="shared" si="131"/>
        <v>1.9047619047619047</v>
      </c>
      <c r="H491" s="6">
        <v>54</v>
      </c>
      <c r="I491" s="6">
        <f t="shared" si="132"/>
        <v>2.3809523809523809</v>
      </c>
      <c r="J491" s="6">
        <f t="shared" si="133"/>
        <v>67.5</v>
      </c>
      <c r="K491" s="6">
        <f t="shared" si="134"/>
        <v>3.8095238095238093</v>
      </c>
      <c r="L491" s="6">
        <f t="shared" si="135"/>
        <v>108</v>
      </c>
      <c r="M491" s="9" t="str">
        <f t="shared" si="136"/>
        <v>Savory Garlic &amp; Herb Seasoning Ingredients:
garlic, onion, pepper, spices
 - NET WT. 0.95 oz (27 grams)</v>
      </c>
      <c r="N491" s="10">
        <v>10000000524</v>
      </c>
      <c r="O491" s="10">
        <v>30000000524</v>
      </c>
      <c r="P491" s="10">
        <v>50000000524</v>
      </c>
      <c r="Q491" s="10">
        <v>70000000524</v>
      </c>
      <c r="R491" s="10">
        <v>90000000524</v>
      </c>
      <c r="S491" s="10">
        <v>11000000524</v>
      </c>
      <c r="T491" s="10">
        <v>13000000524</v>
      </c>
      <c r="U491" s="22"/>
      <c r="W491" s="6">
        <f t="shared" si="137"/>
        <v>0.47619047619047616</v>
      </c>
      <c r="X491" s="6">
        <f t="shared" si="138"/>
        <v>13.5</v>
      </c>
      <c r="Y491" s="6">
        <f t="shared" si="139"/>
        <v>7.6190476190476186</v>
      </c>
      <c r="Z491" s="6">
        <f t="shared" si="140"/>
        <v>216</v>
      </c>
      <c r="AA491" s="13">
        <v>15000000524</v>
      </c>
      <c r="AB491" s="6">
        <f t="shared" si="146"/>
        <v>1.4285714285714284</v>
      </c>
      <c r="AC491" s="6">
        <f t="shared" si="129"/>
        <v>40.5</v>
      </c>
      <c r="AD491" s="13">
        <v>17000000524</v>
      </c>
      <c r="AE491" s="6">
        <f t="shared" si="141"/>
        <v>4.7619047619047619</v>
      </c>
      <c r="AF491" s="6">
        <f t="shared" si="142"/>
        <v>135</v>
      </c>
      <c r="AG491" s="13">
        <v>19000000524</v>
      </c>
      <c r="AH491" s="6">
        <f t="shared" si="143"/>
        <v>2.8571428571428568</v>
      </c>
      <c r="AI491" s="6">
        <f t="shared" si="144"/>
        <v>81</v>
      </c>
      <c r="AJ491" s="13">
        <v>21000000524</v>
      </c>
      <c r="AK491" s="11" t="s">
        <v>610</v>
      </c>
      <c r="AL491" s="10" t="str">
        <f t="shared" si="145"/>
        <v>Savory Garlic &amp; Herb Seasoning Ingredients:
garlic, onion, pepper, spices</v>
      </c>
      <c r="AM491" s="9" t="s">
        <v>44</v>
      </c>
      <c r="AN491" s="42"/>
    </row>
    <row r="492" spans="1:40" ht="180" x14ac:dyDescent="0.3">
      <c r="A492" s="33" t="s">
        <v>521</v>
      </c>
      <c r="B492" s="8" t="s">
        <v>522</v>
      </c>
      <c r="C492" s="8" t="s">
        <v>522</v>
      </c>
      <c r="D492" s="9" t="s">
        <v>523</v>
      </c>
      <c r="E492" s="6">
        <f t="shared" si="130"/>
        <v>1.4109347442680775</v>
      </c>
      <c r="F492" s="6">
        <f>Table9[[#This Row],[4oz 
Net Wt (grams)]]/2</f>
        <v>40</v>
      </c>
      <c r="G492" s="6">
        <f t="shared" si="131"/>
        <v>2.821869488536155</v>
      </c>
      <c r="H492" s="6">
        <v>80</v>
      </c>
      <c r="I492" s="6">
        <f t="shared" si="132"/>
        <v>3.5273368606701938</v>
      </c>
      <c r="J492" s="6">
        <f t="shared" si="133"/>
        <v>100</v>
      </c>
      <c r="K492" s="6">
        <f t="shared" si="134"/>
        <v>5.6437389770723101</v>
      </c>
      <c r="L492" s="6">
        <f t="shared" si="135"/>
        <v>160</v>
      </c>
      <c r="M492" s="9" t="str">
        <f t="shared" si="136"/>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 t="shared" si="137"/>
        <v>0.70546737213403876</v>
      </c>
      <c r="X492" s="6">
        <f t="shared" si="138"/>
        <v>20</v>
      </c>
      <c r="Y492" s="6">
        <f t="shared" si="139"/>
        <v>11.28747795414462</v>
      </c>
      <c r="Z492" s="6">
        <f t="shared" si="140"/>
        <v>320</v>
      </c>
      <c r="AA492" s="13">
        <v>15000000473</v>
      </c>
      <c r="AB492" s="6">
        <f t="shared" si="146"/>
        <v>2.1164021164021163</v>
      </c>
      <c r="AC492" s="6">
        <f t="shared" si="129"/>
        <v>60</v>
      </c>
      <c r="AD492" s="13">
        <v>17000000473</v>
      </c>
      <c r="AE492" s="6">
        <f t="shared" si="141"/>
        <v>7.0546737213403876</v>
      </c>
      <c r="AF492" s="6">
        <f t="shared" si="142"/>
        <v>200</v>
      </c>
      <c r="AG492" s="13">
        <v>19000000473</v>
      </c>
      <c r="AH492" s="6">
        <f t="shared" si="143"/>
        <v>4.2328042328042326</v>
      </c>
      <c r="AI492" s="6">
        <f t="shared" si="144"/>
        <v>120</v>
      </c>
      <c r="AJ492" s="13">
        <v>21000000473</v>
      </c>
      <c r="AK492" s="11" t="s">
        <v>524</v>
      </c>
      <c r="AL492" s="10" t="str">
        <f t="shared" si="145"/>
        <v>Scottish Pub Mix Ingredients:
sea salt, demerara sugar, dehydrated vegetables (onion, red bell peppers, garlic) spices, citric acid, natural hickory smoke, silicon dioxide</v>
      </c>
      <c r="AM492" s="9" t="s">
        <v>44</v>
      </c>
      <c r="AN492" s="42"/>
    </row>
    <row r="493" spans="1:40" ht="180" x14ac:dyDescent="0.3">
      <c r="A493" s="8" t="s">
        <v>2280</v>
      </c>
      <c r="B493" s="8" t="s">
        <v>2281</v>
      </c>
      <c r="C493" s="8" t="s">
        <v>2282</v>
      </c>
      <c r="D493" s="9" t="s">
        <v>2283</v>
      </c>
      <c r="E493" s="6">
        <f t="shared" si="130"/>
        <v>2.2999999999999998</v>
      </c>
      <c r="F493" s="6">
        <f>Table9[[#This Row],[4oz 
Net Wt (grams)]]/2</f>
        <v>65.204999999999998</v>
      </c>
      <c r="G493" s="6">
        <f t="shared" si="131"/>
        <v>4.5999999999999996</v>
      </c>
      <c r="H493" s="6">
        <v>130.41</v>
      </c>
      <c r="I493" s="6">
        <f t="shared" si="132"/>
        <v>5.75</v>
      </c>
      <c r="J493" s="6">
        <f t="shared" si="133"/>
        <v>163.01249999999999</v>
      </c>
      <c r="K493" s="6">
        <f t="shared" si="134"/>
        <v>9.1999999999999993</v>
      </c>
      <c r="L493" s="6">
        <f t="shared" si="135"/>
        <v>260.82</v>
      </c>
      <c r="M493" s="9" t="str">
        <f t="shared" si="136"/>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 t="shared" si="137"/>
        <v>1.1499999999999999</v>
      </c>
      <c r="X493" s="6">
        <f t="shared" si="138"/>
        <v>32.602499999999999</v>
      </c>
      <c r="Y493" s="6">
        <f t="shared" si="139"/>
        <v>18.399999999999999</v>
      </c>
      <c r="Z493" s="6">
        <f t="shared" si="140"/>
        <v>521.64</v>
      </c>
      <c r="AA493" s="13">
        <v>15000000281</v>
      </c>
      <c r="AB493" s="6">
        <f t="shared" si="146"/>
        <v>3.4499999999999997</v>
      </c>
      <c r="AC493" s="6">
        <f t="shared" si="129"/>
        <v>97.807500000000005</v>
      </c>
      <c r="AD493" s="13">
        <v>17000000281</v>
      </c>
      <c r="AE493" s="6">
        <f t="shared" si="141"/>
        <v>11.499999999999998</v>
      </c>
      <c r="AF493" s="6">
        <f t="shared" si="142"/>
        <v>326.02499999999998</v>
      </c>
      <c r="AG493" s="13">
        <v>19000000281</v>
      </c>
      <c r="AH493" s="6">
        <f t="shared" si="143"/>
        <v>6.8999999999999995</v>
      </c>
      <c r="AI493" s="6">
        <f t="shared" si="144"/>
        <v>195.61500000000001</v>
      </c>
      <c r="AJ493" s="13">
        <v>21000000281</v>
      </c>
      <c r="AK493" s="11"/>
      <c r="AL493" s="10" t="str">
        <f t="shared" si="145"/>
        <v>Sea Salt (Plain/Coarse) Ingredients:
pure &amp; natural sea salt</v>
      </c>
      <c r="AM493" s="9" t="s">
        <v>44</v>
      </c>
      <c r="AN493" s="42"/>
    </row>
    <row r="494" spans="1:40" ht="180" x14ac:dyDescent="0.3">
      <c r="A494" s="8" t="s">
        <v>2276</v>
      </c>
      <c r="B494" s="8" t="s">
        <v>2277</v>
      </c>
      <c r="C494" s="8" t="s">
        <v>2278</v>
      </c>
      <c r="D494" s="9" t="s">
        <v>2279</v>
      </c>
      <c r="E494" s="6">
        <f t="shared" si="130"/>
        <v>2.2999999999999998</v>
      </c>
      <c r="F494" s="6">
        <f>Table9[[#This Row],[4oz 
Net Wt (grams)]]/2</f>
        <v>65.204999999999998</v>
      </c>
      <c r="G494" s="6">
        <f t="shared" si="131"/>
        <v>4.5999999999999996</v>
      </c>
      <c r="H494" s="6">
        <v>130.41</v>
      </c>
      <c r="I494" s="6">
        <f t="shared" si="132"/>
        <v>5.75</v>
      </c>
      <c r="J494" s="6">
        <f t="shared" si="133"/>
        <v>163.01249999999999</v>
      </c>
      <c r="K494" s="6">
        <f t="shared" si="134"/>
        <v>9.1999999999999993</v>
      </c>
      <c r="L494" s="6">
        <f t="shared" si="135"/>
        <v>260.82</v>
      </c>
      <c r="M494" s="9" t="str">
        <f t="shared" si="136"/>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 t="shared" si="137"/>
        <v>1.1499999999999999</v>
      </c>
      <c r="X494" s="6">
        <f t="shared" si="138"/>
        <v>32.602499999999999</v>
      </c>
      <c r="Y494" s="6">
        <f t="shared" si="139"/>
        <v>18.399999999999999</v>
      </c>
      <c r="Z494" s="6">
        <f t="shared" si="140"/>
        <v>521.64</v>
      </c>
      <c r="AA494" s="13">
        <v>15000000282</v>
      </c>
      <c r="AB494" s="6">
        <f t="shared" si="146"/>
        <v>3.4499999999999997</v>
      </c>
      <c r="AC494" s="6">
        <f t="shared" ref="AC494:AC557" si="147">IF(OR(F494 = "NULL", H494 = "NULL"), "NULL", (F494+H494)/2)</f>
        <v>97.807500000000005</v>
      </c>
      <c r="AD494" s="13">
        <v>17000000282</v>
      </c>
      <c r="AE494" s="6">
        <f t="shared" si="141"/>
        <v>11.499999999999998</v>
      </c>
      <c r="AF494" s="6">
        <f t="shared" si="142"/>
        <v>326.02499999999998</v>
      </c>
      <c r="AG494" s="13">
        <v>19000000282</v>
      </c>
      <c r="AH494" s="6">
        <f t="shared" si="143"/>
        <v>6.8999999999999995</v>
      </c>
      <c r="AI494" s="6">
        <f t="shared" si="144"/>
        <v>195.61500000000001</v>
      </c>
      <c r="AJ494" s="13">
        <v>21000000282</v>
      </c>
      <c r="AK494" s="11"/>
      <c r="AL494" s="10" t="str">
        <f t="shared" si="145"/>
        <v>Sea Salt (Plain/Fine) Ingredients:
pure &amp; natural sea salt</v>
      </c>
      <c r="AM494" s="9" t="s">
        <v>44</v>
      </c>
      <c r="AN494" s="42"/>
    </row>
    <row r="495" spans="1:40" ht="180" x14ac:dyDescent="0.3">
      <c r="A495" s="31" t="s">
        <v>1870</v>
      </c>
      <c r="B495" s="8" t="s">
        <v>1871</v>
      </c>
      <c r="C495" s="8" t="s">
        <v>1872</v>
      </c>
      <c r="D495" s="9" t="s">
        <v>1873</v>
      </c>
      <c r="E495" s="6">
        <f t="shared" si="130"/>
        <v>1.0582010582010581</v>
      </c>
      <c r="F495" s="6">
        <f>Table9[[#This Row],[4oz 
Net Wt (grams)]]/2</f>
        <v>30</v>
      </c>
      <c r="G495" s="6">
        <f t="shared" si="131"/>
        <v>2.1164021164021163</v>
      </c>
      <c r="H495" s="6">
        <v>60</v>
      </c>
      <c r="I495" s="6">
        <f t="shared" si="132"/>
        <v>2.6455026455026456</v>
      </c>
      <c r="J495" s="6">
        <f t="shared" si="133"/>
        <v>75</v>
      </c>
      <c r="K495" s="6">
        <f t="shared" si="134"/>
        <v>4.2328042328042326</v>
      </c>
      <c r="L495" s="6">
        <f t="shared" si="135"/>
        <v>120</v>
      </c>
      <c r="M495" s="9" t="str">
        <f t="shared" si="136"/>
        <v>Sea Side Seafood Seasoning Ingredients:
garlic, onion, paprika, pepper, oregano, parsley
 - NET WT. 1.06 oz (30 grams)</v>
      </c>
      <c r="N495" s="10">
        <v>10000000388</v>
      </c>
      <c r="O495" s="10">
        <v>30000000388</v>
      </c>
      <c r="P495" s="10">
        <v>50000000388</v>
      </c>
      <c r="Q495" s="10">
        <v>70000000388</v>
      </c>
      <c r="R495" s="10">
        <v>90000000388</v>
      </c>
      <c r="S495" s="10">
        <v>11000000388</v>
      </c>
      <c r="T495" s="10">
        <v>13000000388</v>
      </c>
      <c r="U495" s="8" t="s">
        <v>49</v>
      </c>
      <c r="V495" s="9" t="s">
        <v>1755</v>
      </c>
      <c r="W495" s="6">
        <f t="shared" si="137"/>
        <v>0.52910052910052907</v>
      </c>
      <c r="X495" s="6">
        <f t="shared" si="138"/>
        <v>15</v>
      </c>
      <c r="Y495" s="6">
        <f t="shared" si="139"/>
        <v>8.4656084656084651</v>
      </c>
      <c r="Z495" s="6">
        <f t="shared" si="140"/>
        <v>240</v>
      </c>
      <c r="AA495" s="13">
        <v>15000000388</v>
      </c>
      <c r="AB495" s="6">
        <f t="shared" si="146"/>
        <v>1.5873015873015872</v>
      </c>
      <c r="AC495" s="6">
        <f t="shared" si="147"/>
        <v>45</v>
      </c>
      <c r="AD495" s="13">
        <v>17000000388</v>
      </c>
      <c r="AE495" s="6">
        <f t="shared" si="141"/>
        <v>5.2910052910052912</v>
      </c>
      <c r="AF495" s="6">
        <f t="shared" si="142"/>
        <v>150</v>
      </c>
      <c r="AG495" s="13">
        <v>19000000388</v>
      </c>
      <c r="AH495" s="6">
        <f t="shared" si="143"/>
        <v>3.1746031746031744</v>
      </c>
      <c r="AI495" s="6">
        <f t="shared" si="144"/>
        <v>90</v>
      </c>
      <c r="AJ495" s="13">
        <v>21000000388</v>
      </c>
      <c r="AK495" s="11" t="s">
        <v>1874</v>
      </c>
      <c r="AL495" s="10" t="str">
        <f t="shared" si="145"/>
        <v>Sea Side Seafood Seasoning Ingredients:
garlic, onion, paprika, pepper, oregano, parsley</v>
      </c>
      <c r="AM495" s="9" t="s">
        <v>44</v>
      </c>
      <c r="AN495" s="42"/>
    </row>
    <row r="496" spans="1:40" ht="180" x14ac:dyDescent="0.3">
      <c r="A496" s="33" t="s">
        <v>3003</v>
      </c>
      <c r="B496" s="8" t="s">
        <v>2999</v>
      </c>
      <c r="C496" s="8" t="s">
        <v>2999</v>
      </c>
      <c r="D496" s="9" t="s">
        <v>3000</v>
      </c>
      <c r="E496" s="6">
        <f t="shared" si="130"/>
        <v>0.89982363315696645</v>
      </c>
      <c r="F496" s="6">
        <f>Table9[[#This Row],[4oz 
Net Wt (grams)]]/2</f>
        <v>25.51</v>
      </c>
      <c r="G496" s="6">
        <f t="shared" si="131"/>
        <v>1.7996472663139329</v>
      </c>
      <c r="H496" s="6">
        <v>51.02</v>
      </c>
      <c r="I496" s="6">
        <f t="shared" si="132"/>
        <v>2.2495590828924161</v>
      </c>
      <c r="J496" s="6">
        <f t="shared" si="133"/>
        <v>63.775000000000006</v>
      </c>
      <c r="K496" s="6">
        <f t="shared" si="134"/>
        <v>3.5992945326278658</v>
      </c>
      <c r="L496" s="6">
        <f t="shared" si="135"/>
        <v>102.04</v>
      </c>
      <c r="M496" s="9" t="str">
        <f t="shared" si="136"/>
        <v>Seas The Day Ingredients:
onion, garlic, pepper, basil, oregano, thyme, salt, paprika
 - NET WT. 0.90 oz (25.51 grams)</v>
      </c>
      <c r="N496" s="10">
        <v>10000000662</v>
      </c>
      <c r="O496" s="10">
        <v>30000000662</v>
      </c>
      <c r="P496" s="10">
        <v>50000000662</v>
      </c>
      <c r="Q496" s="10">
        <v>70000000662</v>
      </c>
      <c r="R496" s="10">
        <v>90000000662</v>
      </c>
      <c r="S496" s="10">
        <v>11000000662</v>
      </c>
      <c r="T496" s="10">
        <v>13000000662</v>
      </c>
      <c r="U496" s="8" t="s">
        <v>49</v>
      </c>
      <c r="V496" s="9" t="s">
        <v>812</v>
      </c>
      <c r="W496" s="6">
        <f t="shared" si="137"/>
        <v>0.44991181657848323</v>
      </c>
      <c r="X496" s="6">
        <f t="shared" si="138"/>
        <v>12.755000000000001</v>
      </c>
      <c r="Y496" s="6">
        <f t="shared" si="139"/>
        <v>7.1985890652557316</v>
      </c>
      <c r="Z496" s="6">
        <f t="shared" si="140"/>
        <v>204.08</v>
      </c>
      <c r="AA496" s="13">
        <v>15000000662</v>
      </c>
      <c r="AB496" s="6">
        <f t="shared" si="146"/>
        <v>1.3497354497354497</v>
      </c>
      <c r="AC496" s="6">
        <f t="shared" si="147"/>
        <v>38.265000000000001</v>
      </c>
      <c r="AD496" s="13">
        <v>17000000662</v>
      </c>
      <c r="AE496" s="6">
        <f t="shared" si="141"/>
        <v>4.4991181657848323</v>
      </c>
      <c r="AF496" s="6">
        <f t="shared" si="142"/>
        <v>127.55000000000001</v>
      </c>
      <c r="AG496" s="13">
        <v>19000000662</v>
      </c>
      <c r="AH496" s="6">
        <f t="shared" si="143"/>
        <v>2.6994708994708994</v>
      </c>
      <c r="AI496" s="6">
        <f t="shared" si="144"/>
        <v>76.53</v>
      </c>
      <c r="AJ496" s="13">
        <v>21000000662</v>
      </c>
      <c r="AK496" s="11" t="s">
        <v>3001</v>
      </c>
      <c r="AL496" s="10" t="str">
        <f t="shared" si="145"/>
        <v>Seas The Day Ingredients:
onion, garlic, pepper, basil, oregano, thyme, salt, paprika</v>
      </c>
      <c r="AM496" s="9" t="s">
        <v>44</v>
      </c>
      <c r="AN496" s="42" t="s">
        <v>3008</v>
      </c>
    </row>
    <row r="497" spans="1:40" ht="180" x14ac:dyDescent="0.3">
      <c r="A497" s="8" t="s">
        <v>2206</v>
      </c>
      <c r="B497" s="8" t="s">
        <v>2207</v>
      </c>
      <c r="C497" s="8" t="s">
        <v>2207</v>
      </c>
      <c r="D497" s="9" t="s">
        <v>2208</v>
      </c>
      <c r="E497" s="6">
        <f t="shared" si="130"/>
        <v>2.2000000000000002</v>
      </c>
      <c r="F497" s="6">
        <f>Table9[[#This Row],[4oz 
Net Wt (grams)]]/2</f>
        <v>62.370000000000012</v>
      </c>
      <c r="G497" s="6">
        <f t="shared" si="131"/>
        <v>4.4000000000000004</v>
      </c>
      <c r="H497" s="6">
        <v>124.74000000000002</v>
      </c>
      <c r="I497" s="6">
        <f t="shared" si="132"/>
        <v>5.5</v>
      </c>
      <c r="J497" s="6">
        <f t="shared" si="133"/>
        <v>155.92500000000004</v>
      </c>
      <c r="K497" s="6">
        <f t="shared" si="134"/>
        <v>8.8000000000000007</v>
      </c>
      <c r="L497" s="6">
        <f t="shared" si="135"/>
        <v>249.48000000000005</v>
      </c>
      <c r="M497" s="9" t="str">
        <f t="shared" si="136"/>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 t="shared" si="137"/>
        <v>1.1000000000000001</v>
      </c>
      <c r="X497" s="6">
        <f t="shared" si="138"/>
        <v>31.185000000000006</v>
      </c>
      <c r="Y497" s="6">
        <f t="shared" si="139"/>
        <v>17.600000000000001</v>
      </c>
      <c r="Z497" s="6">
        <f t="shared" si="140"/>
        <v>498.96000000000009</v>
      </c>
      <c r="AA497" s="13">
        <v>15000000283</v>
      </c>
      <c r="AB497" s="6">
        <f t="shared" si="146"/>
        <v>3.3000000000000003</v>
      </c>
      <c r="AC497" s="6">
        <f t="shared" si="147"/>
        <v>93.555000000000021</v>
      </c>
      <c r="AD497" s="13">
        <v>17000000283</v>
      </c>
      <c r="AE497" s="6">
        <f t="shared" si="141"/>
        <v>11.000000000000002</v>
      </c>
      <c r="AF497" s="6">
        <f t="shared" si="142"/>
        <v>311.85000000000008</v>
      </c>
      <c r="AG497" s="13">
        <v>19000000283</v>
      </c>
      <c r="AH497" s="6">
        <f t="shared" si="143"/>
        <v>6.6000000000000005</v>
      </c>
      <c r="AI497" s="6">
        <f t="shared" si="144"/>
        <v>187.11000000000004</v>
      </c>
      <c r="AJ497" s="13">
        <v>21000000283</v>
      </c>
      <c r="AK497" s="11"/>
      <c r="AL497" s="10" t="str">
        <f t="shared" si="145"/>
        <v>Seasoning Salt Ingredients:
salt, sugar, spices, onion, paprika, corn starch</v>
      </c>
      <c r="AM497" s="9" t="s">
        <v>44</v>
      </c>
      <c r="AN497" s="42"/>
    </row>
    <row r="498" spans="1:40" ht="180" x14ac:dyDescent="0.3">
      <c r="A498" s="33" t="s">
        <v>3006</v>
      </c>
      <c r="B498" s="8" t="s">
        <v>2996</v>
      </c>
      <c r="C498" s="8" t="s">
        <v>2996</v>
      </c>
      <c r="D498" s="9" t="s">
        <v>2997</v>
      </c>
      <c r="E498" s="6">
        <f t="shared" si="130"/>
        <v>0.95238095238095233</v>
      </c>
      <c r="F498" s="6">
        <f>Table9[[#This Row],[4oz 
Net Wt (grams)]]/2</f>
        <v>27</v>
      </c>
      <c r="G498" s="6">
        <f t="shared" si="131"/>
        <v>1.9047619047619047</v>
      </c>
      <c r="H498" s="6">
        <v>54</v>
      </c>
      <c r="I498" s="6">
        <f t="shared" si="132"/>
        <v>2.3809523809523809</v>
      </c>
      <c r="J498" s="6">
        <f t="shared" si="133"/>
        <v>67.5</v>
      </c>
      <c r="K498" s="6">
        <f t="shared" si="134"/>
        <v>3.8095238095238093</v>
      </c>
      <c r="L498" s="6">
        <f t="shared" si="135"/>
        <v>108</v>
      </c>
      <c r="M498" s="9" t="str">
        <f t="shared" si="136"/>
        <v>Seasoning Supreme Ingredients:
garlic, onion, pepper, spices
 - NET WT. 0.95 oz (27 grams)</v>
      </c>
      <c r="N498" s="10">
        <v>10000000665</v>
      </c>
      <c r="O498" s="10">
        <v>30000000665</v>
      </c>
      <c r="P498" s="10">
        <v>50000000665</v>
      </c>
      <c r="Q498" s="10">
        <v>70000000665</v>
      </c>
      <c r="R498" s="10">
        <v>90000000665</v>
      </c>
      <c r="S498" s="10">
        <v>11000000665</v>
      </c>
      <c r="T498" s="10">
        <v>13000000665</v>
      </c>
      <c r="U498" s="8"/>
      <c r="V498" s="9" t="s">
        <v>104</v>
      </c>
      <c r="W498" s="6">
        <f t="shared" si="137"/>
        <v>0.47619047619047616</v>
      </c>
      <c r="X498" s="6">
        <f t="shared" si="138"/>
        <v>13.5</v>
      </c>
      <c r="Y498" s="6">
        <f t="shared" si="139"/>
        <v>7.6190476190476186</v>
      </c>
      <c r="Z498" s="6">
        <f t="shared" si="140"/>
        <v>216</v>
      </c>
      <c r="AA498" s="13">
        <v>15000000665</v>
      </c>
      <c r="AB498" s="6">
        <f t="shared" si="146"/>
        <v>1.4285714285714284</v>
      </c>
      <c r="AC498" s="6">
        <f t="shared" si="147"/>
        <v>40.5</v>
      </c>
      <c r="AD498" s="13">
        <v>17000000665</v>
      </c>
      <c r="AE498" s="6">
        <f t="shared" si="141"/>
        <v>4.7619047619047619</v>
      </c>
      <c r="AF498" s="6">
        <f t="shared" si="142"/>
        <v>135</v>
      </c>
      <c r="AG498" s="13">
        <v>19000000665</v>
      </c>
      <c r="AH498" s="6">
        <f t="shared" si="143"/>
        <v>2.8571428571428568</v>
      </c>
      <c r="AI498" s="6">
        <f t="shared" si="144"/>
        <v>81</v>
      </c>
      <c r="AJ498" s="13">
        <v>21000000665</v>
      </c>
      <c r="AK498" s="11" t="s">
        <v>2998</v>
      </c>
      <c r="AL498" s="10" t="str">
        <f t="shared" si="145"/>
        <v>Seasoning Supreme Ingredients:
garlic, onion, pepper, spices</v>
      </c>
      <c r="AM498" s="9" t="s">
        <v>44</v>
      </c>
      <c r="AN498" s="42" t="s">
        <v>3011</v>
      </c>
    </row>
    <row r="499" spans="1:40" ht="180" x14ac:dyDescent="0.3">
      <c r="A499" s="8" t="s">
        <v>2411</v>
      </c>
      <c r="B499" s="8" t="s">
        <v>2412</v>
      </c>
      <c r="C499" s="8" t="s">
        <v>2412</v>
      </c>
      <c r="D499" s="9" t="s">
        <v>2413</v>
      </c>
      <c r="E499" s="6">
        <f t="shared" si="130"/>
        <v>1.3</v>
      </c>
      <c r="F499" s="6">
        <f>Table9[[#This Row],[4oz 
Net Wt (grams)]]/2</f>
        <v>36.855000000000004</v>
      </c>
      <c r="G499" s="6">
        <f t="shared" si="131"/>
        <v>2.6</v>
      </c>
      <c r="H499" s="6">
        <v>73.710000000000008</v>
      </c>
      <c r="I499" s="6">
        <f t="shared" si="132"/>
        <v>3.25</v>
      </c>
      <c r="J499" s="6">
        <f t="shared" si="133"/>
        <v>92.137500000000017</v>
      </c>
      <c r="K499" s="6">
        <f t="shared" si="134"/>
        <v>5.2</v>
      </c>
      <c r="L499" s="6">
        <f t="shared" si="135"/>
        <v>147.42000000000002</v>
      </c>
      <c r="M499" s="9" t="str">
        <f t="shared" si="136"/>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 t="shared" si="137"/>
        <v>0.65</v>
      </c>
      <c r="X499" s="6">
        <f t="shared" si="138"/>
        <v>18.427500000000002</v>
      </c>
      <c r="Y499" s="6">
        <f t="shared" si="139"/>
        <v>10.4</v>
      </c>
      <c r="Z499" s="6">
        <f t="shared" si="140"/>
        <v>294.84000000000003</v>
      </c>
      <c r="AA499" s="13">
        <v>15000000425</v>
      </c>
      <c r="AB499" s="6">
        <f t="shared" si="146"/>
        <v>1.9500000000000002</v>
      </c>
      <c r="AC499" s="6">
        <f t="shared" si="147"/>
        <v>55.282500000000006</v>
      </c>
      <c r="AD499" s="13">
        <v>17000000425</v>
      </c>
      <c r="AE499" s="6">
        <f t="shared" si="141"/>
        <v>6.5000000000000009</v>
      </c>
      <c r="AF499" s="6">
        <f t="shared" si="142"/>
        <v>184.27500000000003</v>
      </c>
      <c r="AG499" s="13">
        <v>19000000425</v>
      </c>
      <c r="AH499" s="6">
        <f t="shared" si="143"/>
        <v>3.9000000000000004</v>
      </c>
      <c r="AI499" s="6">
        <f t="shared" si="144"/>
        <v>110.56500000000001</v>
      </c>
      <c r="AJ499" s="13">
        <v>21000000425</v>
      </c>
      <c r="AK499" s="11"/>
      <c r="AL499" s="10" t="str">
        <f t="shared" si="145"/>
        <v>Sesame Ginger Ingredients:
sesame seeds, garlic, sea salt, red pepper flakes, dehydrated carrots, oleoresin ginger</v>
      </c>
      <c r="AM499" s="9" t="s">
        <v>44</v>
      </c>
      <c r="AN499" s="42"/>
    </row>
    <row r="500" spans="1:40" ht="225" x14ac:dyDescent="0.3">
      <c r="A500" s="33" t="s">
        <v>537</v>
      </c>
      <c r="B500" s="8" t="s">
        <v>538</v>
      </c>
      <c r="C500" s="8" t="s">
        <v>539</v>
      </c>
      <c r="D500" s="9" t="s">
        <v>540</v>
      </c>
      <c r="E500" s="6">
        <f t="shared" si="130"/>
        <v>0.5</v>
      </c>
      <c r="F500" s="6">
        <f>Table9[[#This Row],[4oz 
Net Wt (grams)]]/2</f>
        <v>14.175000000000001</v>
      </c>
      <c r="G500" s="6">
        <f t="shared" si="131"/>
        <v>1</v>
      </c>
      <c r="H500" s="6">
        <v>28.35</v>
      </c>
      <c r="I500" s="6">
        <f t="shared" si="132"/>
        <v>1.25</v>
      </c>
      <c r="J500" s="6">
        <f t="shared" si="133"/>
        <v>35.4375</v>
      </c>
      <c r="K500" s="6">
        <f t="shared" si="134"/>
        <v>2</v>
      </c>
      <c r="L500" s="6">
        <f t="shared" si="135"/>
        <v>56.7</v>
      </c>
      <c r="M500"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 t="shared" si="137"/>
        <v>0.25</v>
      </c>
      <c r="X500" s="6">
        <f t="shared" si="138"/>
        <v>7.0875000000000004</v>
      </c>
      <c r="Y500" s="6">
        <f t="shared" si="139"/>
        <v>4</v>
      </c>
      <c r="Z500" s="6">
        <f t="shared" si="140"/>
        <v>113.4</v>
      </c>
      <c r="AA500" s="13">
        <v>15000000489</v>
      </c>
      <c r="AB500" s="6">
        <f t="shared" si="146"/>
        <v>0.75</v>
      </c>
      <c r="AC500" s="6">
        <f t="shared" si="147"/>
        <v>21.262500000000003</v>
      </c>
      <c r="AD500" s="13">
        <v>17000000489</v>
      </c>
      <c r="AE500" s="6">
        <f t="shared" si="141"/>
        <v>2.5</v>
      </c>
      <c r="AF500" s="6">
        <f t="shared" si="142"/>
        <v>70.875</v>
      </c>
      <c r="AG500" s="13">
        <v>19000000489</v>
      </c>
      <c r="AH500" s="6">
        <f t="shared" si="143"/>
        <v>1.5</v>
      </c>
      <c r="AI500" s="6">
        <f t="shared" si="144"/>
        <v>42.525000000000006</v>
      </c>
      <c r="AJ500" s="13">
        <v>21000000489</v>
      </c>
      <c r="AK500" s="11" t="s">
        <v>541</v>
      </c>
      <c r="AL500" s="10" t="str">
        <f t="shared" si="145"/>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178</v>
      </c>
      <c r="B501" s="8" t="s">
        <v>179</v>
      </c>
      <c r="C501" s="8" t="s">
        <v>180</v>
      </c>
      <c r="D501" s="9" t="s">
        <v>181</v>
      </c>
      <c r="E501" s="6">
        <f t="shared" si="130"/>
        <v>0.55000000000000004</v>
      </c>
      <c r="F501" s="6">
        <f>Table9[[#This Row],[4oz 
Net Wt (grams)]]/2</f>
        <v>15.592500000000003</v>
      </c>
      <c r="G501" s="6">
        <f t="shared" si="131"/>
        <v>1.1000000000000001</v>
      </c>
      <c r="H501" s="6">
        <v>31.185000000000006</v>
      </c>
      <c r="I501" s="6">
        <f t="shared" si="132"/>
        <v>1.375</v>
      </c>
      <c r="J501" s="6">
        <f t="shared" si="133"/>
        <v>38.98125000000001</v>
      </c>
      <c r="K501" s="6">
        <f t="shared" si="134"/>
        <v>2.2000000000000002</v>
      </c>
      <c r="L501" s="6">
        <f t="shared" si="135"/>
        <v>62.370000000000012</v>
      </c>
      <c r="M501" s="9" t="str">
        <f t="shared" si="136"/>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104</v>
      </c>
      <c r="W501" s="6">
        <f t="shared" si="137"/>
        <v>0.27500000000000002</v>
      </c>
      <c r="X501" s="6">
        <f t="shared" si="138"/>
        <v>7.7962500000000015</v>
      </c>
      <c r="Y501" s="6">
        <f t="shared" si="139"/>
        <v>4.4000000000000004</v>
      </c>
      <c r="Z501" s="6">
        <f t="shared" si="140"/>
        <v>124.74000000000002</v>
      </c>
      <c r="AA501" s="13">
        <v>15000000284</v>
      </c>
      <c r="AB501" s="6">
        <f t="shared" si="146"/>
        <v>0.82500000000000007</v>
      </c>
      <c r="AC501" s="6">
        <f t="shared" si="147"/>
        <v>23.388750000000005</v>
      </c>
      <c r="AD501" s="13">
        <v>17000000284</v>
      </c>
      <c r="AE501" s="6">
        <f t="shared" si="141"/>
        <v>2.7500000000000004</v>
      </c>
      <c r="AF501" s="6">
        <f t="shared" si="142"/>
        <v>77.96250000000002</v>
      </c>
      <c r="AG501" s="13">
        <v>19000000284</v>
      </c>
      <c r="AH501" s="6">
        <f t="shared" si="143"/>
        <v>1.6500000000000001</v>
      </c>
      <c r="AI501" s="6">
        <f t="shared" si="144"/>
        <v>46.777500000000011</v>
      </c>
      <c r="AJ501" s="13">
        <v>21000000284</v>
      </c>
      <c r="AK501" s="11" t="s">
        <v>182</v>
      </c>
      <c r="AL501" s="10" t="str">
        <f t="shared" si="145"/>
        <v>Sicilian Herb Bread Dip Ingredients:
marjoram, oregano, basil, savory, sage, and thyme</v>
      </c>
      <c r="AM501" s="9" t="s">
        <v>44</v>
      </c>
      <c r="AN501" s="42"/>
    </row>
    <row r="502" spans="1:40" ht="180" x14ac:dyDescent="0.3">
      <c r="A502" s="33" t="s">
        <v>380</v>
      </c>
      <c r="B502" s="8" t="s">
        <v>381</v>
      </c>
      <c r="C502" s="8" t="s">
        <v>382</v>
      </c>
      <c r="D502" s="9" t="s">
        <v>383</v>
      </c>
      <c r="E502" s="6">
        <f t="shared" si="130"/>
        <v>0.55000000000000004</v>
      </c>
      <c r="F502" s="6">
        <f>Table9[[#This Row],[4oz 
Net Wt (grams)]]/2</f>
        <v>15.592500000000003</v>
      </c>
      <c r="G502" s="6">
        <f t="shared" si="131"/>
        <v>1.1000000000000001</v>
      </c>
      <c r="H502" s="6">
        <v>31.185000000000006</v>
      </c>
      <c r="I502" s="6">
        <f t="shared" si="132"/>
        <v>1.375</v>
      </c>
      <c r="J502" s="6">
        <f t="shared" si="133"/>
        <v>38.98125000000001</v>
      </c>
      <c r="K502" s="6">
        <f t="shared" si="134"/>
        <v>2.2000000000000002</v>
      </c>
      <c r="L502" s="6">
        <f t="shared" si="135"/>
        <v>62.370000000000012</v>
      </c>
      <c r="M502" s="9" t="str">
        <f t="shared" si="136"/>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 t="shared" si="137"/>
        <v>0.27500000000000002</v>
      </c>
      <c r="X502" s="6">
        <f t="shared" si="138"/>
        <v>7.7962500000000015</v>
      </c>
      <c r="Y502" s="6">
        <f t="shared" si="139"/>
        <v>4.4000000000000004</v>
      </c>
      <c r="Z502" s="6">
        <f t="shared" si="140"/>
        <v>124.74000000000002</v>
      </c>
      <c r="AA502" s="13">
        <v>15000000397</v>
      </c>
      <c r="AB502" s="6">
        <f t="shared" si="146"/>
        <v>0.82500000000000007</v>
      </c>
      <c r="AC502" s="6">
        <f t="shared" si="147"/>
        <v>23.388750000000005</v>
      </c>
      <c r="AD502" s="13">
        <v>17000000397</v>
      </c>
      <c r="AE502" s="6">
        <f t="shared" si="141"/>
        <v>2.7500000000000004</v>
      </c>
      <c r="AF502" s="6">
        <f t="shared" si="142"/>
        <v>77.96250000000002</v>
      </c>
      <c r="AG502" s="13">
        <v>19000000397</v>
      </c>
      <c r="AH502" s="6">
        <f t="shared" si="143"/>
        <v>1.6500000000000001</v>
      </c>
      <c r="AI502" s="6">
        <f t="shared" si="144"/>
        <v>46.777500000000011</v>
      </c>
      <c r="AJ502" s="13">
        <v>21000000397</v>
      </c>
      <c r="AK502" s="11" t="s">
        <v>384</v>
      </c>
      <c r="AL502" s="10" t="str">
        <f t="shared" si="145"/>
        <v>Sicilian Herb Bread Dip &amp; Seasoning Ingredients:
marjoram, oregano, basil, savory, sage, and thyme</v>
      </c>
      <c r="AM502" s="9" t="s">
        <v>44</v>
      </c>
      <c r="AN502" s="42"/>
    </row>
    <row r="503" spans="1:40" ht="180" x14ac:dyDescent="0.3">
      <c r="A503" s="8" t="s">
        <v>1931</v>
      </c>
      <c r="B503" s="8" t="s">
        <v>1932</v>
      </c>
      <c r="C503" s="8" t="s">
        <v>1932</v>
      </c>
      <c r="D503" s="9" t="s">
        <v>1933</v>
      </c>
      <c r="E503" s="6">
        <f t="shared" si="130"/>
        <v>1.6499999999999997</v>
      </c>
      <c r="F503" s="6">
        <f>Table9[[#This Row],[4oz 
Net Wt (grams)]]/2</f>
        <v>46.777499999999996</v>
      </c>
      <c r="G503" s="6">
        <f t="shared" si="131"/>
        <v>3.2999999999999994</v>
      </c>
      <c r="H503" s="6">
        <v>93.554999999999993</v>
      </c>
      <c r="I503" s="6">
        <f t="shared" si="132"/>
        <v>4.1249999999999991</v>
      </c>
      <c r="J503" s="6">
        <f t="shared" si="133"/>
        <v>116.94374999999999</v>
      </c>
      <c r="K503" s="6">
        <f t="shared" si="134"/>
        <v>6.5999999999999988</v>
      </c>
      <c r="L503" s="6">
        <f t="shared" si="135"/>
        <v>187.10999999999999</v>
      </c>
      <c r="M503" s="9" t="str">
        <f t="shared" si="136"/>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 t="shared" si="137"/>
        <v>0.82499999999999984</v>
      </c>
      <c r="X503" s="6">
        <f t="shared" si="138"/>
        <v>23.388749999999998</v>
      </c>
      <c r="Y503" s="6">
        <f t="shared" si="139"/>
        <v>13.199999999999998</v>
      </c>
      <c r="Z503" s="6">
        <f t="shared" si="140"/>
        <v>374.21999999999997</v>
      </c>
      <c r="AA503" s="13">
        <v>15000000321</v>
      </c>
      <c r="AB503" s="6">
        <f t="shared" si="146"/>
        <v>2.4749999999999996</v>
      </c>
      <c r="AC503" s="6">
        <f t="shared" si="147"/>
        <v>70.166249999999991</v>
      </c>
      <c r="AD503" s="13">
        <v>17000000321</v>
      </c>
      <c r="AE503" s="6">
        <f t="shared" si="141"/>
        <v>8.25</v>
      </c>
      <c r="AF503" s="6">
        <f t="shared" si="142"/>
        <v>233.88749999999999</v>
      </c>
      <c r="AG503" s="13">
        <v>19000000321</v>
      </c>
      <c r="AH503" s="6">
        <f t="shared" si="143"/>
        <v>4.9499999999999993</v>
      </c>
      <c r="AI503" s="6">
        <f t="shared" si="144"/>
        <v>140.33249999999998</v>
      </c>
      <c r="AJ503" s="13">
        <v>21000000321</v>
      </c>
      <c r="AK503" s="11"/>
      <c r="AL503" s="10" t="str">
        <f t="shared" si="145"/>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1820</v>
      </c>
      <c r="B504" s="8" t="s">
        <v>1821</v>
      </c>
      <c r="C504" s="8" t="s">
        <v>1821</v>
      </c>
      <c r="D504" s="9" t="s">
        <v>1822</v>
      </c>
      <c r="E504" s="6">
        <f t="shared" si="130"/>
        <v>2.0499999999999998</v>
      </c>
      <c r="F504" s="6">
        <f>Table9[[#This Row],[4oz 
Net Wt (grams)]]/2</f>
        <v>58.1175</v>
      </c>
      <c r="G504" s="6">
        <f t="shared" si="131"/>
        <v>4.0999999999999996</v>
      </c>
      <c r="H504" s="6">
        <v>116.235</v>
      </c>
      <c r="I504" s="6">
        <f t="shared" si="132"/>
        <v>5.125</v>
      </c>
      <c r="J504" s="6">
        <f t="shared" si="133"/>
        <v>145.29374999999999</v>
      </c>
      <c r="K504" s="6">
        <f t="shared" si="134"/>
        <v>8.1999999999999993</v>
      </c>
      <c r="L504" s="6">
        <f t="shared" si="135"/>
        <v>232.47</v>
      </c>
      <c r="M504" s="9" t="str">
        <f t="shared" si="136"/>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 t="shared" si="137"/>
        <v>1.0249999999999999</v>
      </c>
      <c r="X504" s="6">
        <f t="shared" si="138"/>
        <v>29.05875</v>
      </c>
      <c r="Y504" s="6">
        <f t="shared" si="139"/>
        <v>16.399999999999999</v>
      </c>
      <c r="Z504" s="6">
        <f t="shared" si="140"/>
        <v>464.94</v>
      </c>
      <c r="AA504" s="13">
        <v>15000000285</v>
      </c>
      <c r="AB504" s="6">
        <f t="shared" si="146"/>
        <v>3.0749999999999997</v>
      </c>
      <c r="AC504" s="6">
        <f t="shared" si="147"/>
        <v>87.176249999999996</v>
      </c>
      <c r="AD504" s="13">
        <v>17000000285</v>
      </c>
      <c r="AE504" s="6">
        <f t="shared" si="141"/>
        <v>10.249999999999998</v>
      </c>
      <c r="AF504" s="6">
        <f t="shared" si="142"/>
        <v>290.58749999999998</v>
      </c>
      <c r="AG504" s="13">
        <v>19000000285</v>
      </c>
      <c r="AH504" s="6">
        <f t="shared" si="143"/>
        <v>6.1499999999999995</v>
      </c>
      <c r="AI504" s="6">
        <f t="shared" si="144"/>
        <v>174.35249999999999</v>
      </c>
      <c r="AJ504" s="13">
        <v>21000000285</v>
      </c>
      <c r="AK504" s="11"/>
      <c r="AL504" s="10" t="str">
        <f t="shared" si="145"/>
        <v>Simply Shrimp Seasoning Ingredients:
salt, spices, lemon, paprika</v>
      </c>
      <c r="AM504" s="9" t="s">
        <v>44</v>
      </c>
      <c r="AN504" s="42"/>
    </row>
    <row r="505" spans="1:40" ht="180" x14ac:dyDescent="0.3">
      <c r="A505" s="33" t="s">
        <v>628</v>
      </c>
      <c r="B505" s="8" t="s">
        <v>629</v>
      </c>
      <c r="C505" s="8" t="s">
        <v>630</v>
      </c>
      <c r="D505" s="9" t="s">
        <v>631</v>
      </c>
      <c r="E505" s="6">
        <f t="shared" si="130"/>
        <v>2.0499999999999998</v>
      </c>
      <c r="F505" s="6">
        <f>Table9[[#This Row],[4oz 
Net Wt (grams)]]/2</f>
        <v>58.1175</v>
      </c>
      <c r="G505" s="6">
        <f t="shared" si="131"/>
        <v>4.0999999999999996</v>
      </c>
      <c r="H505" s="6">
        <v>116.235</v>
      </c>
      <c r="I505" s="6">
        <f t="shared" si="132"/>
        <v>5.125</v>
      </c>
      <c r="J505" s="6">
        <f t="shared" si="133"/>
        <v>145.29374999999999</v>
      </c>
      <c r="K505" s="6">
        <f t="shared" si="134"/>
        <v>8.1999999999999993</v>
      </c>
      <c r="L505" s="6">
        <f t="shared" si="135"/>
        <v>232.47</v>
      </c>
      <c r="M505" s="9" t="str">
        <f t="shared" si="136"/>
        <v>Six Pepper Blend Seasoning Ingredients:
salt, chili pepper, black pepper, white pepper, dehydrated garlic, dehydrated onion, dehydrated red bell pepper, dehydrated green bell pepper, spices
 - NET WT. 2.05 oz (58.1175 grams)</v>
      </c>
      <c r="N505" s="10">
        <v>10000000540</v>
      </c>
      <c r="O505" s="10">
        <v>30000000540</v>
      </c>
      <c r="P505" s="10">
        <v>50000000540</v>
      </c>
      <c r="Q505" s="10">
        <v>70000000540</v>
      </c>
      <c r="R505" s="10">
        <v>90000000540</v>
      </c>
      <c r="S505" s="10">
        <v>11000000540</v>
      </c>
      <c r="T505" s="10">
        <v>13000000540</v>
      </c>
      <c r="U505" s="8" t="s">
        <v>49</v>
      </c>
      <c r="V505" s="9" t="s">
        <v>97</v>
      </c>
      <c r="W505" s="6">
        <f t="shared" si="137"/>
        <v>1.0249999999999999</v>
      </c>
      <c r="X505" s="6">
        <f t="shared" si="138"/>
        <v>29.05875</v>
      </c>
      <c r="Y505" s="6">
        <f t="shared" si="139"/>
        <v>16.399999999999999</v>
      </c>
      <c r="Z505" s="6">
        <f t="shared" si="140"/>
        <v>464.94</v>
      </c>
      <c r="AA505" s="13">
        <v>15000000540</v>
      </c>
      <c r="AB505" s="6">
        <f t="shared" si="146"/>
        <v>3.0749999999999997</v>
      </c>
      <c r="AC505" s="6">
        <f t="shared" si="147"/>
        <v>87.176249999999996</v>
      </c>
      <c r="AD505" s="13">
        <v>17000000540</v>
      </c>
      <c r="AE505" s="6">
        <f t="shared" si="141"/>
        <v>10.249999999999998</v>
      </c>
      <c r="AF505" s="6">
        <f t="shared" si="142"/>
        <v>290.58749999999998</v>
      </c>
      <c r="AG505" s="13">
        <v>19000000540</v>
      </c>
      <c r="AH505" s="6">
        <f t="shared" si="143"/>
        <v>6.1499999999999995</v>
      </c>
      <c r="AI505" s="6">
        <f t="shared" si="144"/>
        <v>174.35249999999999</v>
      </c>
      <c r="AJ505" s="13">
        <v>21000000540</v>
      </c>
      <c r="AK505" s="11" t="s">
        <v>632</v>
      </c>
      <c r="AL505" s="10" t="str">
        <f t="shared" si="145"/>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1013</v>
      </c>
      <c r="B506" s="8" t="s">
        <v>1014</v>
      </c>
      <c r="C506" s="8" t="s">
        <v>1014</v>
      </c>
      <c r="D506" s="9" t="s">
        <v>1015</v>
      </c>
      <c r="E506" s="6">
        <f t="shared" si="130"/>
        <v>2.1</v>
      </c>
      <c r="F506" s="6">
        <f>Table9[[#This Row],[4oz 
Net Wt (grams)]]/2</f>
        <v>59.535000000000004</v>
      </c>
      <c r="G506" s="6">
        <f t="shared" si="131"/>
        <v>4.2</v>
      </c>
      <c r="H506" s="6">
        <v>119.07000000000001</v>
      </c>
      <c r="I506" s="6">
        <f t="shared" si="132"/>
        <v>5.25</v>
      </c>
      <c r="J506" s="6">
        <f t="shared" si="133"/>
        <v>148.83750000000001</v>
      </c>
      <c r="K506" s="6">
        <f t="shared" si="134"/>
        <v>8.4</v>
      </c>
      <c r="L506" s="6">
        <f t="shared" si="135"/>
        <v>238.14000000000001</v>
      </c>
      <c r="M506" s="9" t="str">
        <f t="shared" si="136"/>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 t="shared" si="137"/>
        <v>1.05</v>
      </c>
      <c r="X506" s="6">
        <f t="shared" si="138"/>
        <v>29.767500000000002</v>
      </c>
      <c r="Y506" s="6">
        <f t="shared" si="139"/>
        <v>16.8</v>
      </c>
      <c r="Z506" s="6">
        <f t="shared" si="140"/>
        <v>476.28000000000003</v>
      </c>
      <c r="AA506" s="13">
        <v>15000000286</v>
      </c>
      <c r="AB506" s="6">
        <f t="shared" si="146"/>
        <v>3.1500000000000004</v>
      </c>
      <c r="AC506" s="6">
        <f t="shared" si="147"/>
        <v>89.302500000000009</v>
      </c>
      <c r="AD506" s="13">
        <v>17000000286</v>
      </c>
      <c r="AE506" s="6">
        <f t="shared" si="141"/>
        <v>10.5</v>
      </c>
      <c r="AF506" s="6">
        <f t="shared" si="142"/>
        <v>297.67500000000001</v>
      </c>
      <c r="AG506" s="13">
        <v>19000000286</v>
      </c>
      <c r="AH506" s="6">
        <f t="shared" si="143"/>
        <v>6.3000000000000007</v>
      </c>
      <c r="AI506" s="6">
        <f t="shared" si="144"/>
        <v>178.60500000000002</v>
      </c>
      <c r="AJ506" s="13">
        <v>21000000286</v>
      </c>
      <c r="AK506" s="11"/>
      <c r="AL506" s="10" t="str">
        <f t="shared" si="145"/>
        <v>Sizzlin/Southwestern Blend Ingredients:
salt, garlic, oregano, turmeric, pepper</v>
      </c>
      <c r="AM506" s="9" t="s">
        <v>44</v>
      </c>
      <c r="AN506" s="42"/>
    </row>
    <row r="507" spans="1:40" ht="180" x14ac:dyDescent="0.3">
      <c r="A507" s="8" t="s">
        <v>1035</v>
      </c>
      <c r="B507" s="8" t="s">
        <v>1036</v>
      </c>
      <c r="C507" s="8" t="s">
        <v>1036</v>
      </c>
      <c r="D507" s="9" t="s">
        <v>1037</v>
      </c>
      <c r="E507" s="6">
        <f t="shared" si="130"/>
        <v>1</v>
      </c>
      <c r="F507" s="6">
        <f>Table9[[#This Row],[4oz 
Net Wt (grams)]]/2</f>
        <v>28.35</v>
      </c>
      <c r="G507" s="6">
        <f t="shared" si="131"/>
        <v>2</v>
      </c>
      <c r="H507" s="6">
        <v>56.7</v>
      </c>
      <c r="I507" s="6">
        <f t="shared" si="132"/>
        <v>2.5</v>
      </c>
      <c r="J507" s="6">
        <f t="shared" si="133"/>
        <v>70.875</v>
      </c>
      <c r="K507" s="6">
        <f t="shared" si="134"/>
        <v>4</v>
      </c>
      <c r="L507" s="6">
        <f t="shared" si="135"/>
        <v>113.4</v>
      </c>
      <c r="M507" s="9" t="str">
        <f t="shared" si="136"/>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 t="shared" si="137"/>
        <v>0.5</v>
      </c>
      <c r="X507" s="6">
        <f t="shared" si="138"/>
        <v>14.175000000000001</v>
      </c>
      <c r="Y507" s="6">
        <f t="shared" si="139"/>
        <v>8</v>
      </c>
      <c r="Z507" s="6">
        <f t="shared" si="140"/>
        <v>226.8</v>
      </c>
      <c r="AA507" s="13">
        <v>15000000287</v>
      </c>
      <c r="AB507" s="6">
        <f t="shared" si="146"/>
        <v>1.5</v>
      </c>
      <c r="AC507" s="6">
        <f t="shared" si="147"/>
        <v>42.525000000000006</v>
      </c>
      <c r="AD507" s="13">
        <v>17000000287</v>
      </c>
      <c r="AE507" s="6">
        <f t="shared" si="141"/>
        <v>5</v>
      </c>
      <c r="AF507" s="6">
        <f t="shared" si="142"/>
        <v>141.75</v>
      </c>
      <c r="AG507" s="13">
        <v>19000000287</v>
      </c>
      <c r="AH507" s="6">
        <f t="shared" si="143"/>
        <v>3</v>
      </c>
      <c r="AI507" s="6">
        <f t="shared" si="144"/>
        <v>85.050000000000011</v>
      </c>
      <c r="AJ507" s="13">
        <v>21000000287</v>
      </c>
      <c r="AK507" s="11"/>
      <c r="AL507" s="10" t="str">
        <f t="shared" si="145"/>
        <v>Sloppy Joe Seasoning Ingredients:
salt, sugar, dehydrated onion, dehydrated red &amp; green peppers, chili peppers, spices, dehydrated garlic, natural flavor</v>
      </c>
      <c r="AM507" s="9" t="s">
        <v>44</v>
      </c>
      <c r="AN507" s="42"/>
    </row>
    <row r="508" spans="1:40" ht="180" x14ac:dyDescent="0.3">
      <c r="A508" s="31" t="s">
        <v>2173</v>
      </c>
      <c r="B508" s="8" t="s">
        <v>2174</v>
      </c>
      <c r="C508" s="8" t="s">
        <v>2175</v>
      </c>
      <c r="D508" s="9" t="s">
        <v>2176</v>
      </c>
      <c r="E508" s="6">
        <f t="shared" si="130"/>
        <v>2.5044091710758378</v>
      </c>
      <c r="F508" s="6">
        <f>Table9[[#This Row],[4oz 
Net Wt (grams)]]/2</f>
        <v>71</v>
      </c>
      <c r="G508" s="6">
        <f t="shared" si="131"/>
        <v>5.0088183421516757</v>
      </c>
      <c r="H508" s="6">
        <v>142</v>
      </c>
      <c r="I508" s="6">
        <f t="shared" si="132"/>
        <v>6.261022927689595</v>
      </c>
      <c r="J508" s="6">
        <f t="shared" si="133"/>
        <v>177.5</v>
      </c>
      <c r="K508" s="6">
        <f t="shared" si="134"/>
        <v>10.017636684303351</v>
      </c>
      <c r="L508" s="6">
        <f t="shared" si="135"/>
        <v>284</v>
      </c>
      <c r="M508" s="9" t="str">
        <f t="shared" si="136"/>
        <v>Smoked Applewood Sea Salt Ingredients:
sea salt smoked over applewood fire
 - NET WT. 2.50 oz (71 grams)</v>
      </c>
      <c r="N508" s="10">
        <v>10000000017</v>
      </c>
      <c r="O508" s="10">
        <v>30000000017</v>
      </c>
      <c r="P508" s="10">
        <v>50000000017</v>
      </c>
      <c r="Q508" s="10">
        <v>70000000017</v>
      </c>
      <c r="R508" s="10">
        <v>90000000017</v>
      </c>
      <c r="S508" s="10">
        <v>11000000017</v>
      </c>
      <c r="T508" s="10">
        <v>13000000017</v>
      </c>
      <c r="U508" s="8" t="s">
        <v>49</v>
      </c>
      <c r="V508" s="9" t="s">
        <v>714</v>
      </c>
      <c r="W508" s="6">
        <f t="shared" si="137"/>
        <v>1.2522045855379189</v>
      </c>
      <c r="X508" s="6">
        <f t="shared" si="138"/>
        <v>35.5</v>
      </c>
      <c r="Y508" s="6">
        <f t="shared" si="139"/>
        <v>20.035273368606703</v>
      </c>
      <c r="Z508" s="6">
        <f t="shared" si="140"/>
        <v>568</v>
      </c>
      <c r="AA508" s="13">
        <v>15000000017</v>
      </c>
      <c r="AB508" s="6">
        <f t="shared" si="146"/>
        <v>3.7566137566137567</v>
      </c>
      <c r="AC508" s="6">
        <f t="shared" si="147"/>
        <v>106.5</v>
      </c>
      <c r="AD508" s="13">
        <v>17000000017</v>
      </c>
      <c r="AE508" s="6">
        <f t="shared" si="141"/>
        <v>12.522045855379188</v>
      </c>
      <c r="AF508" s="6">
        <f t="shared" si="142"/>
        <v>355</v>
      </c>
      <c r="AG508" s="13">
        <v>19000000017</v>
      </c>
      <c r="AH508" s="6">
        <f t="shared" si="143"/>
        <v>7.5132275132275135</v>
      </c>
      <c r="AI508" s="6">
        <f t="shared" si="144"/>
        <v>213</v>
      </c>
      <c r="AJ508" s="13">
        <v>21000000017</v>
      </c>
      <c r="AK508" s="11"/>
      <c r="AL508" s="10" t="str">
        <f t="shared" si="145"/>
        <v>Smoked Applewood Sea Salt Ingredients:
sea salt smoked over applewood fire</v>
      </c>
      <c r="AM508" s="9" t="s">
        <v>44</v>
      </c>
      <c r="AN508" s="42"/>
    </row>
    <row r="509" spans="1:40" ht="180" x14ac:dyDescent="0.3">
      <c r="A509" s="8" t="s">
        <v>1160</v>
      </c>
      <c r="B509" s="8" t="s">
        <v>1161</v>
      </c>
      <c r="C509" s="8" t="s">
        <v>1161</v>
      </c>
      <c r="D509" s="9" t="s">
        <v>1162</v>
      </c>
      <c r="E509" s="6">
        <f t="shared" si="130"/>
        <v>1.4</v>
      </c>
      <c r="F509" s="6">
        <f>Table9[[#This Row],[4oz 
Net Wt (grams)]]/2</f>
        <v>39.69</v>
      </c>
      <c r="G509" s="6">
        <f t="shared" si="131"/>
        <v>2.8</v>
      </c>
      <c r="H509" s="6">
        <v>79.38</v>
      </c>
      <c r="I509" s="6">
        <f t="shared" si="132"/>
        <v>3.5</v>
      </c>
      <c r="J509" s="6">
        <f t="shared" si="133"/>
        <v>99.224999999999994</v>
      </c>
      <c r="K509" s="6">
        <f t="shared" si="134"/>
        <v>5.6</v>
      </c>
      <c r="L509" s="6">
        <f t="shared" si="135"/>
        <v>158.76</v>
      </c>
      <c r="M509" s="9" t="str">
        <f t="shared" si="136"/>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 t="shared" si="137"/>
        <v>0.7</v>
      </c>
      <c r="X509" s="6">
        <f t="shared" si="138"/>
        <v>19.844999999999999</v>
      </c>
      <c r="Y509" s="6">
        <f t="shared" si="139"/>
        <v>11.2</v>
      </c>
      <c r="Z509" s="6">
        <f t="shared" si="140"/>
        <v>317.52</v>
      </c>
      <c r="AA509" s="13">
        <v>15000000288</v>
      </c>
      <c r="AB509" s="6">
        <f t="shared" si="146"/>
        <v>2.0999999999999996</v>
      </c>
      <c r="AC509" s="6">
        <f t="shared" si="147"/>
        <v>59.534999999999997</v>
      </c>
      <c r="AD509" s="13">
        <v>17000000288</v>
      </c>
      <c r="AE509" s="6">
        <f t="shared" si="141"/>
        <v>6.9999999999999991</v>
      </c>
      <c r="AF509" s="6">
        <f t="shared" si="142"/>
        <v>198.45</v>
      </c>
      <c r="AG509" s="13">
        <v>19000000288</v>
      </c>
      <c r="AH509" s="6">
        <f t="shared" si="143"/>
        <v>4.1999999999999993</v>
      </c>
      <c r="AI509" s="6">
        <f t="shared" si="144"/>
        <v>119.07</v>
      </c>
      <c r="AJ509" s="13">
        <v>21000000288</v>
      </c>
      <c r="AK509" s="11"/>
      <c r="AL509" s="10" t="str">
        <f t="shared" si="145"/>
        <v>Smoked Bacon Bourbon Ingredients:
brown sugar, cinnamon, caramel sugar, salt, chipotle, soy based bacon bits
• ALLERGY ALERT: contains soy •</v>
      </c>
      <c r="AM509" s="9" t="s">
        <v>44</v>
      </c>
      <c r="AN509" s="42"/>
    </row>
    <row r="510" spans="1:40" ht="180" x14ac:dyDescent="0.3">
      <c r="A510" s="8" t="s">
        <v>1614</v>
      </c>
      <c r="B510" s="8" t="s">
        <v>1615</v>
      </c>
      <c r="C510" s="8" t="s">
        <v>1615</v>
      </c>
      <c r="D510" s="9" t="s">
        <v>1616</v>
      </c>
      <c r="E510" s="6">
        <f t="shared" si="130"/>
        <v>1.1992945326278659</v>
      </c>
      <c r="F510" s="6">
        <f>Table9[[#This Row],[4oz 
Net Wt (grams)]]/2</f>
        <v>34</v>
      </c>
      <c r="G510" s="6">
        <f t="shared" si="131"/>
        <v>2.3985890652557318</v>
      </c>
      <c r="H510" s="6">
        <v>68</v>
      </c>
      <c r="I510" s="6">
        <f t="shared" si="132"/>
        <v>2.9982363315696645</v>
      </c>
      <c r="J510" s="6">
        <f t="shared" si="133"/>
        <v>85</v>
      </c>
      <c r="K510" s="6">
        <f t="shared" si="134"/>
        <v>4.7971781305114636</v>
      </c>
      <c r="L510" s="6">
        <f t="shared" si="135"/>
        <v>136</v>
      </c>
      <c r="M510" s="9" t="str">
        <f t="shared" si="136"/>
        <v>Smoked Black Peppercorns Ingredients:
black peppercorns, smoke flavor
 - NET WT. 1.20 oz (34 grams)</v>
      </c>
      <c r="N510" s="10">
        <v>10000000499</v>
      </c>
      <c r="O510" s="10">
        <v>30000000499</v>
      </c>
      <c r="P510" s="10">
        <v>50000000499</v>
      </c>
      <c r="Q510" s="10">
        <v>70000000499</v>
      </c>
      <c r="R510" s="10">
        <v>90000000499</v>
      </c>
      <c r="S510" s="10">
        <v>11000000499</v>
      </c>
      <c r="T510" s="10">
        <v>13000000499</v>
      </c>
      <c r="U510" s="8" t="s">
        <v>49</v>
      </c>
      <c r="V510" s="9" t="s">
        <v>725</v>
      </c>
      <c r="W510" s="6">
        <f t="shared" si="137"/>
        <v>0.59964726631393295</v>
      </c>
      <c r="X510" s="6">
        <f t="shared" si="138"/>
        <v>17</v>
      </c>
      <c r="Y510" s="6">
        <f t="shared" si="139"/>
        <v>9.5943562610229272</v>
      </c>
      <c r="Z510" s="6">
        <f t="shared" si="140"/>
        <v>272</v>
      </c>
      <c r="AA510" s="13">
        <v>15000000499</v>
      </c>
      <c r="AB510" s="6">
        <f t="shared" si="146"/>
        <v>1.7989417989417988</v>
      </c>
      <c r="AC510" s="6">
        <f t="shared" si="147"/>
        <v>51</v>
      </c>
      <c r="AD510" s="13">
        <v>17000000499</v>
      </c>
      <c r="AE510" s="6">
        <f t="shared" si="141"/>
        <v>5.9964726631393299</v>
      </c>
      <c r="AF510" s="6">
        <f t="shared" si="142"/>
        <v>170</v>
      </c>
      <c r="AG510" s="13">
        <v>19000000499</v>
      </c>
      <c r="AH510" s="6">
        <f t="shared" si="143"/>
        <v>3.5978835978835977</v>
      </c>
      <c r="AI510" s="6">
        <f t="shared" si="144"/>
        <v>102</v>
      </c>
      <c r="AJ510" s="13">
        <v>21000000499</v>
      </c>
      <c r="AK510" s="11"/>
      <c r="AL510" s="10" t="str">
        <f t="shared" si="145"/>
        <v>Smoked Black Peppercorns Ingredients:
black peppercorns, smoke flavor</v>
      </c>
      <c r="AM510" s="9" t="s">
        <v>44</v>
      </c>
      <c r="AN510" s="42"/>
    </row>
    <row r="511" spans="1:40" ht="180" x14ac:dyDescent="0.3">
      <c r="A511" s="8" t="s">
        <v>2475</v>
      </c>
      <c r="B511" s="8" t="s">
        <v>2476</v>
      </c>
      <c r="C511" s="8" t="s">
        <v>2476</v>
      </c>
      <c r="D511" s="9" t="s">
        <v>2477</v>
      </c>
      <c r="E511" s="6">
        <f t="shared" si="130"/>
        <v>1.7636684303350969</v>
      </c>
      <c r="F511" s="6">
        <f>Table9[[#This Row],[4oz 
Net Wt (grams)]]/2</f>
        <v>50</v>
      </c>
      <c r="G511" s="6">
        <f t="shared" si="131"/>
        <v>3.5273368606701938</v>
      </c>
      <c r="H511" s="6">
        <v>100</v>
      </c>
      <c r="I511" s="6">
        <f t="shared" si="132"/>
        <v>4.409171075837742</v>
      </c>
      <c r="J511" s="6">
        <f t="shared" si="133"/>
        <v>125</v>
      </c>
      <c r="K511" s="6">
        <f t="shared" si="134"/>
        <v>7.0546737213403876</v>
      </c>
      <c r="L511" s="6">
        <f t="shared" si="135"/>
        <v>200</v>
      </c>
      <c r="M511" s="9" t="str">
        <f t="shared" si="136"/>
        <v>Smoked Brown Sugar Ingredients:
smoked brown sugar
 - NET WT. 1.76 oz (50 grams)</v>
      </c>
      <c r="N511" s="10">
        <v>10000000526</v>
      </c>
      <c r="O511" s="10">
        <v>30000000526</v>
      </c>
      <c r="P511" s="10">
        <v>50000000526</v>
      </c>
      <c r="Q511" s="10">
        <v>70000000526</v>
      </c>
      <c r="R511" s="10">
        <v>90000000526</v>
      </c>
      <c r="S511" s="10">
        <v>11000000526</v>
      </c>
      <c r="T511" s="10">
        <v>13000000526</v>
      </c>
      <c r="U511" s="22"/>
      <c r="V511" s="6" t="s">
        <v>2478</v>
      </c>
      <c r="W511" s="6">
        <f t="shared" si="137"/>
        <v>0.88183421516754845</v>
      </c>
      <c r="X511" s="6">
        <f t="shared" si="138"/>
        <v>25</v>
      </c>
      <c r="Y511" s="6">
        <f t="shared" si="139"/>
        <v>14.109347442680775</v>
      </c>
      <c r="Z511" s="6">
        <f t="shared" si="140"/>
        <v>400</v>
      </c>
      <c r="AA511" s="13">
        <v>15000000526</v>
      </c>
      <c r="AB511" s="6">
        <f t="shared" si="146"/>
        <v>2.6455026455026456</v>
      </c>
      <c r="AC511" s="6">
        <f t="shared" si="147"/>
        <v>75</v>
      </c>
      <c r="AD511" s="13">
        <v>17000000526</v>
      </c>
      <c r="AE511" s="6">
        <f t="shared" si="141"/>
        <v>8.8183421516754841</v>
      </c>
      <c r="AF511" s="6">
        <f t="shared" si="142"/>
        <v>250</v>
      </c>
      <c r="AG511" s="13">
        <v>19000000526</v>
      </c>
      <c r="AH511" s="6">
        <f t="shared" si="143"/>
        <v>5.2910052910052912</v>
      </c>
      <c r="AI511" s="6">
        <f t="shared" si="144"/>
        <v>150</v>
      </c>
      <c r="AJ511" s="13">
        <v>21000000526</v>
      </c>
      <c r="AK511" s="11"/>
      <c r="AL511" s="10" t="str">
        <f t="shared" si="145"/>
        <v>Smoked Brown Sugar Ingredients:
smoked brown sugar</v>
      </c>
      <c r="AM511" s="9" t="s">
        <v>44</v>
      </c>
      <c r="AN511" s="42"/>
    </row>
    <row r="512" spans="1:40" ht="409.6" x14ac:dyDescent="0.3">
      <c r="A512" s="8" t="s">
        <v>1538</v>
      </c>
      <c r="B512" s="8" t="s">
        <v>1539</v>
      </c>
      <c r="C512" s="8" t="s">
        <v>1540</v>
      </c>
      <c r="D512" s="9" t="s">
        <v>1541</v>
      </c>
      <c r="E512" s="6">
        <f t="shared" si="130"/>
        <v>0.19347442680776014</v>
      </c>
      <c r="F512" s="6">
        <f>Table9[[#This Row],[4oz 
Net Wt (grams)]]/2</f>
        <v>5.4850000000000003</v>
      </c>
      <c r="G512" s="6">
        <f t="shared" si="131"/>
        <v>0.38694885361552028</v>
      </c>
      <c r="H512" s="6">
        <v>10.97</v>
      </c>
      <c r="I512" s="6">
        <f t="shared" si="132"/>
        <v>0.48368606701940037</v>
      </c>
      <c r="J512" s="6">
        <f t="shared" si="133"/>
        <v>13.7125</v>
      </c>
      <c r="K512" s="6">
        <f t="shared" si="134"/>
        <v>0.77389770723104057</v>
      </c>
      <c r="L512" s="6">
        <f t="shared" si="135"/>
        <v>21.94</v>
      </c>
      <c r="M512"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0.19 oz (5.485 grams)</v>
      </c>
      <c r="N512" s="10">
        <v>10000000559</v>
      </c>
      <c r="O512" s="10">
        <v>30000000559</v>
      </c>
      <c r="P512" s="10">
        <v>50000000559</v>
      </c>
      <c r="Q512" s="10">
        <v>70000000559</v>
      </c>
      <c r="R512" s="10">
        <v>90000000559</v>
      </c>
      <c r="S512" s="10">
        <v>11000000559</v>
      </c>
      <c r="T512" s="10">
        <v>13000000559</v>
      </c>
      <c r="U512" s="22"/>
      <c r="V512" s="6" t="s">
        <v>121</v>
      </c>
      <c r="W512" s="6">
        <f t="shared" si="137"/>
        <v>9.6737213403880071E-2</v>
      </c>
      <c r="X512" s="6">
        <f t="shared" si="138"/>
        <v>2.7425000000000002</v>
      </c>
      <c r="Y512" s="6">
        <f t="shared" si="139"/>
        <v>1.5477954144620811</v>
      </c>
      <c r="Z512" s="6">
        <f t="shared" si="140"/>
        <v>43.88</v>
      </c>
      <c r="AA512" s="13">
        <v>15000000559</v>
      </c>
      <c r="AB512" s="6">
        <f t="shared" si="146"/>
        <v>0.2902116402116402</v>
      </c>
      <c r="AC512" s="6">
        <f t="shared" si="147"/>
        <v>8.2275000000000009</v>
      </c>
      <c r="AD512" s="13">
        <v>17000000559</v>
      </c>
      <c r="AE512" s="6">
        <f t="shared" si="141"/>
        <v>0.96737213403880074</v>
      </c>
      <c r="AF512" s="6">
        <f t="shared" si="142"/>
        <v>27.425000000000001</v>
      </c>
      <c r="AG512" s="13">
        <v>19000000559</v>
      </c>
      <c r="AH512" s="6">
        <f t="shared" si="143"/>
        <v>0.5804232804232804</v>
      </c>
      <c r="AI512" s="6">
        <f t="shared" si="144"/>
        <v>16.455000000000002</v>
      </c>
      <c r="AJ512" s="13">
        <v>21000000559</v>
      </c>
      <c r="AK512" s="11"/>
      <c r="AL512"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25" x14ac:dyDescent="0.3">
      <c r="A513" s="8" t="s">
        <v>1221</v>
      </c>
      <c r="B513" s="8" t="s">
        <v>1222</v>
      </c>
      <c r="C513" s="8" t="s">
        <v>1223</v>
      </c>
      <c r="D513" s="9" t="s">
        <v>1224</v>
      </c>
      <c r="E513" s="6">
        <f t="shared" si="130"/>
        <v>3.5273368606701938E-2</v>
      </c>
      <c r="F513" s="6">
        <f>Table9[[#This Row],[4oz 
Net Wt (grams)]]/2</f>
        <v>1</v>
      </c>
      <c r="G513" s="6">
        <f t="shared" si="131"/>
        <v>7.0546737213403876E-2</v>
      </c>
      <c r="H513" s="6">
        <v>2</v>
      </c>
      <c r="I513" s="6">
        <f t="shared" si="132"/>
        <v>8.8183421516754845E-2</v>
      </c>
      <c r="J513" s="6">
        <f t="shared" si="133"/>
        <v>2.5</v>
      </c>
      <c r="K513" s="6">
        <f t="shared" si="134"/>
        <v>0.14109347442680775</v>
      </c>
      <c r="L513" s="6">
        <f t="shared" si="135"/>
        <v>4</v>
      </c>
      <c r="M513"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115</v>
      </c>
      <c r="W513" s="6">
        <f t="shared" si="137"/>
        <v>1.7636684303350969E-2</v>
      </c>
      <c r="X513" s="6">
        <f t="shared" si="138"/>
        <v>0.5</v>
      </c>
      <c r="Y513" s="6">
        <f t="shared" si="139"/>
        <v>0.2821869488536155</v>
      </c>
      <c r="Z513" s="6">
        <f t="shared" si="140"/>
        <v>8</v>
      </c>
      <c r="AA513" s="13">
        <v>15000000376</v>
      </c>
      <c r="AB513" s="6">
        <f t="shared" si="146"/>
        <v>5.2910052910052907E-2</v>
      </c>
      <c r="AC513" s="6">
        <f t="shared" si="147"/>
        <v>1.5</v>
      </c>
      <c r="AD513" s="13">
        <v>17000000376</v>
      </c>
      <c r="AE513" s="6">
        <f t="shared" si="141"/>
        <v>0.17636684303350969</v>
      </c>
      <c r="AF513" s="6">
        <f t="shared" si="142"/>
        <v>5</v>
      </c>
      <c r="AG513" s="13">
        <v>19000000376</v>
      </c>
      <c r="AH513" s="6">
        <f t="shared" si="143"/>
        <v>0.10582010582010581</v>
      </c>
      <c r="AI513" s="6">
        <f t="shared" si="144"/>
        <v>3</v>
      </c>
      <c r="AJ513" s="13">
        <v>21000000376</v>
      </c>
      <c r="AK513" s="11" t="s">
        <v>1225</v>
      </c>
      <c r="AL513" s="10" t="str">
        <f t="shared" si="145"/>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2417</v>
      </c>
      <c r="B514" s="8" t="s">
        <v>2418</v>
      </c>
      <c r="C514" s="8" t="s">
        <v>2418</v>
      </c>
      <c r="D514" s="9" t="s">
        <v>2419</v>
      </c>
      <c r="E514" s="6">
        <f t="shared" ref="E514:E577" si="148">IF(F514 = "NULL", "NULL", F514/28.35)</f>
        <v>1.3333333333333333</v>
      </c>
      <c r="F514" s="6">
        <f>Table9[[#This Row],[4oz 
Net Wt (grams)]]/2</f>
        <v>37.799999999999997</v>
      </c>
      <c r="G514" s="6">
        <f t="shared" ref="G514:G577" si="149">IF(H514 = "NULL", "NULL", H514/28.35)</f>
        <v>2.6666666666666665</v>
      </c>
      <c r="H514" s="6">
        <v>75.599999999999994</v>
      </c>
      <c r="I514" s="6">
        <f t="shared" ref="I514:I577" si="150">IF(G514 = "NULL", "NULL", G514*1.25)</f>
        <v>3.333333333333333</v>
      </c>
      <c r="J514" s="6">
        <f t="shared" ref="J514:J577" si="151">IF(G514 = "NULL", "NULL", H514*1.25)</f>
        <v>94.5</v>
      </c>
      <c r="K514" s="6">
        <f t="shared" ref="K514:K577" si="152">IF(G514 = "NULL", "NULL", G514*2)</f>
        <v>5.333333333333333</v>
      </c>
      <c r="L514" s="6">
        <f t="shared" ref="L514:L577" si="153">IF(G514 = "NULL", "NULL", H514*2)</f>
        <v>151.19999999999999</v>
      </c>
      <c r="M514" s="9" t="str">
        <f t="shared" ref="M514:M577" si="154">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 t="shared" ref="W514:W577" si="155">IF(G514 = "NULL", "NULL", G514/4)</f>
        <v>0.66666666666666663</v>
      </c>
      <c r="X514" s="6">
        <f t="shared" ref="X514:X577" si="156">IF(W514 = "NULL", "NULL", W514*28.35)</f>
        <v>18.899999999999999</v>
      </c>
      <c r="Y514" s="6">
        <f t="shared" ref="Y514:Y577" si="157">IF(G514 = "NULL", "NULL", G514*4)</f>
        <v>10.666666666666666</v>
      </c>
      <c r="Z514" s="6">
        <f t="shared" ref="Z514:Z577" si="158">IF(G514 = "NULL", "NULL", H514*4)</f>
        <v>302.39999999999998</v>
      </c>
      <c r="AA514" s="13">
        <v>15000000427</v>
      </c>
      <c r="AB514" s="6">
        <f t="shared" si="146"/>
        <v>2</v>
      </c>
      <c r="AC514" s="6">
        <f t="shared" si="147"/>
        <v>56.699999999999996</v>
      </c>
      <c r="AD514" s="13">
        <v>17000000427</v>
      </c>
      <c r="AE514" s="6">
        <f t="shared" ref="AE514:AE577" si="159">IF(H514 = "NULL", "NULL", AF514/28.35)</f>
        <v>6.6666666666666661</v>
      </c>
      <c r="AF514" s="6">
        <f t="shared" ref="AF514:AF577" si="160">IF(H514 = "NULL", "NULL", J514*2)</f>
        <v>189</v>
      </c>
      <c r="AG514" s="13">
        <v>19000000427</v>
      </c>
      <c r="AH514" s="6">
        <f t="shared" ref="AH514:AH577" si="161">IF(AB514 = "NULL", "NULL", AB514*2)</f>
        <v>4</v>
      </c>
      <c r="AI514" s="6">
        <f t="shared" ref="AI514:AI577" si="162">IF(AC514 = "NULL", "NULL", AC514*2)</f>
        <v>113.39999999999999</v>
      </c>
      <c r="AJ514" s="13">
        <v>21000000427</v>
      </c>
      <c r="AK514" s="11"/>
      <c r="AL514" s="10" t="str">
        <f t="shared" ref="AL514:AL577" si="163">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2284</v>
      </c>
      <c r="B515" s="8" t="s">
        <v>2285</v>
      </c>
      <c r="C515" s="8" t="s">
        <v>2286</v>
      </c>
      <c r="D515" s="9" t="s">
        <v>2287</v>
      </c>
      <c r="E515" s="6">
        <f t="shared" si="148"/>
        <v>1.85</v>
      </c>
      <c r="F515" s="6">
        <f>Table9[[#This Row],[4oz 
Net Wt (grams)]]/2</f>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 t="shared" si="155"/>
        <v>0.92500000000000004</v>
      </c>
      <c r="X515" s="6">
        <f t="shared" si="156"/>
        <v>26.223750000000003</v>
      </c>
      <c r="Y515" s="6">
        <f t="shared" si="157"/>
        <v>14.8</v>
      </c>
      <c r="Z515" s="6">
        <f t="shared" si="158"/>
        <v>419.58000000000004</v>
      </c>
      <c r="AA515" s="13">
        <v>15000000289</v>
      </c>
      <c r="AB515" s="6">
        <f t="shared" si="146"/>
        <v>2.7750000000000004</v>
      </c>
      <c r="AC515" s="6">
        <f t="shared" si="147"/>
        <v>78.671250000000015</v>
      </c>
      <c r="AD515" s="13">
        <v>17000000289</v>
      </c>
      <c r="AE515" s="6">
        <f t="shared" si="159"/>
        <v>9.25</v>
      </c>
      <c r="AF515" s="6">
        <f t="shared" si="160"/>
        <v>262.23750000000001</v>
      </c>
      <c r="AG515" s="13">
        <v>19000000289</v>
      </c>
      <c r="AH515" s="6">
        <f t="shared" si="161"/>
        <v>5.5500000000000007</v>
      </c>
      <c r="AI515" s="6">
        <f t="shared" si="162"/>
        <v>157.34250000000003</v>
      </c>
      <c r="AJ515" s="13">
        <v>21000000289</v>
      </c>
      <c r="AK515" s="11"/>
      <c r="AL515" s="10" t="str">
        <f t="shared" si="163"/>
        <v>Smoked Sea Salt Ingredients:
coarse sea salt, smoke flavor</v>
      </c>
      <c r="AM515" s="9" t="s">
        <v>44</v>
      </c>
      <c r="AN515" s="42"/>
    </row>
    <row r="516" spans="1:40" ht="240" x14ac:dyDescent="0.3">
      <c r="A516" s="8" t="s">
        <v>1717</v>
      </c>
      <c r="B516" s="8" t="s">
        <v>1718</v>
      </c>
      <c r="C516" s="8" t="s">
        <v>1719</v>
      </c>
      <c r="D516" s="9" t="s">
        <v>1720</v>
      </c>
      <c r="E516" s="6">
        <f t="shared" si="148"/>
        <v>1.85</v>
      </c>
      <c r="F516" s="6">
        <f>Table9[[#This Row],[4oz 
Net Wt (grams)]]/2</f>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 t="shared" si="155"/>
        <v>0.92500000000000004</v>
      </c>
      <c r="X516" s="6">
        <f t="shared" si="156"/>
        <v>26.223750000000003</v>
      </c>
      <c r="Y516" s="6">
        <f t="shared" si="157"/>
        <v>14.8</v>
      </c>
      <c r="Z516" s="6">
        <f t="shared" si="158"/>
        <v>419.58000000000004</v>
      </c>
      <c r="AA516" s="13">
        <v>15000000290</v>
      </c>
      <c r="AB516" s="6">
        <f t="shared" si="146"/>
        <v>2.7750000000000004</v>
      </c>
      <c r="AC516" s="6">
        <f t="shared" si="147"/>
        <v>78.671250000000015</v>
      </c>
      <c r="AD516" s="13">
        <v>17000000290</v>
      </c>
      <c r="AE516" s="6">
        <f t="shared" si="159"/>
        <v>9.25</v>
      </c>
      <c r="AF516" s="6">
        <f t="shared" si="160"/>
        <v>262.23750000000001</v>
      </c>
      <c r="AG516" s="13">
        <v>19000000290</v>
      </c>
      <c r="AH516" s="6">
        <f t="shared" si="161"/>
        <v>5.5500000000000007</v>
      </c>
      <c r="AI516" s="6">
        <f t="shared" si="162"/>
        <v>157.34250000000003</v>
      </c>
      <c r="AJ516" s="13">
        <v>21000000290</v>
      </c>
      <c r="AK516" s="11"/>
      <c r="AL516" s="10" t="str">
        <f t="shared" si="163"/>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1016</v>
      </c>
      <c r="B517" s="8" t="s">
        <v>1017</v>
      </c>
      <c r="C517" s="8" t="s">
        <v>1017</v>
      </c>
      <c r="D517" s="9" t="s">
        <v>1018</v>
      </c>
      <c r="E517" s="6">
        <f t="shared" si="148"/>
        <v>1.1000000000000001</v>
      </c>
      <c r="F517" s="6">
        <f>Table9[[#This Row],[4oz 
Net Wt (grams)]]/2</f>
        <v>31.185000000000006</v>
      </c>
      <c r="G517" s="6">
        <f t="shared" si="149"/>
        <v>2.2000000000000002</v>
      </c>
      <c r="H517" s="6">
        <v>62.370000000000012</v>
      </c>
      <c r="I517" s="6">
        <f t="shared" si="150"/>
        <v>2.75</v>
      </c>
      <c r="J517" s="6">
        <f t="shared" si="151"/>
        <v>77.96250000000002</v>
      </c>
      <c r="K517" s="6">
        <f t="shared" si="152"/>
        <v>4.4000000000000004</v>
      </c>
      <c r="L517" s="6">
        <f t="shared" si="153"/>
        <v>124.74000000000002</v>
      </c>
      <c r="M517" s="9" t="str">
        <f t="shared" si="154"/>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 t="shared" si="155"/>
        <v>0.55000000000000004</v>
      </c>
      <c r="X517" s="6">
        <f t="shared" si="156"/>
        <v>15.592500000000003</v>
      </c>
      <c r="Y517" s="6">
        <f t="shared" si="157"/>
        <v>8.8000000000000007</v>
      </c>
      <c r="Z517" s="6">
        <f t="shared" si="158"/>
        <v>249.48000000000005</v>
      </c>
      <c r="AA517" s="13">
        <v>15000000291</v>
      </c>
      <c r="AB517" s="6">
        <f t="shared" si="146"/>
        <v>1.6500000000000001</v>
      </c>
      <c r="AC517" s="6">
        <f t="shared" si="147"/>
        <v>46.777500000000011</v>
      </c>
      <c r="AD517" s="13">
        <v>17000000291</v>
      </c>
      <c r="AE517" s="6">
        <f t="shared" si="159"/>
        <v>5.5000000000000009</v>
      </c>
      <c r="AF517" s="6">
        <f t="shared" si="160"/>
        <v>155.92500000000004</v>
      </c>
      <c r="AG517" s="13">
        <v>19000000291</v>
      </c>
      <c r="AH517" s="6">
        <f t="shared" si="161"/>
        <v>3.3000000000000003</v>
      </c>
      <c r="AI517" s="6">
        <f t="shared" si="162"/>
        <v>93.555000000000021</v>
      </c>
      <c r="AJ517" s="13">
        <v>21000000291</v>
      </c>
      <c r="AK517" s="11"/>
      <c r="AL517" s="10" t="str">
        <f t="shared" si="163"/>
        <v>Smoky BBQ Blend Ingredients:
salt, sugar, celery, msg, onion, garlic, spices, liquid extract</v>
      </c>
      <c r="AM517" s="9" t="s">
        <v>44</v>
      </c>
      <c r="AN517" s="42"/>
    </row>
    <row r="518" spans="1:40" ht="180" x14ac:dyDescent="0.3">
      <c r="A518" s="8" t="s">
        <v>1263</v>
      </c>
      <c r="B518" s="8" t="s">
        <v>1264</v>
      </c>
      <c r="C518" s="8" t="s">
        <v>1265</v>
      </c>
      <c r="D518" s="9" t="s">
        <v>1266</v>
      </c>
      <c r="E518" s="6">
        <f t="shared" si="148"/>
        <v>1.9047619047619047</v>
      </c>
      <c r="F518" s="6">
        <f>Table9[[#This Row],[4oz 
Net Wt (grams)]]/2</f>
        <v>54</v>
      </c>
      <c r="G518" s="6">
        <f t="shared" si="149"/>
        <v>3.8095238095238093</v>
      </c>
      <c r="H518" s="6">
        <v>108</v>
      </c>
      <c r="I518" s="6">
        <f t="shared" si="150"/>
        <v>4.7619047619047619</v>
      </c>
      <c r="J518" s="6">
        <f t="shared" si="151"/>
        <v>135</v>
      </c>
      <c r="K518" s="6">
        <f t="shared" si="152"/>
        <v>7.6190476190476186</v>
      </c>
      <c r="L518" s="6">
        <f t="shared" si="153"/>
        <v>216</v>
      </c>
      <c r="M518" s="9" t="str">
        <f t="shared" si="154"/>
        <v>Smoky Campfire Grill Seasoning Ingredients:
brown sugar, sugar, salt, smoked paprika, onion, peppercorn, garlic
 - NET WT. 1.90 oz (54 grams)</v>
      </c>
      <c r="N518" s="10">
        <v>10000000569</v>
      </c>
      <c r="O518" s="10">
        <v>30000000569</v>
      </c>
      <c r="P518" s="10">
        <v>50000000569</v>
      </c>
      <c r="Q518" s="10">
        <v>70000000569</v>
      </c>
      <c r="R518" s="10">
        <v>90000000569</v>
      </c>
      <c r="S518" s="10">
        <v>11000000569</v>
      </c>
      <c r="T518" s="10">
        <v>13000000569</v>
      </c>
      <c r="U518" s="22"/>
      <c r="W518" s="6">
        <f t="shared" si="155"/>
        <v>0.95238095238095233</v>
      </c>
      <c r="X518" s="6">
        <f t="shared" si="156"/>
        <v>27</v>
      </c>
      <c r="Y518" s="6">
        <f t="shared" si="157"/>
        <v>15.238095238095237</v>
      </c>
      <c r="Z518" s="6">
        <f t="shared" si="158"/>
        <v>432</v>
      </c>
      <c r="AA518" s="13">
        <v>15000000569</v>
      </c>
      <c r="AB518" s="6">
        <f t="shared" ref="AB518:AB581" si="164">IF(OR(E518 = "NULL", G518 = "NULL"), "NULL", (E518+G518)/2)</f>
        <v>2.8571428571428568</v>
      </c>
      <c r="AC518" s="6">
        <f t="shared" si="147"/>
        <v>81</v>
      </c>
      <c r="AD518" s="13">
        <v>17000000569</v>
      </c>
      <c r="AE518" s="6">
        <f t="shared" si="159"/>
        <v>9.5238095238095237</v>
      </c>
      <c r="AF518" s="6">
        <f t="shared" si="160"/>
        <v>270</v>
      </c>
      <c r="AG518" s="13">
        <v>19000000569</v>
      </c>
      <c r="AH518" s="6">
        <f t="shared" si="161"/>
        <v>5.7142857142857135</v>
      </c>
      <c r="AI518" s="6">
        <f t="shared" si="162"/>
        <v>162</v>
      </c>
      <c r="AJ518" s="13">
        <v>21000000569</v>
      </c>
      <c r="AK518" s="11" t="s">
        <v>1267</v>
      </c>
      <c r="AL518" s="10" t="str">
        <f t="shared" si="163"/>
        <v>Smoky Campfire Grill Seasoning Ingredients:
brown sugar, sugar, salt, smoked paprika, onion, peppercorn, garlic</v>
      </c>
      <c r="AM518" s="9" t="s">
        <v>44</v>
      </c>
      <c r="AN518" s="42"/>
    </row>
    <row r="519" spans="1:40" ht="180" x14ac:dyDescent="0.3">
      <c r="A519" s="8" t="s">
        <v>2078</v>
      </c>
      <c r="B519" s="8" t="s">
        <v>2079</v>
      </c>
      <c r="C519" s="8" t="s">
        <v>2080</v>
      </c>
      <c r="D519" s="9" t="s">
        <v>2081</v>
      </c>
      <c r="E519" s="6">
        <f t="shared" si="148"/>
        <v>1.8500881834215168</v>
      </c>
      <c r="F519" s="6">
        <f>Table9[[#This Row],[4oz 
Net Wt (grams)]]/2</f>
        <v>52.45</v>
      </c>
      <c r="G519" s="6">
        <f t="shared" si="149"/>
        <v>3.7001763668430336</v>
      </c>
      <c r="H519" s="6">
        <v>104.9</v>
      </c>
      <c r="I519" s="6">
        <f t="shared" si="150"/>
        <v>4.6252204585537919</v>
      </c>
      <c r="J519" s="6">
        <f t="shared" si="151"/>
        <v>131.125</v>
      </c>
      <c r="K519" s="6">
        <f t="shared" si="152"/>
        <v>7.4003527336860673</v>
      </c>
      <c r="L519" s="6">
        <f t="shared" si="153"/>
        <v>209.8</v>
      </c>
      <c r="M519" s="9" t="str">
        <f t="shared" si="154"/>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 t="shared" si="155"/>
        <v>0.92504409171075841</v>
      </c>
      <c r="X519" s="6">
        <f t="shared" si="156"/>
        <v>26.225000000000001</v>
      </c>
      <c r="Y519" s="6">
        <f t="shared" si="157"/>
        <v>14.800705467372135</v>
      </c>
      <c r="Z519" s="6">
        <f t="shared" si="158"/>
        <v>419.6</v>
      </c>
      <c r="AA519" s="13">
        <v>15000000570</v>
      </c>
      <c r="AB519" s="6">
        <f t="shared" si="164"/>
        <v>2.7751322751322753</v>
      </c>
      <c r="AC519" s="6">
        <f t="shared" si="147"/>
        <v>78.675000000000011</v>
      </c>
      <c r="AD519" s="13">
        <v>17000000570</v>
      </c>
      <c r="AE519" s="6">
        <f t="shared" si="159"/>
        <v>9.2504409171075839</v>
      </c>
      <c r="AF519" s="6">
        <f t="shared" si="160"/>
        <v>262.25</v>
      </c>
      <c r="AG519" s="13">
        <v>19000000570</v>
      </c>
      <c r="AH519" s="6">
        <f t="shared" si="161"/>
        <v>5.5502645502645507</v>
      </c>
      <c r="AI519" s="6">
        <f t="shared" si="162"/>
        <v>157.35000000000002</v>
      </c>
      <c r="AJ519" s="13">
        <v>21000000570</v>
      </c>
      <c r="AK519" s="11" t="s">
        <v>2082</v>
      </c>
      <c r="AL519" s="10" t="str">
        <f t="shared" si="163"/>
        <v>Smoky Chocolate Chipotle Seasoning Ingredients:
cocoa, sugar, chipotle, red wine vinegar, salt, cassia cinnamon, arrow root</v>
      </c>
      <c r="AM519" s="9" t="s">
        <v>44</v>
      </c>
      <c r="AN519" s="42"/>
    </row>
    <row r="520" spans="1:40" ht="255" x14ac:dyDescent="0.3">
      <c r="A520" s="8" t="s">
        <v>2068</v>
      </c>
      <c r="B520" s="8" t="s">
        <v>2069</v>
      </c>
      <c r="C520" s="8" t="s">
        <v>2070</v>
      </c>
      <c r="D520" s="9" t="s">
        <v>2071</v>
      </c>
      <c r="E520" s="6">
        <f t="shared" si="148"/>
        <v>2.1516754850088184</v>
      </c>
      <c r="F520" s="6">
        <f>Table9[[#This Row],[4oz 
Net Wt (grams)]]/2</f>
        <v>61</v>
      </c>
      <c r="G520" s="6">
        <f t="shared" si="149"/>
        <v>4.3033509700176369</v>
      </c>
      <c r="H520" s="6">
        <v>122</v>
      </c>
      <c r="I520" s="6">
        <f t="shared" si="150"/>
        <v>5.3791887125220459</v>
      </c>
      <c r="J520" s="6">
        <f t="shared" si="151"/>
        <v>152.5</v>
      </c>
      <c r="K520" s="6">
        <f t="shared" si="152"/>
        <v>8.6067019400352738</v>
      </c>
      <c r="L520" s="6">
        <f t="shared" si="153"/>
        <v>244</v>
      </c>
      <c r="M520" s="9" t="str">
        <f t="shared" si="154"/>
        <v>Smoky Hickory Chipotle Seasoning Ingredients:
sugar, salt, chili pepper, spices, citric acid, natural and artificial flavor, lemon juice powder (corn syrup solids, lemon juice solids, natural flavor), green chile, spice extractive, 2% silicon dioxide, natural hickory smoke
 - NET WT. 2.15 oz (61 grams)</v>
      </c>
      <c r="N520" s="10">
        <v>10000000571</v>
      </c>
      <c r="O520" s="10">
        <v>30000000571</v>
      </c>
      <c r="P520" s="10">
        <v>50000000571</v>
      </c>
      <c r="Q520" s="10">
        <v>70000000571</v>
      </c>
      <c r="R520" s="10">
        <v>90000000571</v>
      </c>
      <c r="S520" s="10">
        <v>11000000571</v>
      </c>
      <c r="T520" s="10">
        <v>13000000571</v>
      </c>
      <c r="U520" s="22"/>
      <c r="W520" s="6">
        <f t="shared" si="155"/>
        <v>1.0758377425044092</v>
      </c>
      <c r="X520" s="6">
        <f t="shared" si="156"/>
        <v>30.500000000000004</v>
      </c>
      <c r="Y520" s="6">
        <f t="shared" si="157"/>
        <v>17.213403880070548</v>
      </c>
      <c r="Z520" s="6">
        <f t="shared" si="158"/>
        <v>488</v>
      </c>
      <c r="AA520" s="13">
        <v>15000000571</v>
      </c>
      <c r="AB520" s="6">
        <f t="shared" si="164"/>
        <v>3.2275132275132279</v>
      </c>
      <c r="AC520" s="6">
        <f t="shared" si="147"/>
        <v>91.5</v>
      </c>
      <c r="AD520" s="13">
        <v>17000000571</v>
      </c>
      <c r="AE520" s="6">
        <f t="shared" si="159"/>
        <v>10.758377425044092</v>
      </c>
      <c r="AF520" s="6">
        <f t="shared" si="160"/>
        <v>305</v>
      </c>
      <c r="AG520" s="13">
        <v>19000000571</v>
      </c>
      <c r="AH520" s="6">
        <f t="shared" si="161"/>
        <v>6.4550264550264558</v>
      </c>
      <c r="AI520" s="6">
        <f t="shared" si="162"/>
        <v>183</v>
      </c>
      <c r="AJ520" s="13">
        <v>21000000571</v>
      </c>
      <c r="AK520" s="11" t="s">
        <v>2072</v>
      </c>
      <c r="AL520" s="10" t="str">
        <f t="shared" si="163"/>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1234</v>
      </c>
      <c r="B521" s="8" t="s">
        <v>1235</v>
      </c>
      <c r="C521" s="8" t="s">
        <v>1235</v>
      </c>
      <c r="D521" s="9" t="s">
        <v>1236</v>
      </c>
      <c r="E521" s="6">
        <f t="shared" si="148"/>
        <v>1.4991181657848325</v>
      </c>
      <c r="F521" s="6">
        <f>Table9[[#This Row],[4oz 
Net Wt (grams)]]/2</f>
        <v>42.5</v>
      </c>
      <c r="G521" s="6">
        <f t="shared" si="149"/>
        <v>2.998236331569665</v>
      </c>
      <c r="H521" s="6">
        <v>85</v>
      </c>
      <c r="I521" s="6">
        <f t="shared" si="150"/>
        <v>3.7477954144620811</v>
      </c>
      <c r="J521" s="6">
        <f t="shared" si="151"/>
        <v>106.25</v>
      </c>
      <c r="K521" s="6">
        <f t="shared" si="152"/>
        <v>5.9964726631393299</v>
      </c>
      <c r="L521" s="6">
        <f t="shared" si="153"/>
        <v>170</v>
      </c>
      <c r="M521" s="9" t="str">
        <f t="shared" si="154"/>
        <v>Smoky Maple Seasoning Ingredients:
salt, sugar, paprika, garlic, onion, bell pepper and spices 
 - NET WT. 1.50 oz (42.5 grams)</v>
      </c>
      <c r="N521" s="10">
        <v>10000000493</v>
      </c>
      <c r="O521" s="10">
        <v>30000000493</v>
      </c>
      <c r="P521" s="10">
        <v>50000000493</v>
      </c>
      <c r="Q521" s="10">
        <v>70000000493</v>
      </c>
      <c r="R521" s="10">
        <v>90000000493</v>
      </c>
      <c r="S521" s="10">
        <v>11000000493</v>
      </c>
      <c r="T521" s="10">
        <v>13000000493</v>
      </c>
      <c r="U521" s="8" t="s">
        <v>49</v>
      </c>
      <c r="V521" s="9" t="s">
        <v>104</v>
      </c>
      <c r="W521" s="6">
        <f t="shared" si="155"/>
        <v>0.74955908289241624</v>
      </c>
      <c r="X521" s="6">
        <f t="shared" si="156"/>
        <v>21.25</v>
      </c>
      <c r="Y521" s="6">
        <f t="shared" si="157"/>
        <v>11.99294532627866</v>
      </c>
      <c r="Z521" s="6">
        <f t="shared" si="158"/>
        <v>340</v>
      </c>
      <c r="AA521" s="13">
        <v>15000000493</v>
      </c>
      <c r="AB521" s="6">
        <f t="shared" si="164"/>
        <v>2.2486772486772488</v>
      </c>
      <c r="AC521" s="6">
        <f t="shared" si="147"/>
        <v>63.75</v>
      </c>
      <c r="AD521" s="13">
        <v>17000000493</v>
      </c>
      <c r="AE521" s="6">
        <f t="shared" si="159"/>
        <v>7.4955908289241622</v>
      </c>
      <c r="AF521" s="6">
        <f t="shared" si="160"/>
        <v>212.5</v>
      </c>
      <c r="AG521" s="13">
        <v>19000000493</v>
      </c>
      <c r="AH521" s="6">
        <f t="shared" si="161"/>
        <v>4.4973544973544977</v>
      </c>
      <c r="AI521" s="6">
        <f t="shared" si="162"/>
        <v>127.5</v>
      </c>
      <c r="AJ521" s="13">
        <v>21000000493</v>
      </c>
      <c r="AK521" s="11" t="s">
        <v>1237</v>
      </c>
      <c r="AL521" s="10" t="str">
        <f t="shared" si="163"/>
        <v xml:space="preserve">Smoky Maple Seasoning Ingredients:
salt, sugar, paprika, garlic, onion, bell pepper and spices </v>
      </c>
      <c r="AM521" s="9" t="s">
        <v>44</v>
      </c>
      <c r="AN521" s="42"/>
    </row>
    <row r="522" spans="1:40" ht="180" x14ac:dyDescent="0.3">
      <c r="A522" s="8" t="s">
        <v>1147</v>
      </c>
      <c r="B522" s="8" t="s">
        <v>1148</v>
      </c>
      <c r="C522" s="8" t="s">
        <v>1148</v>
      </c>
      <c r="D522" s="9" t="s">
        <v>1149</v>
      </c>
      <c r="E522" s="6">
        <f t="shared" si="148"/>
        <v>1.85</v>
      </c>
      <c r="F522" s="6">
        <f>Table9[[#This Row],[4oz 
Net Wt (grams)]]/2</f>
        <v>52.447500000000005</v>
      </c>
      <c r="G522" s="6">
        <f t="shared" si="149"/>
        <v>3.7</v>
      </c>
      <c r="H522" s="6">
        <v>104.89500000000001</v>
      </c>
      <c r="I522" s="6">
        <f t="shared" si="150"/>
        <v>4.625</v>
      </c>
      <c r="J522" s="6">
        <f t="shared" si="151"/>
        <v>131.11875000000001</v>
      </c>
      <c r="K522" s="6">
        <f t="shared" si="152"/>
        <v>7.4</v>
      </c>
      <c r="L522" s="6">
        <f t="shared" si="153"/>
        <v>209.79000000000002</v>
      </c>
      <c r="M522" s="9" t="str">
        <f t="shared" si="154"/>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 t="shared" si="155"/>
        <v>0.92500000000000004</v>
      </c>
      <c r="X522" s="6">
        <f t="shared" si="156"/>
        <v>26.223750000000003</v>
      </c>
      <c r="Y522" s="6">
        <f t="shared" si="157"/>
        <v>14.8</v>
      </c>
      <c r="Z522" s="6">
        <f t="shared" si="158"/>
        <v>419.58000000000004</v>
      </c>
      <c r="AA522" s="13">
        <v>15000000292</v>
      </c>
      <c r="AB522" s="6">
        <f t="shared" si="164"/>
        <v>2.7750000000000004</v>
      </c>
      <c r="AC522" s="6">
        <f t="shared" si="147"/>
        <v>78.671250000000015</v>
      </c>
      <c r="AD522" s="13">
        <v>17000000292</v>
      </c>
      <c r="AE522" s="6">
        <f t="shared" si="159"/>
        <v>9.25</v>
      </c>
      <c r="AF522" s="6">
        <f t="shared" si="160"/>
        <v>262.23750000000001</v>
      </c>
      <c r="AG522" s="13">
        <v>19000000292</v>
      </c>
      <c r="AH522" s="6">
        <f t="shared" si="161"/>
        <v>5.5500000000000007</v>
      </c>
      <c r="AI522" s="6">
        <f t="shared" si="162"/>
        <v>157.34250000000003</v>
      </c>
      <c r="AJ522" s="13">
        <v>21000000292</v>
      </c>
      <c r="AK522" s="11"/>
      <c r="AL522" s="10" t="str">
        <f t="shared" si="163"/>
        <v>Smoky Mountain BBQ Griller Ingredients:
salt, spices (black pepper, dill seed, coriander, red pepper) dehydrated garlic, soybean oil, hickory, extractives of paprika, dill, garlic, black pepper</v>
      </c>
      <c r="AM522" s="9" t="s">
        <v>44</v>
      </c>
      <c r="AN522" s="42"/>
    </row>
    <row r="523" spans="1:40" ht="345" x14ac:dyDescent="0.3">
      <c r="A523" s="8" t="s">
        <v>1737</v>
      </c>
      <c r="B523" s="8" t="s">
        <v>1738</v>
      </c>
      <c r="C523" s="8" t="s">
        <v>1739</v>
      </c>
      <c r="D523" s="9" t="s">
        <v>1740</v>
      </c>
      <c r="E523" s="6">
        <f t="shared" si="148"/>
        <v>1.4</v>
      </c>
      <c r="F523" s="6">
        <f>Table9[[#This Row],[4oz 
Net Wt (grams)]]/2</f>
        <v>39.69</v>
      </c>
      <c r="G523" s="6">
        <f t="shared" si="149"/>
        <v>2.8</v>
      </c>
      <c r="H523" s="6">
        <v>79.38</v>
      </c>
      <c r="I523" s="6">
        <f t="shared" si="150"/>
        <v>3.5</v>
      </c>
      <c r="J523" s="6">
        <f t="shared" si="151"/>
        <v>99.224999999999994</v>
      </c>
      <c r="K523" s="6">
        <f t="shared" si="152"/>
        <v>5.6</v>
      </c>
      <c r="L523" s="6">
        <f t="shared" si="153"/>
        <v>158.76</v>
      </c>
      <c r="M523"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 t="shared" si="155"/>
        <v>0.7</v>
      </c>
      <c r="X523" s="6">
        <f t="shared" si="156"/>
        <v>19.844999999999999</v>
      </c>
      <c r="Y523" s="6">
        <f t="shared" si="157"/>
        <v>11.2</v>
      </c>
      <c r="Z523" s="6">
        <f t="shared" si="158"/>
        <v>317.52</v>
      </c>
      <c r="AA523" s="13">
        <v>15000000433</v>
      </c>
      <c r="AB523" s="6">
        <f t="shared" si="164"/>
        <v>2.0999999999999996</v>
      </c>
      <c r="AC523" s="6">
        <f t="shared" si="147"/>
        <v>59.534999999999997</v>
      </c>
      <c r="AD523" s="13">
        <v>17000000433</v>
      </c>
      <c r="AE523" s="6">
        <f t="shared" si="159"/>
        <v>6.9999999999999991</v>
      </c>
      <c r="AF523" s="6">
        <f t="shared" si="160"/>
        <v>198.45</v>
      </c>
      <c r="AG523" s="13">
        <v>19000000433</v>
      </c>
      <c r="AH523" s="6">
        <f t="shared" si="161"/>
        <v>4.1999999999999993</v>
      </c>
      <c r="AI523" s="6">
        <f t="shared" si="162"/>
        <v>119.07</v>
      </c>
      <c r="AJ523" s="13">
        <v>21000000433</v>
      </c>
      <c r="AK523" s="11"/>
      <c r="AL523"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25" x14ac:dyDescent="0.3">
      <c r="A524" s="8" t="s">
        <v>71</v>
      </c>
      <c r="B524" s="8" t="s">
        <v>72</v>
      </c>
      <c r="C524" s="8" t="s">
        <v>72</v>
      </c>
      <c r="D524" s="9" t="s">
        <v>73</v>
      </c>
      <c r="E524" s="6">
        <f t="shared" si="148"/>
        <v>2</v>
      </c>
      <c r="F524" s="6">
        <f>Table9[[#This Row],[4oz 
Net Wt (grams)]]/2</f>
        <v>56.7</v>
      </c>
      <c r="G524" s="6">
        <f t="shared" si="149"/>
        <v>4</v>
      </c>
      <c r="H524" s="6">
        <v>113.4</v>
      </c>
      <c r="I524" s="6">
        <f t="shared" si="150"/>
        <v>5</v>
      </c>
      <c r="J524" s="6">
        <f t="shared" si="151"/>
        <v>141.75</v>
      </c>
      <c r="K524" s="6">
        <f t="shared" si="152"/>
        <v>8</v>
      </c>
      <c r="L524" s="6">
        <f t="shared" si="153"/>
        <v>226.8</v>
      </c>
      <c r="M524"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 t="shared" si="155"/>
        <v>1</v>
      </c>
      <c r="X524" s="6">
        <f t="shared" si="156"/>
        <v>28.35</v>
      </c>
      <c r="Y524" s="6">
        <f t="shared" si="157"/>
        <v>16</v>
      </c>
      <c r="Z524" s="6">
        <f t="shared" si="158"/>
        <v>453.6</v>
      </c>
      <c r="AA524" s="13">
        <v>15000000293</v>
      </c>
      <c r="AB524" s="6">
        <f t="shared" si="164"/>
        <v>3</v>
      </c>
      <c r="AC524" s="6">
        <f t="shared" si="147"/>
        <v>85.050000000000011</v>
      </c>
      <c r="AD524" s="13">
        <v>17000000293</v>
      </c>
      <c r="AE524" s="6">
        <f t="shared" si="159"/>
        <v>10</v>
      </c>
      <c r="AF524" s="6">
        <f t="shared" si="160"/>
        <v>283.5</v>
      </c>
      <c r="AG524" s="13">
        <v>19000000293</v>
      </c>
      <c r="AH524" s="6">
        <f t="shared" si="161"/>
        <v>6</v>
      </c>
      <c r="AI524" s="6">
        <f t="shared" si="162"/>
        <v>170.10000000000002</v>
      </c>
      <c r="AJ524" s="13">
        <v>21000000293</v>
      </c>
      <c r="AK524" s="11"/>
      <c r="AL524"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40" x14ac:dyDescent="0.3">
      <c r="A525" s="31" t="s">
        <v>1698</v>
      </c>
      <c r="B525" s="8" t="s">
        <v>1699</v>
      </c>
      <c r="C525" s="8" t="s">
        <v>1700</v>
      </c>
      <c r="D525" s="9" t="s">
        <v>1701</v>
      </c>
      <c r="E525" s="6">
        <f t="shared" si="148"/>
        <v>1.2345679012345678</v>
      </c>
      <c r="F525" s="6">
        <f>Table9[[#This Row],[4oz 
Net Wt (grams)]]/2</f>
        <v>35</v>
      </c>
      <c r="G525" s="6">
        <f t="shared" si="149"/>
        <v>2.4691358024691357</v>
      </c>
      <c r="H525" s="6">
        <v>70</v>
      </c>
      <c r="I525" s="6">
        <f t="shared" si="150"/>
        <v>3.0864197530864197</v>
      </c>
      <c r="J525" s="6">
        <f t="shared" si="151"/>
        <v>87.5</v>
      </c>
      <c r="K525" s="6">
        <f t="shared" si="152"/>
        <v>4.9382716049382713</v>
      </c>
      <c r="L525" s="6">
        <f t="shared" si="153"/>
        <v>140</v>
      </c>
      <c r="M525"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1.23 oz (35 grams)</v>
      </c>
      <c r="N525" s="10">
        <v>10000000294</v>
      </c>
      <c r="O525" s="10">
        <v>30000000294</v>
      </c>
      <c r="P525" s="10">
        <v>50000000294</v>
      </c>
      <c r="Q525" s="10">
        <v>70000000294</v>
      </c>
      <c r="R525" s="10">
        <v>90000000294</v>
      </c>
      <c r="S525" s="10">
        <v>11000000294</v>
      </c>
      <c r="T525" s="10">
        <v>13000000294</v>
      </c>
      <c r="U525" s="8" t="s">
        <v>49</v>
      </c>
      <c r="V525" s="9" t="s">
        <v>797</v>
      </c>
      <c r="W525" s="6">
        <f t="shared" si="155"/>
        <v>0.61728395061728392</v>
      </c>
      <c r="X525" s="6">
        <f t="shared" si="156"/>
        <v>17.5</v>
      </c>
      <c r="Y525" s="6">
        <f t="shared" si="157"/>
        <v>9.8765432098765427</v>
      </c>
      <c r="Z525" s="6">
        <f t="shared" si="158"/>
        <v>280</v>
      </c>
      <c r="AA525" s="13">
        <v>15000000294</v>
      </c>
      <c r="AB525" s="6">
        <f t="shared" si="164"/>
        <v>1.8518518518518516</v>
      </c>
      <c r="AC525" s="6">
        <f t="shared" si="147"/>
        <v>52.5</v>
      </c>
      <c r="AD525" s="13">
        <v>17000000294</v>
      </c>
      <c r="AE525" s="6">
        <f t="shared" si="159"/>
        <v>6.1728395061728394</v>
      </c>
      <c r="AF525" s="6">
        <f t="shared" si="160"/>
        <v>175</v>
      </c>
      <c r="AG525" s="13">
        <v>19000000294</v>
      </c>
      <c r="AH525" s="6">
        <f t="shared" si="161"/>
        <v>3.7037037037037033</v>
      </c>
      <c r="AI525" s="6">
        <f t="shared" si="162"/>
        <v>105</v>
      </c>
      <c r="AJ525" s="13">
        <v>21000000294</v>
      </c>
      <c r="AK525" s="11"/>
      <c r="AL525"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25" x14ac:dyDescent="0.3">
      <c r="A526" s="33" t="s">
        <v>567</v>
      </c>
      <c r="B526" s="8" t="s">
        <v>568</v>
      </c>
      <c r="C526" s="8" t="s">
        <v>569</v>
      </c>
      <c r="D526" s="9" t="s">
        <v>570</v>
      </c>
      <c r="E526" s="6">
        <f t="shared" si="148"/>
        <v>1.2345679012345678</v>
      </c>
      <c r="F526" s="6">
        <f>Table9[[#This Row],[4oz 
Net Wt (grams)]]/2</f>
        <v>35</v>
      </c>
      <c r="G526" s="6">
        <f t="shared" si="149"/>
        <v>2.4691358024691357</v>
      </c>
      <c r="H526" s="6">
        <v>70</v>
      </c>
      <c r="I526" s="6">
        <f t="shared" si="150"/>
        <v>3.0864197530864197</v>
      </c>
      <c r="J526" s="6">
        <f t="shared" si="151"/>
        <v>87.5</v>
      </c>
      <c r="K526" s="6">
        <f t="shared" si="152"/>
        <v>4.9382716049382713</v>
      </c>
      <c r="L526" s="6">
        <f t="shared" si="153"/>
        <v>140</v>
      </c>
      <c r="M526" s="9" t="str">
        <f t="shared" si="154"/>
        <v>Sour Cream and Chive Seasoning Ingredients:
maltodextrin, salt, sour cream powder (milk), onion powder, sugar, dried cream extract (milk), silicon dioxide (flow agent), chives, lactic acid, parsley, canola oil, and natural flavor
• ALLERGY ALERT: contains milk •
 - NET WT. 1.23 oz (35 grams)</v>
      </c>
      <c r="N526" s="10">
        <v>10000000514</v>
      </c>
      <c r="O526" s="10">
        <v>30000000514</v>
      </c>
      <c r="P526" s="10">
        <v>50000000514</v>
      </c>
      <c r="Q526" s="10">
        <v>70000000514</v>
      </c>
      <c r="R526" s="10">
        <v>90000000514</v>
      </c>
      <c r="S526" s="10">
        <v>11000000514</v>
      </c>
      <c r="T526" s="10">
        <v>13000000514</v>
      </c>
      <c r="U526" s="22"/>
      <c r="W526" s="6">
        <f t="shared" si="155"/>
        <v>0.61728395061728392</v>
      </c>
      <c r="X526" s="6">
        <f t="shared" si="156"/>
        <v>17.5</v>
      </c>
      <c r="Y526" s="6">
        <f t="shared" si="157"/>
        <v>9.8765432098765427</v>
      </c>
      <c r="Z526" s="6">
        <f t="shared" si="158"/>
        <v>280</v>
      </c>
      <c r="AA526" s="13">
        <v>15000000514</v>
      </c>
      <c r="AB526" s="6">
        <f t="shared" si="164"/>
        <v>1.8518518518518516</v>
      </c>
      <c r="AC526" s="6">
        <f t="shared" si="147"/>
        <v>52.5</v>
      </c>
      <c r="AD526" s="13">
        <v>17000000514</v>
      </c>
      <c r="AE526" s="6">
        <f t="shared" si="159"/>
        <v>6.1728395061728394</v>
      </c>
      <c r="AF526" s="6">
        <f t="shared" si="160"/>
        <v>175</v>
      </c>
      <c r="AG526" s="13">
        <v>19000000514</v>
      </c>
      <c r="AH526" s="6">
        <f t="shared" si="161"/>
        <v>3.7037037037037033</v>
      </c>
      <c r="AI526" s="6">
        <f t="shared" si="162"/>
        <v>105</v>
      </c>
      <c r="AJ526" s="13">
        <v>21000000514</v>
      </c>
      <c r="AK526" s="11" t="s">
        <v>571</v>
      </c>
      <c r="AL526" s="10" t="str">
        <f t="shared" si="163"/>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490</v>
      </c>
      <c r="B527" s="8" t="s">
        <v>491</v>
      </c>
      <c r="C527" s="8" t="s">
        <v>492</v>
      </c>
      <c r="D527" s="9" t="s">
        <v>493</v>
      </c>
      <c r="E527" s="6">
        <f t="shared" si="148"/>
        <v>0.8</v>
      </c>
      <c r="F527" s="6">
        <f>Table9[[#This Row],[4oz 
Net Wt (grams)]]/2</f>
        <v>22.680000000000003</v>
      </c>
      <c r="G527" s="6">
        <f t="shared" si="149"/>
        <v>1.6</v>
      </c>
      <c r="H527" s="6">
        <v>45.360000000000007</v>
      </c>
      <c r="I527" s="6">
        <f t="shared" si="150"/>
        <v>2</v>
      </c>
      <c r="J527" s="6">
        <f t="shared" si="151"/>
        <v>56.70000000000001</v>
      </c>
      <c r="K527" s="6">
        <f t="shared" si="152"/>
        <v>3.2</v>
      </c>
      <c r="L527" s="6">
        <f t="shared" si="153"/>
        <v>90.720000000000013</v>
      </c>
      <c r="M527" s="9" t="str">
        <f t="shared" si="154"/>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 t="shared" si="155"/>
        <v>0.4</v>
      </c>
      <c r="X527" s="6">
        <f t="shared" si="156"/>
        <v>11.340000000000002</v>
      </c>
      <c r="Y527" s="6">
        <f t="shared" si="157"/>
        <v>6.4</v>
      </c>
      <c r="Z527" s="6">
        <f t="shared" si="158"/>
        <v>181.44000000000003</v>
      </c>
      <c r="AA527" s="13">
        <v>15000000454</v>
      </c>
      <c r="AB527" s="6">
        <f t="shared" si="164"/>
        <v>1.2000000000000002</v>
      </c>
      <c r="AC527" s="6">
        <f t="shared" si="147"/>
        <v>34.020000000000003</v>
      </c>
      <c r="AD527" s="13">
        <v>17000000454</v>
      </c>
      <c r="AE527" s="6">
        <f t="shared" si="159"/>
        <v>4.0000000000000009</v>
      </c>
      <c r="AF527" s="6">
        <f t="shared" si="160"/>
        <v>113.40000000000002</v>
      </c>
      <c r="AG527" s="13">
        <v>19000000454</v>
      </c>
      <c r="AH527" s="6">
        <f t="shared" si="161"/>
        <v>2.4000000000000004</v>
      </c>
      <c r="AI527" s="6">
        <f t="shared" si="162"/>
        <v>68.040000000000006</v>
      </c>
      <c r="AJ527" s="13">
        <v>21000000454</v>
      </c>
      <c r="AK527" s="11" t="s">
        <v>494</v>
      </c>
      <c r="AL527" s="10" t="str">
        <f t="shared" si="163"/>
        <v>South African Rooibos Tea Ingredients:
rooibos</v>
      </c>
      <c r="AM527" s="9" t="s">
        <v>44</v>
      </c>
      <c r="AN527" s="42"/>
    </row>
    <row r="528" spans="1:40" ht="210" x14ac:dyDescent="0.3">
      <c r="A528" s="8" t="s">
        <v>1038</v>
      </c>
      <c r="B528" s="8" t="s">
        <v>1039</v>
      </c>
      <c r="C528" s="8" t="s">
        <v>1040</v>
      </c>
      <c r="D528" s="9" t="s">
        <v>1041</v>
      </c>
      <c r="E528" s="6">
        <f t="shared" si="148"/>
        <v>1</v>
      </c>
      <c r="F528" s="6">
        <f>Table9[[#This Row],[4oz 
Net Wt (grams)]]/2</f>
        <v>28.35</v>
      </c>
      <c r="G528" s="6">
        <f t="shared" si="149"/>
        <v>2</v>
      </c>
      <c r="H528" s="6">
        <v>56.7</v>
      </c>
      <c r="I528" s="6">
        <f t="shared" si="150"/>
        <v>2.5</v>
      </c>
      <c r="J528" s="6">
        <f t="shared" si="151"/>
        <v>70.875</v>
      </c>
      <c r="K528" s="6">
        <f t="shared" si="152"/>
        <v>4</v>
      </c>
      <c r="L528" s="6">
        <f t="shared" si="153"/>
        <v>113.4</v>
      </c>
      <c r="M528" s="9" t="str">
        <f t="shared" si="154"/>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 t="shared" si="155"/>
        <v>0.5</v>
      </c>
      <c r="X528" s="6">
        <f t="shared" si="156"/>
        <v>14.175000000000001</v>
      </c>
      <c r="Y528" s="6">
        <f t="shared" si="157"/>
        <v>8</v>
      </c>
      <c r="Z528" s="6">
        <f t="shared" si="158"/>
        <v>226.8</v>
      </c>
      <c r="AA528" s="13">
        <v>15000000295</v>
      </c>
      <c r="AB528" s="6">
        <f t="shared" si="164"/>
        <v>1.5</v>
      </c>
      <c r="AC528" s="6">
        <f t="shared" si="147"/>
        <v>42.525000000000006</v>
      </c>
      <c r="AD528" s="13">
        <v>17000000295</v>
      </c>
      <c r="AE528" s="6">
        <f t="shared" si="159"/>
        <v>5</v>
      </c>
      <c r="AF528" s="6">
        <f t="shared" si="160"/>
        <v>141.75</v>
      </c>
      <c r="AG528" s="13">
        <v>19000000295</v>
      </c>
      <c r="AH528" s="6">
        <f t="shared" si="161"/>
        <v>3</v>
      </c>
      <c r="AI528" s="6">
        <f t="shared" si="162"/>
        <v>85.050000000000011</v>
      </c>
      <c r="AJ528" s="13">
        <v>21000000295</v>
      </c>
      <c r="AK528" s="11"/>
      <c r="AL528" s="10" t="str">
        <f t="shared" si="163"/>
        <v>Southern Farmhouse Blend Ingredients:
sugar, salt, msg, hydrolyzed soy protein (hydrolyzed soy protein, salt, carmel color, sunflower oil) spices, maltodextrin, garlic, oleoresin paprika, &lt;2% silicon dioxide for anti-caking</v>
      </c>
      <c r="AM528" s="9" t="s">
        <v>44</v>
      </c>
      <c r="AN528" s="42"/>
    </row>
    <row r="529" spans="1:40" ht="240" x14ac:dyDescent="0.3">
      <c r="A529" s="8" t="s">
        <v>961</v>
      </c>
      <c r="B529" s="8" t="s">
        <v>962</v>
      </c>
      <c r="C529" s="8" t="s">
        <v>963</v>
      </c>
      <c r="D529" s="9" t="s">
        <v>964</v>
      </c>
      <c r="E529" s="6">
        <f t="shared" si="148"/>
        <v>1.9</v>
      </c>
      <c r="F529" s="6">
        <f>Table9[[#This Row],[4oz 
Net Wt (grams)]]/2</f>
        <v>53.865000000000002</v>
      </c>
      <c r="G529" s="6">
        <f t="shared" si="149"/>
        <v>3.8</v>
      </c>
      <c r="H529" s="6">
        <v>107.73</v>
      </c>
      <c r="I529" s="6">
        <f t="shared" si="150"/>
        <v>4.75</v>
      </c>
      <c r="J529" s="6">
        <f t="shared" si="151"/>
        <v>134.66249999999999</v>
      </c>
      <c r="K529" s="6">
        <f t="shared" si="152"/>
        <v>7.6</v>
      </c>
      <c r="L529" s="6">
        <f t="shared" si="153"/>
        <v>215.46</v>
      </c>
      <c r="M529"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 t="shared" si="155"/>
        <v>0.95</v>
      </c>
      <c r="X529" s="6">
        <f t="shared" si="156"/>
        <v>26.932500000000001</v>
      </c>
      <c r="Y529" s="6">
        <f t="shared" si="157"/>
        <v>15.2</v>
      </c>
      <c r="Z529" s="6">
        <f t="shared" si="158"/>
        <v>430.92</v>
      </c>
      <c r="AA529" s="13">
        <v>15000000296</v>
      </c>
      <c r="AB529" s="6">
        <f t="shared" si="164"/>
        <v>2.8499999999999996</v>
      </c>
      <c r="AC529" s="6">
        <f t="shared" si="147"/>
        <v>80.797499999999999</v>
      </c>
      <c r="AD529" s="13">
        <v>17000000296</v>
      </c>
      <c r="AE529" s="6">
        <f t="shared" si="159"/>
        <v>9.5</v>
      </c>
      <c r="AF529" s="6">
        <f t="shared" si="160"/>
        <v>269.32499999999999</v>
      </c>
      <c r="AG529" s="13">
        <v>19000000296</v>
      </c>
      <c r="AH529" s="6">
        <f t="shared" si="161"/>
        <v>5.6999999999999993</v>
      </c>
      <c r="AI529" s="6">
        <f t="shared" si="162"/>
        <v>161.595</v>
      </c>
      <c r="AJ529" s="13">
        <v>21000000296</v>
      </c>
      <c r="AK529" s="11"/>
      <c r="AL529"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2026</v>
      </c>
      <c r="B530" s="8" t="s">
        <v>2027</v>
      </c>
      <c r="C530" s="8" t="s">
        <v>2027</v>
      </c>
      <c r="D530" s="9" t="s">
        <v>2028</v>
      </c>
      <c r="E530" s="6">
        <f t="shared" si="148"/>
        <v>0.8</v>
      </c>
      <c r="F530" s="6">
        <f>Table9[[#This Row],[4oz 
Net Wt (grams)]]/2</f>
        <v>22.680000000000003</v>
      </c>
      <c r="G530" s="6">
        <f t="shared" si="149"/>
        <v>1.6</v>
      </c>
      <c r="H530" s="6">
        <v>45.360000000000007</v>
      </c>
      <c r="I530" s="6">
        <f t="shared" si="150"/>
        <v>2</v>
      </c>
      <c r="J530" s="6">
        <f t="shared" si="151"/>
        <v>56.70000000000001</v>
      </c>
      <c r="K530" s="6">
        <f t="shared" si="152"/>
        <v>3.2</v>
      </c>
      <c r="L530" s="6">
        <f t="shared" si="153"/>
        <v>90.720000000000013</v>
      </c>
      <c r="M530" s="9" t="str">
        <f t="shared" si="154"/>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 t="shared" si="155"/>
        <v>0.4</v>
      </c>
      <c r="X530" s="6">
        <f t="shared" si="156"/>
        <v>11.340000000000002</v>
      </c>
      <c r="Y530" s="6">
        <f t="shared" si="157"/>
        <v>6.4</v>
      </c>
      <c r="Z530" s="6">
        <f t="shared" si="158"/>
        <v>181.44000000000003</v>
      </c>
      <c r="AA530" s="13">
        <v>15000000470</v>
      </c>
      <c r="AB530" s="6">
        <f t="shared" si="164"/>
        <v>1.2000000000000002</v>
      </c>
      <c r="AC530" s="6">
        <f t="shared" si="147"/>
        <v>34.020000000000003</v>
      </c>
      <c r="AD530" s="13">
        <v>17000000470</v>
      </c>
      <c r="AE530" s="6">
        <f t="shared" si="159"/>
        <v>4.0000000000000009</v>
      </c>
      <c r="AF530" s="6">
        <f t="shared" si="160"/>
        <v>113.40000000000002</v>
      </c>
      <c r="AG530" s="13">
        <v>19000000470</v>
      </c>
      <c r="AH530" s="6">
        <f t="shared" si="161"/>
        <v>2.4000000000000004</v>
      </c>
      <c r="AI530" s="6">
        <f t="shared" si="162"/>
        <v>68.040000000000006</v>
      </c>
      <c r="AJ530" s="13">
        <v>21000000470</v>
      </c>
      <c r="AK530" s="11"/>
      <c r="AL530" s="10" t="str">
        <f t="shared" si="163"/>
        <v>Soy Sauce Powder Ingredients:
soy bean, wheat, salt, maltodextrin
• DIRECTIONS: Mix with water to make soy sauce. •</v>
      </c>
      <c r="AM530" s="9" t="s">
        <v>44</v>
      </c>
      <c r="AN530" s="42"/>
    </row>
    <row r="531" spans="1:40" ht="180" x14ac:dyDescent="0.3">
      <c r="A531" s="8" t="s">
        <v>2129</v>
      </c>
      <c r="B531" s="8" t="s">
        <v>2027</v>
      </c>
      <c r="C531" s="8" t="s">
        <v>2027</v>
      </c>
      <c r="D531" s="9" t="s">
        <v>2130</v>
      </c>
      <c r="E531" s="6">
        <f t="shared" si="148"/>
        <v>1.3968253968253967</v>
      </c>
      <c r="F531" s="6">
        <f>Table9[[#This Row],[4oz 
Net Wt (grams)]]/2</f>
        <v>39.6</v>
      </c>
      <c r="G531" s="6">
        <f t="shared" si="149"/>
        <v>2.7936507936507935</v>
      </c>
      <c r="H531" s="6">
        <v>79.2</v>
      </c>
      <c r="I531" s="6">
        <f t="shared" si="150"/>
        <v>3.4920634920634921</v>
      </c>
      <c r="J531" s="6">
        <f t="shared" si="151"/>
        <v>99</v>
      </c>
      <c r="K531" s="6">
        <f t="shared" si="152"/>
        <v>5.587301587301587</v>
      </c>
      <c r="L531" s="6">
        <f t="shared" si="153"/>
        <v>158.4</v>
      </c>
      <c r="M531" s="9" t="str">
        <f t="shared" si="154"/>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 t="shared" si="155"/>
        <v>0.69841269841269837</v>
      </c>
      <c r="X531" s="6">
        <f t="shared" si="156"/>
        <v>19.8</v>
      </c>
      <c r="Y531" s="6">
        <f t="shared" si="157"/>
        <v>11.174603174603174</v>
      </c>
      <c r="Z531" s="6">
        <f t="shared" si="158"/>
        <v>316.8</v>
      </c>
      <c r="AA531" s="13">
        <v>15000000651</v>
      </c>
      <c r="AB531" s="6">
        <f t="shared" si="164"/>
        <v>2.0952380952380949</v>
      </c>
      <c r="AC531" s="6">
        <f t="shared" si="147"/>
        <v>59.400000000000006</v>
      </c>
      <c r="AD531" s="13">
        <v>17000000651</v>
      </c>
      <c r="AE531" s="6">
        <f t="shared" si="159"/>
        <v>6.9841269841269842</v>
      </c>
      <c r="AF531" s="6">
        <f t="shared" si="160"/>
        <v>198</v>
      </c>
      <c r="AG531" s="13">
        <v>19000000651</v>
      </c>
      <c r="AH531" s="6">
        <f t="shared" si="161"/>
        <v>4.1904761904761898</v>
      </c>
      <c r="AI531" s="6">
        <f t="shared" si="162"/>
        <v>118.80000000000001</v>
      </c>
      <c r="AJ531" s="13">
        <v>21000000651</v>
      </c>
      <c r="AK531" s="11"/>
      <c r="AL531" s="10" t="str">
        <f t="shared" si="163"/>
        <v>Soy Sauce Powder Ingredients:
sohyu soy sauce (soybeans, salt, wheat) maltodexterin, salt</v>
      </c>
      <c r="AM531" s="9" t="s">
        <v>44</v>
      </c>
      <c r="AN531" s="42"/>
    </row>
    <row r="532" spans="1:40" ht="180" x14ac:dyDescent="0.3">
      <c r="A532" s="33" t="s">
        <v>736</v>
      </c>
      <c r="B532" s="8" t="s">
        <v>737</v>
      </c>
      <c r="C532" s="8" t="s">
        <v>738</v>
      </c>
      <c r="D532" s="9" t="s">
        <v>739</v>
      </c>
      <c r="E532" s="6">
        <f t="shared" si="148"/>
        <v>2.1869488536155202</v>
      </c>
      <c r="F532" s="6">
        <f>Table9[[#This Row],[4oz 
Net Wt (grams)]]/2</f>
        <v>62</v>
      </c>
      <c r="G532" s="6">
        <f t="shared" si="149"/>
        <v>4.3738977072310403</v>
      </c>
      <c r="H532" s="6">
        <v>124</v>
      </c>
      <c r="I532" s="6">
        <f t="shared" si="150"/>
        <v>5.4673721340388006</v>
      </c>
      <c r="J532" s="6">
        <f t="shared" si="151"/>
        <v>155</v>
      </c>
      <c r="K532" s="6">
        <f t="shared" si="152"/>
        <v>8.7477954144620806</v>
      </c>
      <c r="L532" s="6">
        <f t="shared" si="153"/>
        <v>248</v>
      </c>
      <c r="M532" s="9" t="str">
        <f t="shared" si="154"/>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740</v>
      </c>
      <c r="W532" s="6">
        <f t="shared" si="155"/>
        <v>1.0934744268077601</v>
      </c>
      <c r="X532" s="6">
        <f t="shared" si="156"/>
        <v>31</v>
      </c>
      <c r="Y532" s="6">
        <f t="shared" si="157"/>
        <v>17.495590828924161</v>
      </c>
      <c r="Z532" s="6">
        <f t="shared" si="158"/>
        <v>496</v>
      </c>
      <c r="AA532" s="13">
        <v>15000000586</v>
      </c>
      <c r="AB532" s="6">
        <f t="shared" si="164"/>
        <v>3.28042328042328</v>
      </c>
      <c r="AC532" s="6">
        <f t="shared" si="147"/>
        <v>93</v>
      </c>
      <c r="AD532" s="13">
        <v>17000000586</v>
      </c>
      <c r="AE532" s="6">
        <f t="shared" si="159"/>
        <v>10.934744268077601</v>
      </c>
      <c r="AF532" s="6">
        <f t="shared" si="160"/>
        <v>310</v>
      </c>
      <c r="AG532" s="13">
        <v>19000000586</v>
      </c>
      <c r="AH532" s="6">
        <f t="shared" si="161"/>
        <v>6.56084656084656</v>
      </c>
      <c r="AI532" s="6">
        <f t="shared" si="162"/>
        <v>186</v>
      </c>
      <c r="AJ532" s="13">
        <v>21000000586</v>
      </c>
      <c r="AK532" s="11" t="s">
        <v>741</v>
      </c>
      <c r="AL532" s="10" t="str">
        <f t="shared" si="163"/>
        <v>Spellbinding Vanilla Bean Sugar Ingredients:
cane sugar, vanilla powder</v>
      </c>
      <c r="AM532" s="9" t="s">
        <v>44</v>
      </c>
      <c r="AN532" s="42"/>
    </row>
    <row r="533" spans="1:40" ht="180" x14ac:dyDescent="0.3">
      <c r="A533" s="8" t="s">
        <v>2453</v>
      </c>
      <c r="B533" s="8" t="s">
        <v>2454</v>
      </c>
      <c r="C533" s="8" t="s">
        <v>2454</v>
      </c>
      <c r="D533" s="9" t="s">
        <v>2455</v>
      </c>
      <c r="E533" s="6">
        <f t="shared" si="148"/>
        <v>1.85</v>
      </c>
      <c r="F533" s="6">
        <f>Table9[[#This Row],[4oz 
Net Wt (grams)]]/2</f>
        <v>52.447500000000005</v>
      </c>
      <c r="G533" s="6">
        <f t="shared" si="149"/>
        <v>3.7</v>
      </c>
      <c r="H533" s="6">
        <v>104.89500000000001</v>
      </c>
      <c r="I533" s="6">
        <f t="shared" si="150"/>
        <v>4.625</v>
      </c>
      <c r="J533" s="6">
        <f t="shared" si="151"/>
        <v>131.11875000000001</v>
      </c>
      <c r="K533" s="6">
        <f t="shared" si="152"/>
        <v>7.4</v>
      </c>
      <c r="L533" s="6">
        <f t="shared" si="153"/>
        <v>209.79000000000002</v>
      </c>
      <c r="M533" s="9" t="str">
        <f t="shared" si="154"/>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 t="shared" si="155"/>
        <v>0.92500000000000004</v>
      </c>
      <c r="X533" s="6">
        <f t="shared" si="156"/>
        <v>26.223750000000003</v>
      </c>
      <c r="Y533" s="6">
        <f t="shared" si="157"/>
        <v>14.8</v>
      </c>
      <c r="Z533" s="6">
        <f t="shared" si="158"/>
        <v>419.58000000000004</v>
      </c>
      <c r="AA533" s="13">
        <v>15000000467</v>
      </c>
      <c r="AB533" s="6">
        <f t="shared" si="164"/>
        <v>2.7750000000000004</v>
      </c>
      <c r="AC533" s="6">
        <f t="shared" si="147"/>
        <v>78.671250000000015</v>
      </c>
      <c r="AD533" s="13">
        <v>17000000467</v>
      </c>
      <c r="AE533" s="6">
        <f t="shared" si="159"/>
        <v>9.25</v>
      </c>
      <c r="AF533" s="6">
        <f t="shared" si="160"/>
        <v>262.23750000000001</v>
      </c>
      <c r="AG533" s="13">
        <v>19000000467</v>
      </c>
      <c r="AH533" s="6">
        <f t="shared" si="161"/>
        <v>5.5500000000000007</v>
      </c>
      <c r="AI533" s="6">
        <f t="shared" si="162"/>
        <v>157.34250000000003</v>
      </c>
      <c r="AJ533" s="13">
        <v>21000000467</v>
      </c>
      <c r="AK533" s="11"/>
      <c r="AL533" s="10" t="str">
        <f t="shared" si="163"/>
        <v>Spiced Chai Sugar Ingredients:
sugar, vanilla powder, cinnamon, mace, cardamom, allspice, cloves</v>
      </c>
      <c r="AM533" s="9" t="s">
        <v>44</v>
      </c>
      <c r="AN533" s="42"/>
    </row>
    <row r="534" spans="1:40" ht="330" x14ac:dyDescent="0.3">
      <c r="A534" s="8" t="s">
        <v>1226</v>
      </c>
      <c r="B534" s="8" t="s">
        <v>1227</v>
      </c>
      <c r="C534" s="8" t="s">
        <v>1227</v>
      </c>
      <c r="D534" s="9" t="s">
        <v>1228</v>
      </c>
      <c r="E534" s="6">
        <f t="shared" si="148"/>
        <v>1.4</v>
      </c>
      <c r="F534" s="6">
        <f>Table9[[#This Row],[4oz 
Net Wt (grams)]]/2</f>
        <v>39.69</v>
      </c>
      <c r="G534" s="6">
        <f t="shared" si="149"/>
        <v>2.8</v>
      </c>
      <c r="H534" s="6">
        <v>79.38</v>
      </c>
      <c r="I534" s="6">
        <f t="shared" si="150"/>
        <v>3.5</v>
      </c>
      <c r="J534" s="6">
        <f t="shared" si="151"/>
        <v>99.224999999999994</v>
      </c>
      <c r="K534" s="6">
        <f t="shared" si="152"/>
        <v>5.6</v>
      </c>
      <c r="L534" s="6">
        <f t="shared" si="153"/>
        <v>158.76</v>
      </c>
      <c r="M534"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 t="shared" si="155"/>
        <v>0.7</v>
      </c>
      <c r="X534" s="6">
        <f t="shared" si="156"/>
        <v>19.844999999999999</v>
      </c>
      <c r="Y534" s="6">
        <f t="shared" si="157"/>
        <v>11.2</v>
      </c>
      <c r="Z534" s="6">
        <f t="shared" si="158"/>
        <v>317.52</v>
      </c>
      <c r="AA534" s="13">
        <v>15000000406</v>
      </c>
      <c r="AB534" s="6">
        <f t="shared" si="164"/>
        <v>2.0999999999999996</v>
      </c>
      <c r="AC534" s="6">
        <f t="shared" si="147"/>
        <v>59.534999999999997</v>
      </c>
      <c r="AD534" s="13">
        <v>17000000406</v>
      </c>
      <c r="AE534" s="6">
        <f t="shared" si="159"/>
        <v>6.9999999999999991</v>
      </c>
      <c r="AF534" s="6">
        <f t="shared" si="160"/>
        <v>198.45</v>
      </c>
      <c r="AG534" s="13">
        <v>19000000406</v>
      </c>
      <c r="AH534" s="6">
        <f t="shared" si="161"/>
        <v>4.1999999999999993</v>
      </c>
      <c r="AI534" s="6">
        <f t="shared" si="162"/>
        <v>119.07</v>
      </c>
      <c r="AJ534" s="13">
        <v>21000000406</v>
      </c>
      <c r="AK534" s="11"/>
      <c r="AL534"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1103</v>
      </c>
      <c r="B535" s="8" t="s">
        <v>1104</v>
      </c>
      <c r="C535" s="8" t="s">
        <v>1104</v>
      </c>
      <c r="D535" s="9" t="s">
        <v>1105</v>
      </c>
      <c r="E535" s="6">
        <f t="shared" si="148"/>
        <v>1.3403880070546736</v>
      </c>
      <c r="F535" s="6">
        <f>Table9[[#This Row],[4oz 
Net Wt (grams)]]/2</f>
        <v>38</v>
      </c>
      <c r="G535" s="6">
        <f t="shared" si="149"/>
        <v>2.6807760141093473</v>
      </c>
      <c r="H535" s="6">
        <v>76</v>
      </c>
      <c r="I535" s="6">
        <f t="shared" si="150"/>
        <v>3.3509700176366843</v>
      </c>
      <c r="J535" s="6">
        <f t="shared" si="151"/>
        <v>95</v>
      </c>
      <c r="K535" s="6">
        <f t="shared" si="152"/>
        <v>5.3615520282186946</v>
      </c>
      <c r="L535" s="6">
        <f t="shared" si="153"/>
        <v>152</v>
      </c>
      <c r="M535" s="9" t="str">
        <f t="shared" si="154"/>
        <v>Spicy Apple Seasoning Ingredients:
brown sugar, spices including paprika, salt, dehydrated apple powder, garlic powder, soybean oil, tricalcium phosphate
 - NET WT. 1.34 oz (38 grams)</v>
      </c>
      <c r="N535" s="10">
        <v>10000000299</v>
      </c>
      <c r="O535" s="10">
        <v>30000000299</v>
      </c>
      <c r="P535" s="10">
        <v>50000000299</v>
      </c>
      <c r="Q535" s="10">
        <v>70000000299</v>
      </c>
      <c r="R535" s="10">
        <v>90000000299</v>
      </c>
      <c r="S535" s="10">
        <v>11000000299</v>
      </c>
      <c r="T535" s="10">
        <v>13000000299</v>
      </c>
      <c r="U535" s="8" t="s">
        <v>49</v>
      </c>
      <c r="V535" s="9" t="s">
        <v>992</v>
      </c>
      <c r="W535" s="6">
        <f t="shared" si="155"/>
        <v>0.67019400352733682</v>
      </c>
      <c r="X535" s="6">
        <f t="shared" si="156"/>
        <v>19</v>
      </c>
      <c r="Y535" s="6">
        <f t="shared" si="157"/>
        <v>10.723104056437389</v>
      </c>
      <c r="Z535" s="6">
        <f t="shared" si="158"/>
        <v>304</v>
      </c>
      <c r="AA535" s="13">
        <v>15000000299</v>
      </c>
      <c r="AB535" s="6">
        <f t="shared" si="164"/>
        <v>2.0105820105820102</v>
      </c>
      <c r="AC535" s="6">
        <f t="shared" si="147"/>
        <v>57</v>
      </c>
      <c r="AD535" s="13">
        <v>17000000299</v>
      </c>
      <c r="AE535" s="6">
        <f t="shared" si="159"/>
        <v>6.7019400352733687</v>
      </c>
      <c r="AF535" s="6">
        <f t="shared" si="160"/>
        <v>190</v>
      </c>
      <c r="AG535" s="13">
        <v>19000000299</v>
      </c>
      <c r="AH535" s="6">
        <f t="shared" si="161"/>
        <v>4.0211640211640205</v>
      </c>
      <c r="AI535" s="6">
        <f t="shared" si="162"/>
        <v>114</v>
      </c>
      <c r="AJ535" s="13">
        <v>21000000299</v>
      </c>
      <c r="AK535" s="11" t="s">
        <v>1106</v>
      </c>
      <c r="AL535" s="10" t="str">
        <f t="shared" si="163"/>
        <v>Spicy Apple Seasoning Ingredients:
brown sugar, spices including paprika, salt, dehydrated apple powder, garlic powder, soybean oil, tricalcium phosphate</v>
      </c>
      <c r="AM535" s="9" t="s">
        <v>44</v>
      </c>
      <c r="AN535" s="42"/>
    </row>
    <row r="536" spans="1:40" ht="180" x14ac:dyDescent="0.3">
      <c r="A536" s="31" t="s">
        <v>241</v>
      </c>
      <c r="B536" s="8" t="s">
        <v>242</v>
      </c>
      <c r="C536" s="8" t="s">
        <v>243</v>
      </c>
      <c r="D536" s="9" t="s">
        <v>2970</v>
      </c>
      <c r="E536" s="6">
        <f t="shared" si="148"/>
        <v>0.82892416225749554</v>
      </c>
      <c r="F536" s="6">
        <f>Table9[[#This Row],[4oz 
Net Wt (grams)]]/2</f>
        <v>23.5</v>
      </c>
      <c r="G536" s="6">
        <f t="shared" si="149"/>
        <v>1.6578483245149911</v>
      </c>
      <c r="H536" s="6">
        <v>47</v>
      </c>
      <c r="I536" s="6">
        <f t="shared" si="150"/>
        <v>2.0723104056437389</v>
      </c>
      <c r="J536" s="6">
        <f t="shared" si="151"/>
        <v>58.75</v>
      </c>
      <c r="K536" s="6">
        <f t="shared" si="152"/>
        <v>3.3156966490299822</v>
      </c>
      <c r="L536" s="6">
        <f t="shared" si="153"/>
        <v>94</v>
      </c>
      <c r="M536" s="9" t="str">
        <f t="shared" si="154"/>
        <v>Spicy Italian Bread Dip Ingredients:
onion, garlic, paprika, spices, sea salt
 - NET WT. 0.83 oz (23.5 grams)</v>
      </c>
      <c r="N536" s="10">
        <v>10000000300</v>
      </c>
      <c r="O536" s="10">
        <v>30000000300</v>
      </c>
      <c r="P536" s="10">
        <v>50000000300</v>
      </c>
      <c r="Q536" s="10">
        <v>70000000300</v>
      </c>
      <c r="R536" s="10">
        <v>90000000300</v>
      </c>
      <c r="S536" s="10">
        <v>11000000300</v>
      </c>
      <c r="T536" s="10">
        <v>13000000300</v>
      </c>
      <c r="U536" s="8"/>
      <c r="V536" s="9" t="s">
        <v>115</v>
      </c>
      <c r="W536" s="6">
        <f t="shared" si="155"/>
        <v>0.41446208112874777</v>
      </c>
      <c r="X536" s="6">
        <f t="shared" si="156"/>
        <v>11.75</v>
      </c>
      <c r="Y536" s="6">
        <f t="shared" si="157"/>
        <v>6.6313932980599644</v>
      </c>
      <c r="Z536" s="6">
        <f t="shared" si="158"/>
        <v>188</v>
      </c>
      <c r="AA536" s="13">
        <v>15000000300</v>
      </c>
      <c r="AB536" s="6">
        <f t="shared" si="164"/>
        <v>1.2433862433862433</v>
      </c>
      <c r="AC536" s="6">
        <f t="shared" si="147"/>
        <v>35.25</v>
      </c>
      <c r="AD536" s="13">
        <v>17000000300</v>
      </c>
      <c r="AE536" s="6">
        <f t="shared" si="159"/>
        <v>4.1446208112874778</v>
      </c>
      <c r="AF536" s="6">
        <f t="shared" si="160"/>
        <v>117.5</v>
      </c>
      <c r="AG536" s="13">
        <v>19000000300</v>
      </c>
      <c r="AH536" s="6">
        <f t="shared" si="161"/>
        <v>2.4867724867724865</v>
      </c>
      <c r="AI536" s="6">
        <f t="shared" si="162"/>
        <v>70.5</v>
      </c>
      <c r="AJ536" s="13">
        <v>21000000300</v>
      </c>
      <c r="AK536" s="11"/>
      <c r="AL536" s="10" t="str">
        <f t="shared" si="163"/>
        <v>Spicy Italian Bread Dip Ingredients:
onion, garlic, paprika, spices, sea salt</v>
      </c>
      <c r="AM536" s="9" t="s">
        <v>44</v>
      </c>
      <c r="AN536" s="42"/>
    </row>
    <row r="537" spans="1:40" ht="180" x14ac:dyDescent="0.3">
      <c r="A537" s="33" t="s">
        <v>651</v>
      </c>
      <c r="B537" s="8" t="s">
        <v>652</v>
      </c>
      <c r="C537" s="8" t="s">
        <v>653</v>
      </c>
      <c r="D537" s="9" t="s">
        <v>2971</v>
      </c>
      <c r="E537" s="6">
        <f t="shared" si="148"/>
        <v>0.82892416225749554</v>
      </c>
      <c r="F537" s="6">
        <f>Table9[[#This Row],[4oz 
Net Wt (grams)]]/2</f>
        <v>23.5</v>
      </c>
      <c r="G537" s="6">
        <f t="shared" si="149"/>
        <v>1.6578483245149911</v>
      </c>
      <c r="H537" s="6">
        <v>47</v>
      </c>
      <c r="I537" s="6">
        <f t="shared" si="150"/>
        <v>2.0723104056437389</v>
      </c>
      <c r="J537" s="6">
        <f t="shared" si="151"/>
        <v>58.75</v>
      </c>
      <c r="K537" s="6">
        <f t="shared" si="152"/>
        <v>3.3156966490299822</v>
      </c>
      <c r="L537" s="6">
        <f t="shared" si="153"/>
        <v>94</v>
      </c>
      <c r="M537" s="9" t="str">
        <f t="shared" si="154"/>
        <v>Spicy Italian Dipping Herbs Ingredients:
onion, garlic, paprika, spices, sea salt
 - NET WT. 0.83 oz (23.5 grams)</v>
      </c>
      <c r="N537" s="10">
        <v>10000000541</v>
      </c>
      <c r="O537" s="10">
        <v>30000000541</v>
      </c>
      <c r="P537" s="10">
        <v>50000000541</v>
      </c>
      <c r="Q537" s="10">
        <v>70000000541</v>
      </c>
      <c r="R537" s="10">
        <v>90000000541</v>
      </c>
      <c r="S537" s="10">
        <v>11000000541</v>
      </c>
      <c r="T537" s="10">
        <v>13000000541</v>
      </c>
      <c r="U537" s="8"/>
      <c r="V537" s="9" t="s">
        <v>115</v>
      </c>
      <c r="W537" s="6">
        <f t="shared" si="155"/>
        <v>0.41446208112874777</v>
      </c>
      <c r="X537" s="6">
        <f t="shared" si="156"/>
        <v>11.75</v>
      </c>
      <c r="Y537" s="6">
        <f t="shared" si="157"/>
        <v>6.6313932980599644</v>
      </c>
      <c r="Z537" s="6">
        <f t="shared" si="158"/>
        <v>188</v>
      </c>
      <c r="AA537" s="13">
        <v>15000000541</v>
      </c>
      <c r="AB537" s="6">
        <f t="shared" si="164"/>
        <v>1.2433862433862433</v>
      </c>
      <c r="AC537" s="6">
        <f t="shared" si="147"/>
        <v>35.25</v>
      </c>
      <c r="AD537" s="13">
        <v>17000000541</v>
      </c>
      <c r="AE537" s="6">
        <f t="shared" si="159"/>
        <v>4.1446208112874778</v>
      </c>
      <c r="AF537" s="6">
        <f t="shared" si="160"/>
        <v>117.5</v>
      </c>
      <c r="AG537" s="13">
        <v>19000000541</v>
      </c>
      <c r="AH537" s="6">
        <f t="shared" si="161"/>
        <v>2.4867724867724865</v>
      </c>
      <c r="AI537" s="6">
        <f t="shared" si="162"/>
        <v>70.5</v>
      </c>
      <c r="AJ537" s="13">
        <v>21000000541</v>
      </c>
      <c r="AK537" s="11" t="s">
        <v>654</v>
      </c>
      <c r="AL537" s="10" t="str">
        <f t="shared" si="163"/>
        <v>Spicy Italian Dipping Herbs Ingredients:
onion, garlic, paprika, spices, sea salt</v>
      </c>
      <c r="AM537" s="9" t="s">
        <v>44</v>
      </c>
      <c r="AN537" s="42"/>
    </row>
    <row r="538" spans="1:40" ht="180" x14ac:dyDescent="0.3">
      <c r="A538" s="33" t="s">
        <v>593</v>
      </c>
      <c r="B538" s="8" t="s">
        <v>594</v>
      </c>
      <c r="C538" s="8" t="s">
        <v>594</v>
      </c>
      <c r="D538" s="9" t="s">
        <v>2972</v>
      </c>
      <c r="E538" s="6">
        <f t="shared" si="148"/>
        <v>0.82892416225749554</v>
      </c>
      <c r="F538" s="6">
        <f>Table9[[#This Row],[4oz 
Net Wt (grams)]]/2</f>
        <v>23.5</v>
      </c>
      <c r="G538" s="6">
        <f t="shared" si="149"/>
        <v>1.6578483245149911</v>
      </c>
      <c r="H538" s="6">
        <v>47</v>
      </c>
      <c r="I538" s="6">
        <f t="shared" si="150"/>
        <v>2.0723104056437389</v>
      </c>
      <c r="J538" s="6">
        <f t="shared" si="151"/>
        <v>58.75</v>
      </c>
      <c r="K538" s="6">
        <f t="shared" si="152"/>
        <v>3.3156966490299822</v>
      </c>
      <c r="L538" s="6">
        <f t="shared" si="153"/>
        <v>94</v>
      </c>
      <c r="M538" s="9" t="str">
        <f t="shared" si="154"/>
        <v>Spicy Italian Seasoning Ingredients:
onion, garlic, paprika, spices, sea salt
 - NET WT. 0.83 oz (23.5 grams)</v>
      </c>
      <c r="N538" s="10">
        <v>10000000519</v>
      </c>
      <c r="O538" s="10">
        <v>30000000519</v>
      </c>
      <c r="P538" s="10">
        <v>50000000519</v>
      </c>
      <c r="Q538" s="10">
        <v>70000000519</v>
      </c>
      <c r="R538" s="10">
        <v>90000000519</v>
      </c>
      <c r="S538" s="10">
        <v>11000000519</v>
      </c>
      <c r="T538" s="10">
        <v>13000000519</v>
      </c>
      <c r="U538" s="22"/>
      <c r="W538" s="6">
        <f t="shared" si="155"/>
        <v>0.41446208112874777</v>
      </c>
      <c r="X538" s="6">
        <f t="shared" si="156"/>
        <v>11.75</v>
      </c>
      <c r="Y538" s="6">
        <f t="shared" si="157"/>
        <v>6.6313932980599644</v>
      </c>
      <c r="Z538" s="6">
        <f t="shared" si="158"/>
        <v>188</v>
      </c>
      <c r="AA538" s="13">
        <v>15000000519</v>
      </c>
      <c r="AB538" s="6">
        <f t="shared" si="164"/>
        <v>1.2433862433862433</v>
      </c>
      <c r="AC538" s="6">
        <f t="shared" si="147"/>
        <v>35.25</v>
      </c>
      <c r="AD538" s="13">
        <v>17000000519</v>
      </c>
      <c r="AE538" s="6">
        <f t="shared" si="159"/>
        <v>4.1446208112874778</v>
      </c>
      <c r="AF538" s="6">
        <f t="shared" si="160"/>
        <v>117.5</v>
      </c>
      <c r="AG538" s="13">
        <v>19000000519</v>
      </c>
      <c r="AH538" s="6">
        <f t="shared" si="161"/>
        <v>2.4867724867724865</v>
      </c>
      <c r="AI538" s="6">
        <f t="shared" si="162"/>
        <v>70.5</v>
      </c>
      <c r="AJ538" s="13">
        <v>21000000519</v>
      </c>
      <c r="AK538" s="11" t="s">
        <v>595</v>
      </c>
      <c r="AL538" s="10" t="str">
        <f t="shared" si="163"/>
        <v>Spicy Italian Seasoning Ingredients:
onion, garlic, paprika, spices, sea salt</v>
      </c>
      <c r="AM538" s="9" t="s">
        <v>44</v>
      </c>
      <c r="AN538" s="42"/>
    </row>
    <row r="539" spans="1:40" ht="195" x14ac:dyDescent="0.3">
      <c r="A539" s="8" t="s">
        <v>273</v>
      </c>
      <c r="B539" s="8" t="s">
        <v>274</v>
      </c>
      <c r="C539" s="8" t="s">
        <v>275</v>
      </c>
      <c r="D539" s="9" t="s">
        <v>276</v>
      </c>
      <c r="E539" s="6">
        <f t="shared" si="148"/>
        <v>1.1992945326278659</v>
      </c>
      <c r="F539" s="6">
        <f>Table9[[#This Row],[4oz 
Net Wt (grams)]]/2</f>
        <v>34</v>
      </c>
      <c r="G539" s="6">
        <f t="shared" si="149"/>
        <v>2.3985890652557318</v>
      </c>
      <c r="H539" s="6">
        <v>68</v>
      </c>
      <c r="I539" s="6">
        <f t="shared" si="150"/>
        <v>2.9982363315696645</v>
      </c>
      <c r="J539" s="6">
        <f t="shared" si="151"/>
        <v>85</v>
      </c>
      <c r="K539" s="6">
        <f t="shared" si="152"/>
        <v>4.7971781305114636</v>
      </c>
      <c r="L539" s="6">
        <f t="shared" si="153"/>
        <v>136</v>
      </c>
      <c r="M539" s="9" t="str">
        <f t="shared" si="154"/>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192</v>
      </c>
      <c r="W539" s="6">
        <f t="shared" si="155"/>
        <v>0.59964726631393295</v>
      </c>
      <c r="X539" s="6">
        <f t="shared" si="156"/>
        <v>17</v>
      </c>
      <c r="Y539" s="6">
        <f t="shared" si="157"/>
        <v>9.5943562610229272</v>
      </c>
      <c r="Z539" s="6">
        <f t="shared" si="158"/>
        <v>272</v>
      </c>
      <c r="AA539" s="13">
        <v>15000000550</v>
      </c>
      <c r="AB539" s="6">
        <f t="shared" si="164"/>
        <v>1.7989417989417988</v>
      </c>
      <c r="AC539" s="6">
        <f t="shared" si="147"/>
        <v>51</v>
      </c>
      <c r="AD539" s="13">
        <v>17000000550</v>
      </c>
      <c r="AE539" s="6">
        <f t="shared" si="159"/>
        <v>5.9964726631393299</v>
      </c>
      <c r="AF539" s="6">
        <f t="shared" si="160"/>
        <v>170</v>
      </c>
      <c r="AG539" s="13">
        <v>19000000550</v>
      </c>
      <c r="AH539" s="6">
        <f t="shared" si="161"/>
        <v>3.5978835978835977</v>
      </c>
      <c r="AI539" s="6">
        <f t="shared" si="162"/>
        <v>102</v>
      </c>
      <c r="AJ539" s="13">
        <v>21000000550</v>
      </c>
      <c r="AK539" s="11" t="s">
        <v>277</v>
      </c>
      <c r="AL539" s="10" t="str">
        <f t="shared" si="163"/>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1446</v>
      </c>
      <c r="B540" s="8" t="s">
        <v>1447</v>
      </c>
      <c r="C540" s="8" t="s">
        <v>1448</v>
      </c>
      <c r="D540" s="9" t="s">
        <v>1449</v>
      </c>
      <c r="E540" s="6">
        <f t="shared" si="148"/>
        <v>0.8</v>
      </c>
      <c r="F540" s="6">
        <f>Table9[[#This Row],[4oz 
Net Wt (grams)]]/2</f>
        <v>22.680000000000003</v>
      </c>
      <c r="G540" s="6">
        <f t="shared" si="149"/>
        <v>1.6</v>
      </c>
      <c r="H540" s="6">
        <v>45.360000000000007</v>
      </c>
      <c r="I540" s="6">
        <f t="shared" si="150"/>
        <v>2</v>
      </c>
      <c r="J540" s="6">
        <f t="shared" si="151"/>
        <v>56.70000000000001</v>
      </c>
      <c r="K540" s="6">
        <f t="shared" si="152"/>
        <v>3.2</v>
      </c>
      <c r="L540" s="6">
        <f t="shared" si="153"/>
        <v>90.720000000000013</v>
      </c>
      <c r="M540" s="9" t="str">
        <f t="shared" si="154"/>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138</v>
      </c>
      <c r="W540" s="6">
        <f t="shared" si="155"/>
        <v>0.4</v>
      </c>
      <c r="X540" s="6">
        <f t="shared" si="156"/>
        <v>11.340000000000002</v>
      </c>
      <c r="Y540" s="6">
        <f t="shared" si="157"/>
        <v>6.4</v>
      </c>
      <c r="Z540" s="6">
        <f t="shared" si="158"/>
        <v>181.44000000000003</v>
      </c>
      <c r="AA540" s="13">
        <v>15000000301</v>
      </c>
      <c r="AB540" s="6">
        <f t="shared" si="164"/>
        <v>1.2000000000000002</v>
      </c>
      <c r="AC540" s="6">
        <f t="shared" si="147"/>
        <v>34.020000000000003</v>
      </c>
      <c r="AD540" s="13">
        <v>17000000301</v>
      </c>
      <c r="AE540" s="6">
        <f t="shared" si="159"/>
        <v>4.0000000000000009</v>
      </c>
      <c r="AF540" s="6">
        <f t="shared" si="160"/>
        <v>113.40000000000002</v>
      </c>
      <c r="AG540" s="13">
        <v>19000000301</v>
      </c>
      <c r="AH540" s="6">
        <f t="shared" si="161"/>
        <v>2.4000000000000004</v>
      </c>
      <c r="AI540" s="6">
        <f t="shared" si="162"/>
        <v>68.040000000000006</v>
      </c>
      <c r="AJ540" s="13">
        <v>21000000301</v>
      </c>
      <c r="AK540" s="11"/>
      <c r="AL540" s="10" t="str">
        <f t="shared" si="163"/>
        <v>Spicy Rooibos Tea Ingredients:
rooibos, cardamom seeds, cardamom hull, cinnamon, brazil pepper, clove buds, flavoring</v>
      </c>
      <c r="AM540" s="9" t="s">
        <v>44</v>
      </c>
      <c r="AN540" s="42"/>
    </row>
    <row r="541" spans="1:40" ht="180" x14ac:dyDescent="0.3">
      <c r="A541" s="33" t="s">
        <v>695</v>
      </c>
      <c r="B541" s="8" t="s">
        <v>696</v>
      </c>
      <c r="C541" s="8" t="s">
        <v>697</v>
      </c>
      <c r="D541" s="9" t="s">
        <v>698</v>
      </c>
      <c r="E541" s="6">
        <f t="shared" si="148"/>
        <v>0.8</v>
      </c>
      <c r="F541" s="6">
        <f>Table9[[#This Row],[4oz 
Net Wt (grams)]]/2</f>
        <v>22.680000000000003</v>
      </c>
      <c r="G541" s="6">
        <f t="shared" si="149"/>
        <v>1.6</v>
      </c>
      <c r="H541" s="6">
        <v>45.360000000000007</v>
      </c>
      <c r="I541" s="6">
        <f t="shared" si="150"/>
        <v>2</v>
      </c>
      <c r="J541" s="6">
        <f t="shared" si="151"/>
        <v>56.70000000000001</v>
      </c>
      <c r="K541" s="6">
        <f t="shared" si="152"/>
        <v>3.2</v>
      </c>
      <c r="L541" s="6">
        <f t="shared" si="153"/>
        <v>90.720000000000013</v>
      </c>
      <c r="M541" s="9" t="str">
        <f t="shared" si="154"/>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138</v>
      </c>
      <c r="W541" s="6">
        <f t="shared" si="155"/>
        <v>0.4</v>
      </c>
      <c r="X541" s="6">
        <f t="shared" si="156"/>
        <v>11.340000000000002</v>
      </c>
      <c r="Y541" s="6">
        <f t="shared" si="157"/>
        <v>6.4</v>
      </c>
      <c r="Z541" s="6">
        <f t="shared" si="158"/>
        <v>181.44000000000003</v>
      </c>
      <c r="AA541" s="13">
        <v>15000000577</v>
      </c>
      <c r="AB541" s="6">
        <f t="shared" si="164"/>
        <v>1.2000000000000002</v>
      </c>
      <c r="AC541" s="6">
        <f t="shared" si="147"/>
        <v>34.020000000000003</v>
      </c>
      <c r="AD541" s="13">
        <v>17000000577</v>
      </c>
      <c r="AE541" s="6">
        <f t="shared" si="159"/>
        <v>4.0000000000000009</v>
      </c>
      <c r="AF541" s="6">
        <f t="shared" si="160"/>
        <v>113.40000000000002</v>
      </c>
      <c r="AG541" s="13">
        <v>19000000577</v>
      </c>
      <c r="AH541" s="6">
        <f t="shared" si="161"/>
        <v>2.4000000000000004</v>
      </c>
      <c r="AI541" s="6">
        <f t="shared" si="162"/>
        <v>68.040000000000006</v>
      </c>
      <c r="AJ541" s="13">
        <v>21000000577</v>
      </c>
      <c r="AK541" s="11" t="s">
        <v>699</v>
      </c>
      <c r="AL541" s="10" t="str">
        <f t="shared" si="163"/>
        <v>Spilling The Tea In Salem Orange Spice Tea Ingredients:
black op tea, orange peel, orange oil, clove bud oil</v>
      </c>
      <c r="AM541" s="9" t="s">
        <v>44</v>
      </c>
      <c r="AN541" s="42"/>
    </row>
    <row r="542" spans="1:40" ht="405" x14ac:dyDescent="0.3">
      <c r="A542" s="8" t="s">
        <v>1534</v>
      </c>
      <c r="B542" s="8" t="s">
        <v>1535</v>
      </c>
      <c r="C542" s="8" t="s">
        <v>1536</v>
      </c>
      <c r="D542" s="9" t="s">
        <v>1537</v>
      </c>
      <c r="E542" s="6">
        <f t="shared" si="148"/>
        <v>0.17989417989417988</v>
      </c>
      <c r="F542" s="6">
        <f>Table9[[#This Row],[4oz 
Net Wt (grams)]]/2</f>
        <v>5.0999999999999996</v>
      </c>
      <c r="G542" s="6">
        <f t="shared" si="149"/>
        <v>0.35978835978835977</v>
      </c>
      <c r="H542" s="6">
        <v>10.199999999999999</v>
      </c>
      <c r="I542" s="6">
        <f t="shared" si="150"/>
        <v>0.44973544973544971</v>
      </c>
      <c r="J542" s="6">
        <f t="shared" si="151"/>
        <v>12.75</v>
      </c>
      <c r="K542" s="6">
        <f t="shared" si="152"/>
        <v>0.71957671957671954</v>
      </c>
      <c r="L542" s="6">
        <f t="shared" si="153"/>
        <v>20.399999999999999</v>
      </c>
      <c r="M542"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0.18 oz (5.1 grams)</v>
      </c>
      <c r="N542" s="10">
        <v>10000000558</v>
      </c>
      <c r="O542" s="10">
        <v>30000000558</v>
      </c>
      <c r="P542" s="10">
        <v>50000000558</v>
      </c>
      <c r="Q542" s="10">
        <v>70000000558</v>
      </c>
      <c r="R542" s="10">
        <v>90000000558</v>
      </c>
      <c r="S542" s="10">
        <v>11000000558</v>
      </c>
      <c r="T542" s="10">
        <v>13000000558</v>
      </c>
      <c r="U542" s="22"/>
      <c r="V542" s="6" t="s">
        <v>121</v>
      </c>
      <c r="W542" s="6">
        <f t="shared" si="155"/>
        <v>8.9947089947089942E-2</v>
      </c>
      <c r="X542" s="6">
        <f t="shared" si="156"/>
        <v>2.5499999999999998</v>
      </c>
      <c r="Y542" s="6">
        <f t="shared" si="157"/>
        <v>1.4391534391534391</v>
      </c>
      <c r="Z542" s="6">
        <f t="shared" si="158"/>
        <v>40.799999999999997</v>
      </c>
      <c r="AA542" s="13">
        <v>15000000558</v>
      </c>
      <c r="AB542" s="6">
        <f t="shared" si="164"/>
        <v>0.26984126984126983</v>
      </c>
      <c r="AC542" s="6">
        <f t="shared" si="147"/>
        <v>7.6499999999999995</v>
      </c>
      <c r="AD542" s="13">
        <v>17000000558</v>
      </c>
      <c r="AE542" s="6">
        <f t="shared" si="159"/>
        <v>0.89947089947089942</v>
      </c>
      <c r="AF542" s="6">
        <f t="shared" si="160"/>
        <v>25.5</v>
      </c>
      <c r="AG542" s="13">
        <v>19000000558</v>
      </c>
      <c r="AH542" s="6">
        <f t="shared" si="161"/>
        <v>0.53968253968253965</v>
      </c>
      <c r="AI542" s="6">
        <f t="shared" si="162"/>
        <v>15.299999999999999</v>
      </c>
      <c r="AJ542" s="13">
        <v>21000000558</v>
      </c>
      <c r="AK542" s="11"/>
      <c r="AL542"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757</v>
      </c>
      <c r="B543" s="8" t="s">
        <v>758</v>
      </c>
      <c r="C543" s="8" t="s">
        <v>759</v>
      </c>
      <c r="D543" s="9" t="s">
        <v>760</v>
      </c>
      <c r="E543" s="6">
        <f t="shared" si="148"/>
        <v>1.95</v>
      </c>
      <c r="F543" s="6">
        <f>Table9[[#This Row],[4oz 
Net Wt (grams)]]/2</f>
        <v>55.282499999999999</v>
      </c>
      <c r="G543" s="6">
        <f t="shared" si="149"/>
        <v>3.9</v>
      </c>
      <c r="H543" s="6">
        <v>110.565</v>
      </c>
      <c r="I543" s="6">
        <f t="shared" si="150"/>
        <v>4.875</v>
      </c>
      <c r="J543" s="6">
        <f t="shared" si="151"/>
        <v>138.20625000000001</v>
      </c>
      <c r="K543" s="6">
        <f t="shared" si="152"/>
        <v>7.8</v>
      </c>
      <c r="L543" s="6">
        <f t="shared" si="153"/>
        <v>221.13</v>
      </c>
      <c r="M543" s="9" t="str">
        <f t="shared" si="154"/>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148</v>
      </c>
      <c r="W543" s="6">
        <f t="shared" si="155"/>
        <v>0.97499999999999998</v>
      </c>
      <c r="X543" s="6">
        <f t="shared" si="156"/>
        <v>27.641249999999999</v>
      </c>
      <c r="Y543" s="6">
        <f t="shared" si="157"/>
        <v>15.6</v>
      </c>
      <c r="Z543" s="6">
        <f t="shared" si="158"/>
        <v>442.26</v>
      </c>
      <c r="AA543" s="13">
        <v>15000000589</v>
      </c>
      <c r="AB543" s="6">
        <f t="shared" si="164"/>
        <v>2.9249999999999998</v>
      </c>
      <c r="AC543" s="6">
        <f t="shared" si="147"/>
        <v>82.923749999999998</v>
      </c>
      <c r="AD543" s="13">
        <v>17000000589</v>
      </c>
      <c r="AE543" s="6">
        <f t="shared" si="159"/>
        <v>9.75</v>
      </c>
      <c r="AF543" s="6">
        <f t="shared" si="160"/>
        <v>276.41250000000002</v>
      </c>
      <c r="AG543" s="13">
        <v>19000000589</v>
      </c>
      <c r="AH543" s="6">
        <f t="shared" si="161"/>
        <v>5.85</v>
      </c>
      <c r="AI543" s="6">
        <f t="shared" si="162"/>
        <v>165.8475</v>
      </c>
      <c r="AJ543" s="13">
        <v>21000000589</v>
      </c>
      <c r="AK543" s="11" t="s">
        <v>761</v>
      </c>
      <c r="AL543" s="10" t="str">
        <f t="shared" si="163"/>
        <v>Spine Chilling Zesty Italian Bread Dip Ingredients:
dehydrated garlic, spices, orange peel, citric acid, corn oil</v>
      </c>
      <c r="AM543" s="9" t="s">
        <v>44</v>
      </c>
      <c r="AN543" s="42"/>
    </row>
    <row r="544" spans="1:40" ht="180" x14ac:dyDescent="0.3">
      <c r="A544" s="8" t="s">
        <v>2333</v>
      </c>
      <c r="B544" s="8" t="s">
        <v>2334</v>
      </c>
      <c r="C544" s="8" t="s">
        <v>2335</v>
      </c>
      <c r="D544" s="9" t="s">
        <v>2336</v>
      </c>
      <c r="E544" s="6">
        <f t="shared" si="148"/>
        <v>1.9</v>
      </c>
      <c r="F544" s="6">
        <f>Table9[[#This Row],[4oz 
Net Wt (grams)]]/2</f>
        <v>53.865000000000002</v>
      </c>
      <c r="G544" s="6">
        <f t="shared" si="149"/>
        <v>3.8</v>
      </c>
      <c r="H544" s="6">
        <v>107.73</v>
      </c>
      <c r="I544" s="6">
        <f t="shared" si="150"/>
        <v>4.75</v>
      </c>
      <c r="J544" s="6">
        <f t="shared" si="151"/>
        <v>134.66249999999999</v>
      </c>
      <c r="K544" s="6">
        <f t="shared" si="152"/>
        <v>7.6</v>
      </c>
      <c r="L544" s="6">
        <f t="shared" si="153"/>
        <v>215.46</v>
      </c>
      <c r="M544" s="9" t="str">
        <f t="shared" si="154"/>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 t="shared" si="155"/>
        <v>0.95</v>
      </c>
      <c r="X544" s="6">
        <f t="shared" si="156"/>
        <v>26.932500000000001</v>
      </c>
      <c r="Y544" s="6">
        <f t="shared" si="157"/>
        <v>15.2</v>
      </c>
      <c r="Z544" s="6">
        <f t="shared" si="158"/>
        <v>430.92</v>
      </c>
      <c r="AA544" s="13">
        <v>15000000302</v>
      </c>
      <c r="AB544" s="6">
        <f t="shared" si="164"/>
        <v>2.8499999999999996</v>
      </c>
      <c r="AC544" s="6">
        <f t="shared" si="147"/>
        <v>80.797499999999999</v>
      </c>
      <c r="AD544" s="13">
        <v>17000000302</v>
      </c>
      <c r="AE544" s="6">
        <f t="shared" si="159"/>
        <v>9.5</v>
      </c>
      <c r="AF544" s="6">
        <f t="shared" si="160"/>
        <v>269.32499999999999</v>
      </c>
      <c r="AG544" s="13">
        <v>19000000302</v>
      </c>
      <c r="AH544" s="6">
        <f t="shared" si="161"/>
        <v>5.6999999999999993</v>
      </c>
      <c r="AI544" s="6">
        <f t="shared" si="162"/>
        <v>161.595</v>
      </c>
      <c r="AJ544" s="13">
        <v>21000000302</v>
      </c>
      <c r="AK544" s="11"/>
      <c r="AL544" s="10" t="str">
        <f t="shared" si="163"/>
        <v>Sriracha Lime Sea Salt Ingredients:
sea salt, organic paprika, organic habanero chili powder, organic garlic powder, citric acid</v>
      </c>
      <c r="AM544" s="9" t="s">
        <v>44</v>
      </c>
      <c r="AN544" s="42"/>
    </row>
    <row r="545" spans="1:40" ht="180" x14ac:dyDescent="0.3">
      <c r="A545" s="8" t="s">
        <v>2142</v>
      </c>
      <c r="B545" s="8" t="s">
        <v>2143</v>
      </c>
      <c r="C545" s="8" t="s">
        <v>2144</v>
      </c>
      <c r="D545" s="9" t="s">
        <v>2145</v>
      </c>
      <c r="E545" s="6">
        <f t="shared" si="148"/>
        <v>2.1164021164021163</v>
      </c>
      <c r="F545" s="6">
        <f>Table9[[#This Row],[4oz 
Net Wt (grams)]]/2</f>
        <v>60</v>
      </c>
      <c r="G545" s="6">
        <f t="shared" si="149"/>
        <v>4.2328042328042326</v>
      </c>
      <c r="H545" s="6">
        <v>120</v>
      </c>
      <c r="I545" s="6">
        <f t="shared" si="150"/>
        <v>5.2910052910052912</v>
      </c>
      <c r="J545" s="6">
        <f t="shared" si="151"/>
        <v>150</v>
      </c>
      <c r="K545" s="6">
        <f t="shared" si="152"/>
        <v>8.4656084656084651</v>
      </c>
      <c r="L545" s="6">
        <f t="shared" si="153"/>
        <v>240</v>
      </c>
      <c r="M545" s="9" t="str">
        <f t="shared" si="154"/>
        <v>Sriracha Sea Salt Ingredients:
sea salt, organic paprika, organic habanero chili powder, organic garlic powder, citric acid
• This product does not supply iodide -- a necessary nutrient •
 - NET WT. 2.12 oz (60 grams)</v>
      </c>
      <c r="N545" s="10">
        <v>10000000303</v>
      </c>
      <c r="O545" s="10">
        <v>30000000303</v>
      </c>
      <c r="P545" s="10">
        <v>50000000303</v>
      </c>
      <c r="Q545" s="10">
        <v>70000000303</v>
      </c>
      <c r="R545" s="10">
        <v>90000000303</v>
      </c>
      <c r="S545" s="10">
        <v>11000000303</v>
      </c>
      <c r="T545" s="10">
        <v>13000000303</v>
      </c>
      <c r="U545" s="8" t="s">
        <v>49</v>
      </c>
      <c r="V545" s="9" t="s">
        <v>714</v>
      </c>
      <c r="W545" s="6">
        <f t="shared" si="155"/>
        <v>1.0582010582010581</v>
      </c>
      <c r="X545" s="6">
        <f t="shared" si="156"/>
        <v>30</v>
      </c>
      <c r="Y545" s="6">
        <f t="shared" si="157"/>
        <v>16.93121693121693</v>
      </c>
      <c r="Z545" s="6">
        <f t="shared" si="158"/>
        <v>480</v>
      </c>
      <c r="AA545" s="13">
        <v>15000000303</v>
      </c>
      <c r="AB545" s="6">
        <f t="shared" si="164"/>
        <v>3.1746031746031744</v>
      </c>
      <c r="AC545" s="6">
        <f t="shared" si="147"/>
        <v>90</v>
      </c>
      <c r="AD545" s="13">
        <v>17000000303</v>
      </c>
      <c r="AE545" s="6">
        <f t="shared" si="159"/>
        <v>10.582010582010582</v>
      </c>
      <c r="AF545" s="6">
        <f t="shared" si="160"/>
        <v>300</v>
      </c>
      <c r="AG545" s="13">
        <v>19000000303</v>
      </c>
      <c r="AH545" s="6">
        <f t="shared" si="161"/>
        <v>6.3492063492063489</v>
      </c>
      <c r="AI545" s="6">
        <f t="shared" si="162"/>
        <v>180</v>
      </c>
      <c r="AJ545" s="13">
        <v>21000000303</v>
      </c>
      <c r="AK545" s="11"/>
      <c r="AL545" s="10" t="str">
        <f t="shared" si="163"/>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2138</v>
      </c>
      <c r="B546" s="8" t="s">
        <v>2139</v>
      </c>
      <c r="C546" s="8" t="s">
        <v>2140</v>
      </c>
      <c r="D546" s="9" t="s">
        <v>2141</v>
      </c>
      <c r="E546" s="6">
        <f t="shared" si="148"/>
        <v>2.1869488536155202</v>
      </c>
      <c r="F546" s="6">
        <f>Table9[[#This Row],[4oz 
Net Wt (grams)]]/2</f>
        <v>62</v>
      </c>
      <c r="G546" s="6">
        <f t="shared" si="149"/>
        <v>4.3738977072310403</v>
      </c>
      <c r="H546" s="6">
        <v>124</v>
      </c>
      <c r="I546" s="6">
        <f t="shared" si="150"/>
        <v>5.4673721340388006</v>
      </c>
      <c r="J546" s="6">
        <f t="shared" si="151"/>
        <v>155</v>
      </c>
      <c r="K546" s="6">
        <f t="shared" si="152"/>
        <v>8.7477954144620806</v>
      </c>
      <c r="L546" s="6">
        <f t="shared" si="153"/>
        <v>248</v>
      </c>
      <c r="M546" s="9" t="str">
        <f t="shared" si="154"/>
        <v>St. Simons Sea Salt Blend Ingredients:
coarse sea salt, pink peppercorns, cut &amp; sifted rosemary
 - NET WT. 2.19 oz (62 grams)</v>
      </c>
      <c r="N546" s="10">
        <v>10000000304</v>
      </c>
      <c r="O546" s="10">
        <v>30000000304</v>
      </c>
      <c r="P546" s="10">
        <v>50000000304</v>
      </c>
      <c r="Q546" s="10">
        <v>70000000304</v>
      </c>
      <c r="R546" s="10">
        <v>90000000304</v>
      </c>
      <c r="S546" s="10">
        <v>11000000304</v>
      </c>
      <c r="T546" s="10">
        <v>13000000304</v>
      </c>
      <c r="U546" s="8" t="s">
        <v>49</v>
      </c>
      <c r="V546" s="9" t="s">
        <v>626</v>
      </c>
      <c r="W546" s="6">
        <f t="shared" si="155"/>
        <v>1.0934744268077601</v>
      </c>
      <c r="X546" s="6">
        <f t="shared" si="156"/>
        <v>31</v>
      </c>
      <c r="Y546" s="6">
        <f t="shared" si="157"/>
        <v>17.495590828924161</v>
      </c>
      <c r="Z546" s="6">
        <f t="shared" si="158"/>
        <v>496</v>
      </c>
      <c r="AA546" s="13">
        <v>15000000304</v>
      </c>
      <c r="AB546" s="6">
        <f t="shared" si="164"/>
        <v>3.28042328042328</v>
      </c>
      <c r="AC546" s="6">
        <f t="shared" si="147"/>
        <v>93</v>
      </c>
      <c r="AD546" s="13">
        <v>17000000304</v>
      </c>
      <c r="AE546" s="6">
        <f t="shared" si="159"/>
        <v>10.934744268077601</v>
      </c>
      <c r="AF546" s="6">
        <f t="shared" si="160"/>
        <v>310</v>
      </c>
      <c r="AG546" s="13">
        <v>19000000304</v>
      </c>
      <c r="AH546" s="6">
        <f t="shared" si="161"/>
        <v>6.56084656084656</v>
      </c>
      <c r="AI546" s="6">
        <f t="shared" si="162"/>
        <v>186</v>
      </c>
      <c r="AJ546" s="13">
        <v>21000000304</v>
      </c>
      <c r="AK546" s="11" t="s">
        <v>987</v>
      </c>
      <c r="AL546" s="10" t="str">
        <f t="shared" si="163"/>
        <v>St. Simons Sea Salt Blend Ingredients:
coarse sea salt, pink peppercorns, cut &amp; sifted rosemary</v>
      </c>
      <c r="AM546" s="9" t="s">
        <v>44</v>
      </c>
      <c r="AN546" s="42"/>
    </row>
    <row r="547" spans="1:40" ht="180" x14ac:dyDescent="0.3">
      <c r="A547" s="8" t="s">
        <v>923</v>
      </c>
      <c r="B547" s="8" t="s">
        <v>924</v>
      </c>
      <c r="C547" s="8" t="s">
        <v>924</v>
      </c>
      <c r="D547" s="9" t="s">
        <v>925</v>
      </c>
      <c r="E547" s="6">
        <f t="shared" si="148"/>
        <v>0.47619047619047616</v>
      </c>
      <c r="F547" s="6">
        <f>Table9[[#This Row],[4oz 
Net Wt (grams)]]/2</f>
        <v>13.5</v>
      </c>
      <c r="G547" s="6">
        <f t="shared" si="149"/>
        <v>0.95238095238095233</v>
      </c>
      <c r="H547" s="6">
        <v>27</v>
      </c>
      <c r="I547" s="6">
        <f t="shared" si="150"/>
        <v>1.1904761904761905</v>
      </c>
      <c r="J547" s="6">
        <f t="shared" si="151"/>
        <v>33.75</v>
      </c>
      <c r="K547" s="6">
        <f t="shared" si="152"/>
        <v>1.9047619047619047</v>
      </c>
      <c r="L547" s="6">
        <f t="shared" si="153"/>
        <v>54</v>
      </c>
      <c r="M547" s="9" t="str">
        <f t="shared" si="154"/>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 t="shared" si="155"/>
        <v>0.23809523809523808</v>
      </c>
      <c r="X547" s="6">
        <f t="shared" si="156"/>
        <v>6.75</v>
      </c>
      <c r="Y547" s="6">
        <f t="shared" si="157"/>
        <v>3.8095238095238093</v>
      </c>
      <c r="Z547" s="6">
        <f t="shared" si="158"/>
        <v>108</v>
      </c>
      <c r="AA547" s="13">
        <v>15000000635</v>
      </c>
      <c r="AB547" s="6">
        <f t="shared" si="164"/>
        <v>0.71428571428571419</v>
      </c>
      <c r="AC547" s="6">
        <f t="shared" si="147"/>
        <v>20.25</v>
      </c>
      <c r="AD547" s="13">
        <v>17000000635</v>
      </c>
      <c r="AE547" s="6">
        <f t="shared" si="159"/>
        <v>2.3809523809523809</v>
      </c>
      <c r="AF547" s="6">
        <f t="shared" si="160"/>
        <v>67.5</v>
      </c>
      <c r="AG547" s="13">
        <v>19000000635</v>
      </c>
      <c r="AH547" s="6">
        <f t="shared" si="161"/>
        <v>1.4285714285714284</v>
      </c>
      <c r="AI547" s="6">
        <f t="shared" si="162"/>
        <v>40.5</v>
      </c>
      <c r="AJ547" s="13">
        <v>21000000635</v>
      </c>
      <c r="AK547" s="11"/>
      <c r="AL547" s="10" t="str">
        <f t="shared" si="163"/>
        <v>Star Anise Ingredients:
star anise</v>
      </c>
      <c r="AM547" s="9" t="s">
        <v>44</v>
      </c>
      <c r="AN547" s="42"/>
    </row>
    <row r="548" spans="1:40" ht="255" x14ac:dyDescent="0.3">
      <c r="A548" s="8" t="s">
        <v>2352</v>
      </c>
      <c r="B548" s="8" t="s">
        <v>2353</v>
      </c>
      <c r="C548" s="8" t="s">
        <v>2354</v>
      </c>
      <c r="D548" s="9" t="s">
        <v>2355</v>
      </c>
      <c r="E548" s="6">
        <f t="shared" si="148"/>
        <v>2.9</v>
      </c>
      <c r="F548" s="6">
        <f>Table9[[#This Row],[4oz 
Net Wt (grams)]]/2</f>
        <v>82.215000000000003</v>
      </c>
      <c r="G548" s="6">
        <f t="shared" si="149"/>
        <v>5.8</v>
      </c>
      <c r="H548" s="6">
        <v>164.43</v>
      </c>
      <c r="I548" s="6">
        <f t="shared" si="150"/>
        <v>7.25</v>
      </c>
      <c r="J548" s="6">
        <f t="shared" si="151"/>
        <v>205.53750000000002</v>
      </c>
      <c r="K548" s="6">
        <f t="shared" si="152"/>
        <v>11.6</v>
      </c>
      <c r="L548" s="6">
        <f t="shared" si="153"/>
        <v>328.86</v>
      </c>
      <c r="M548"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 t="shared" si="155"/>
        <v>1.45</v>
      </c>
      <c r="X548" s="6">
        <f t="shared" si="156"/>
        <v>41.107500000000002</v>
      </c>
      <c r="Y548" s="6">
        <f t="shared" si="157"/>
        <v>23.2</v>
      </c>
      <c r="Z548" s="6">
        <f t="shared" si="158"/>
        <v>657.72</v>
      </c>
      <c r="AA548" s="13">
        <v>15000000305</v>
      </c>
      <c r="AB548" s="6">
        <f t="shared" si="164"/>
        <v>4.3499999999999996</v>
      </c>
      <c r="AC548" s="6">
        <f t="shared" si="147"/>
        <v>123.32250000000001</v>
      </c>
      <c r="AD548" s="13">
        <v>17000000305</v>
      </c>
      <c r="AE548" s="6">
        <f t="shared" si="159"/>
        <v>14.5</v>
      </c>
      <c r="AF548" s="6">
        <f t="shared" si="160"/>
        <v>411.07500000000005</v>
      </c>
      <c r="AG548" s="13">
        <v>19000000305</v>
      </c>
      <c r="AH548" s="6">
        <f t="shared" si="161"/>
        <v>8.6999999999999993</v>
      </c>
      <c r="AI548" s="6">
        <f t="shared" si="162"/>
        <v>246.64500000000001</v>
      </c>
      <c r="AJ548" s="13">
        <v>21000000305</v>
      </c>
      <c r="AK548" s="11"/>
      <c r="AL548"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1980</v>
      </c>
      <c r="B549" s="8" t="s">
        <v>1981</v>
      </c>
      <c r="C549" s="8" t="s">
        <v>1981</v>
      </c>
      <c r="D549" s="9" t="s">
        <v>1982</v>
      </c>
      <c r="E549" s="6">
        <f t="shared" si="148"/>
        <v>0.91710758377425039</v>
      </c>
      <c r="F549" s="6">
        <f>Table9[[#This Row],[4oz 
Net Wt (grams)]]/2</f>
        <v>26</v>
      </c>
      <c r="G549" s="6">
        <f t="shared" si="149"/>
        <v>1.8342151675485008</v>
      </c>
      <c r="H549" s="6">
        <v>52</v>
      </c>
      <c r="I549" s="6">
        <f t="shared" si="150"/>
        <v>2.2927689594356258</v>
      </c>
      <c r="J549" s="6">
        <f t="shared" si="151"/>
        <v>65</v>
      </c>
      <c r="K549" s="6">
        <f t="shared" si="152"/>
        <v>3.6684303350970016</v>
      </c>
      <c r="L549" s="6">
        <f t="shared" si="153"/>
        <v>104</v>
      </c>
      <c r="M549" s="9" t="str">
        <f t="shared" si="154"/>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1983</v>
      </c>
      <c r="W549" s="6">
        <f t="shared" si="155"/>
        <v>0.4585537918871252</v>
      </c>
      <c r="X549" s="6">
        <f t="shared" si="156"/>
        <v>13</v>
      </c>
      <c r="Y549" s="6">
        <f t="shared" si="157"/>
        <v>7.3368606701940031</v>
      </c>
      <c r="Z549" s="6">
        <f t="shared" si="158"/>
        <v>208</v>
      </c>
      <c r="AA549" s="13">
        <v>15000000306</v>
      </c>
      <c r="AB549" s="6">
        <f t="shared" si="164"/>
        <v>1.3756613756613756</v>
      </c>
      <c r="AC549" s="6">
        <f t="shared" si="147"/>
        <v>39</v>
      </c>
      <c r="AD549" s="13">
        <v>17000000306</v>
      </c>
      <c r="AE549" s="6">
        <f t="shared" si="159"/>
        <v>4.5855379188712524</v>
      </c>
      <c r="AF549" s="6">
        <f t="shared" si="160"/>
        <v>130</v>
      </c>
      <c r="AG549" s="13">
        <v>19000000306</v>
      </c>
      <c r="AH549" s="6">
        <f t="shared" si="161"/>
        <v>2.7513227513227512</v>
      </c>
      <c r="AI549" s="6">
        <f t="shared" si="162"/>
        <v>78</v>
      </c>
      <c r="AJ549" s="13">
        <v>21000000306</v>
      </c>
      <c r="AK549" s="11" t="s">
        <v>1984</v>
      </c>
      <c r="AL549" s="10" t="str">
        <f t="shared" si="163"/>
        <v>Stir Fry Seasoning Ingredients:
garlic, onion, ginger, red pepper, sesame, bell peppers, sea salt, orange peel, sugar</v>
      </c>
      <c r="AM549" s="9" t="s">
        <v>44</v>
      </c>
      <c r="AN549" s="42"/>
    </row>
    <row r="550" spans="1:40" ht="180" x14ac:dyDescent="0.3">
      <c r="A550" s="33" t="s">
        <v>804</v>
      </c>
      <c r="B550" s="8" t="s">
        <v>805</v>
      </c>
      <c r="C550" s="8" t="s">
        <v>806</v>
      </c>
      <c r="D550" s="9" t="s">
        <v>807</v>
      </c>
      <c r="E550" s="6">
        <f t="shared" si="148"/>
        <v>2</v>
      </c>
      <c r="F550" s="6">
        <f>Table9[[#This Row],[4oz 
Net Wt (grams)]]/2</f>
        <v>56.7</v>
      </c>
      <c r="G550" s="6">
        <f t="shared" si="149"/>
        <v>4</v>
      </c>
      <c r="H550" s="6">
        <v>113.4</v>
      </c>
      <c r="I550" s="6">
        <f t="shared" si="150"/>
        <v>5</v>
      </c>
      <c r="J550" s="6">
        <f t="shared" si="151"/>
        <v>141.75</v>
      </c>
      <c r="K550" s="6">
        <f t="shared" si="152"/>
        <v>8</v>
      </c>
      <c r="L550" s="6">
        <f t="shared" si="153"/>
        <v>226.8</v>
      </c>
      <c r="M550" s="9" t="str">
        <f t="shared" si="154"/>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786</v>
      </c>
      <c r="W550" s="6">
        <f t="shared" si="155"/>
        <v>1</v>
      </c>
      <c r="X550" s="6">
        <f t="shared" si="156"/>
        <v>28.35</v>
      </c>
      <c r="Y550" s="6">
        <f t="shared" si="157"/>
        <v>16</v>
      </c>
      <c r="Z550" s="6">
        <f t="shared" si="158"/>
        <v>453.6</v>
      </c>
      <c r="AA550" s="13">
        <v>15000000599</v>
      </c>
      <c r="AB550" s="6">
        <f t="shared" si="164"/>
        <v>3</v>
      </c>
      <c r="AC550" s="6">
        <f t="shared" si="147"/>
        <v>85.050000000000011</v>
      </c>
      <c r="AD550" s="13">
        <v>17000000599</v>
      </c>
      <c r="AE550" s="6">
        <f t="shared" si="159"/>
        <v>10</v>
      </c>
      <c r="AF550" s="6">
        <f t="shared" si="160"/>
        <v>283.5</v>
      </c>
      <c r="AG550" s="13">
        <v>19000000599</v>
      </c>
      <c r="AH550" s="6">
        <f t="shared" si="161"/>
        <v>6</v>
      </c>
      <c r="AI550" s="6">
        <f t="shared" si="162"/>
        <v>170.10000000000002</v>
      </c>
      <c r="AJ550" s="13">
        <v>21000000599</v>
      </c>
      <c r="AK550" s="11" t="s">
        <v>808</v>
      </c>
      <c r="AL550" s="10" t="str">
        <f t="shared" si="163"/>
        <v>Stir The Cauldron Kettle Corn Popcorn Seasoning Ingredients:
sugar, salt, natural butter flavor, less than 2% tricalcium phosphate (anticaking)
• ALLERGY ALERT: contains milk •</v>
      </c>
      <c r="AM550" s="9" t="s">
        <v>44</v>
      </c>
      <c r="AN550" s="42"/>
    </row>
    <row r="551" spans="1:40" ht="405" x14ac:dyDescent="0.3">
      <c r="A551" s="8" t="s">
        <v>2517</v>
      </c>
      <c r="B551" s="8" t="s">
        <v>2518</v>
      </c>
      <c r="C551" s="8" t="s">
        <v>2519</v>
      </c>
      <c r="D551" s="9" t="s">
        <v>2520</v>
      </c>
      <c r="E551" s="6">
        <f t="shared" si="148"/>
        <v>1.6875</v>
      </c>
      <c r="F551" s="6">
        <f>Table9[[#This Row],[4oz 
Net Wt (grams)]]/2</f>
        <v>47.840625000000003</v>
      </c>
      <c r="G551" s="6">
        <f t="shared" si="149"/>
        <v>3.375</v>
      </c>
      <c r="H551" s="6">
        <v>95.681250000000006</v>
      </c>
      <c r="I551" s="6">
        <f t="shared" si="150"/>
        <v>4.21875</v>
      </c>
      <c r="J551" s="6">
        <f t="shared" si="151"/>
        <v>119.6015625</v>
      </c>
      <c r="K551" s="6">
        <f t="shared" si="152"/>
        <v>6.75</v>
      </c>
      <c r="L551" s="6">
        <f t="shared" si="153"/>
        <v>191.36250000000001</v>
      </c>
      <c r="M551"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121</v>
      </c>
      <c r="W551" s="6">
        <f t="shared" si="155"/>
        <v>0.84375</v>
      </c>
      <c r="X551" s="6">
        <f t="shared" si="156"/>
        <v>23.920312500000001</v>
      </c>
      <c r="Y551" s="6">
        <f t="shared" si="157"/>
        <v>13.5</v>
      </c>
      <c r="Z551" s="6">
        <f t="shared" si="158"/>
        <v>382.72500000000002</v>
      </c>
      <c r="AA551" s="13">
        <v>15000000307</v>
      </c>
      <c r="AB551" s="6">
        <f t="shared" si="164"/>
        <v>2.53125</v>
      </c>
      <c r="AC551" s="6">
        <f t="shared" si="147"/>
        <v>71.760937500000011</v>
      </c>
      <c r="AD551" s="13">
        <v>17000000307</v>
      </c>
      <c r="AE551" s="6">
        <f t="shared" si="159"/>
        <v>8.4375</v>
      </c>
      <c r="AF551" s="6">
        <f t="shared" si="160"/>
        <v>239.203125</v>
      </c>
      <c r="AG551" s="13">
        <v>19000000307</v>
      </c>
      <c r="AH551" s="6">
        <f t="shared" si="161"/>
        <v>5.0625</v>
      </c>
      <c r="AI551" s="6">
        <f t="shared" si="162"/>
        <v>143.52187500000002</v>
      </c>
      <c r="AJ551" s="13">
        <v>21000000307</v>
      </c>
      <c r="AK551" s="11"/>
      <c r="AL551"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2450</v>
      </c>
      <c r="B552" s="8" t="s">
        <v>2451</v>
      </c>
      <c r="C552" s="8" t="s">
        <v>2451</v>
      </c>
      <c r="D552" s="9" t="s">
        <v>2452</v>
      </c>
      <c r="E552" s="6">
        <f t="shared" si="148"/>
        <v>1.6578483245149911</v>
      </c>
      <c r="F552" s="6">
        <f>Table9[[#This Row],[4oz 
Net Wt (grams)]]/2</f>
        <v>47</v>
      </c>
      <c r="G552" s="6">
        <f t="shared" si="149"/>
        <v>3.3156966490299822</v>
      </c>
      <c r="H552" s="6">
        <v>94</v>
      </c>
      <c r="I552" s="6">
        <f t="shared" si="150"/>
        <v>4.1446208112874778</v>
      </c>
      <c r="J552" s="6">
        <f t="shared" si="151"/>
        <v>117.5</v>
      </c>
      <c r="K552" s="6">
        <f t="shared" si="152"/>
        <v>6.6313932980599644</v>
      </c>
      <c r="L552" s="6">
        <f t="shared" si="153"/>
        <v>188</v>
      </c>
      <c r="M552" s="9" t="str">
        <f t="shared" si="154"/>
        <v>Strawberry Sugar Ingredients:
sugar, strawberry
 - NET WT. 1.66 oz (47 grams)</v>
      </c>
      <c r="N552" s="10">
        <v>10000000639</v>
      </c>
      <c r="O552" s="10">
        <v>30000000639</v>
      </c>
      <c r="P552" s="10">
        <v>50000000639</v>
      </c>
      <c r="Q552" s="10">
        <v>70000000639</v>
      </c>
      <c r="R552" s="10">
        <v>90000000639</v>
      </c>
      <c r="S552" s="10">
        <v>11000000639</v>
      </c>
      <c r="T552" s="10">
        <v>13000000639</v>
      </c>
      <c r="U552" s="22"/>
      <c r="W552" s="6">
        <f t="shared" si="155"/>
        <v>0.82892416225749554</v>
      </c>
      <c r="X552" s="6">
        <f t="shared" si="156"/>
        <v>23.5</v>
      </c>
      <c r="Y552" s="6">
        <f t="shared" si="157"/>
        <v>13.262786596119929</v>
      </c>
      <c r="Z552" s="6">
        <f t="shared" si="158"/>
        <v>376</v>
      </c>
      <c r="AA552" s="13">
        <v>15000000639</v>
      </c>
      <c r="AB552" s="6">
        <f t="shared" si="164"/>
        <v>2.4867724867724865</v>
      </c>
      <c r="AC552" s="6">
        <f t="shared" si="147"/>
        <v>70.5</v>
      </c>
      <c r="AD552" s="13">
        <v>17000000639</v>
      </c>
      <c r="AE552" s="6">
        <f t="shared" si="159"/>
        <v>8.2892416225749557</v>
      </c>
      <c r="AF552" s="6">
        <f t="shared" si="160"/>
        <v>235</v>
      </c>
      <c r="AG552" s="13">
        <v>19000000639</v>
      </c>
      <c r="AH552" s="6">
        <f t="shared" si="161"/>
        <v>4.973544973544973</v>
      </c>
      <c r="AI552" s="6">
        <f t="shared" si="162"/>
        <v>141</v>
      </c>
      <c r="AJ552" s="13">
        <v>21000000639</v>
      </c>
      <c r="AK552" s="11"/>
      <c r="AL552" s="10" t="str">
        <f t="shared" si="163"/>
        <v>Strawberry Sugar Ingredients:
sugar, strawberry</v>
      </c>
      <c r="AM552" s="9" t="s">
        <v>44</v>
      </c>
      <c r="AN552" s="42"/>
    </row>
    <row r="553" spans="1:40" ht="180" x14ac:dyDescent="0.3">
      <c r="A553" s="8" t="s">
        <v>1669</v>
      </c>
      <c r="B553" s="8" t="s">
        <v>1670</v>
      </c>
      <c r="C553" s="8" t="s">
        <v>1671</v>
      </c>
      <c r="D553" s="9" t="s">
        <v>1672</v>
      </c>
      <c r="E553" s="6">
        <f t="shared" si="148"/>
        <v>1.1000000000000001</v>
      </c>
      <c r="F553" s="6">
        <f>Table9[[#This Row],[4oz 
Net Wt (grams)]]/2</f>
        <v>31.185000000000006</v>
      </c>
      <c r="G553" s="6">
        <f t="shared" si="149"/>
        <v>2.2000000000000002</v>
      </c>
      <c r="H553" s="6">
        <v>62.370000000000012</v>
      </c>
      <c r="I553" s="6">
        <f t="shared" si="150"/>
        <v>2.75</v>
      </c>
      <c r="J553" s="6">
        <f t="shared" si="151"/>
        <v>77.96250000000002</v>
      </c>
      <c r="K553" s="6">
        <f t="shared" si="152"/>
        <v>4.4000000000000004</v>
      </c>
      <c r="L553" s="6">
        <f t="shared" si="153"/>
        <v>124.74000000000002</v>
      </c>
      <c r="M553" s="9" t="str">
        <f t="shared" si="154"/>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786</v>
      </c>
      <c r="W553" s="6">
        <f t="shared" si="155"/>
        <v>0.55000000000000004</v>
      </c>
      <c r="X553" s="6">
        <f t="shared" si="156"/>
        <v>15.592500000000003</v>
      </c>
      <c r="Y553" s="6">
        <f t="shared" si="157"/>
        <v>8.8000000000000007</v>
      </c>
      <c r="Z553" s="6">
        <f t="shared" si="158"/>
        <v>249.48000000000005</v>
      </c>
      <c r="AA553" s="13">
        <v>15000000308</v>
      </c>
      <c r="AB553" s="6">
        <f t="shared" si="164"/>
        <v>1.6500000000000001</v>
      </c>
      <c r="AC553" s="6">
        <f t="shared" si="147"/>
        <v>46.777500000000011</v>
      </c>
      <c r="AD553" s="13">
        <v>17000000308</v>
      </c>
      <c r="AE553" s="6">
        <f t="shared" si="159"/>
        <v>5.5000000000000009</v>
      </c>
      <c r="AF553" s="6">
        <f t="shared" si="160"/>
        <v>155.92500000000004</v>
      </c>
      <c r="AG553" s="13">
        <v>19000000308</v>
      </c>
      <c r="AH553" s="6">
        <f t="shared" si="161"/>
        <v>3.3000000000000003</v>
      </c>
      <c r="AI553" s="6">
        <f t="shared" si="162"/>
        <v>93.555000000000021</v>
      </c>
      <c r="AJ553" s="13">
        <v>21000000308</v>
      </c>
      <c r="AK553" s="11"/>
      <c r="AL553" s="10" t="str">
        <f t="shared" si="163"/>
        <v>Sugar Cookie Popcorn Seasoning Ingredients:
sugar, natural flavors (contains milk), salt, less than 2% silicon dioxide added to prevent caking
• ALLERGY ALERT: contains milk •</v>
      </c>
      <c r="AM553" s="9" t="s">
        <v>44</v>
      </c>
      <c r="AN553" s="42"/>
    </row>
    <row r="554" spans="1:40" ht="180" x14ac:dyDescent="0.3">
      <c r="A554" s="8" t="s">
        <v>150</v>
      </c>
      <c r="B554" s="8" t="s">
        <v>151</v>
      </c>
      <c r="C554" s="8" t="s">
        <v>152</v>
      </c>
      <c r="D554" s="9" t="s">
        <v>153</v>
      </c>
      <c r="E554" s="6">
        <f t="shared" si="148"/>
        <v>0.8</v>
      </c>
      <c r="F554" s="6">
        <f>Table9[[#This Row],[4oz 
Net Wt (grams)]]/2</f>
        <v>22.680000000000003</v>
      </c>
      <c r="G554" s="6">
        <f t="shared" si="149"/>
        <v>1.6</v>
      </c>
      <c r="H554" s="6">
        <v>45.360000000000007</v>
      </c>
      <c r="I554" s="6">
        <f t="shared" si="150"/>
        <v>2</v>
      </c>
      <c r="J554" s="6">
        <f t="shared" si="151"/>
        <v>56.70000000000001</v>
      </c>
      <c r="K554" s="6">
        <f t="shared" si="152"/>
        <v>3.2</v>
      </c>
      <c r="L554" s="6">
        <f t="shared" si="153"/>
        <v>90.720000000000013</v>
      </c>
      <c r="M554" s="9" t="str">
        <f t="shared" si="154"/>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 t="shared" si="155"/>
        <v>0.4</v>
      </c>
      <c r="X554" s="6">
        <f t="shared" si="156"/>
        <v>11.340000000000002</v>
      </c>
      <c r="Y554" s="6">
        <f t="shared" si="157"/>
        <v>6.4</v>
      </c>
      <c r="Z554" s="6">
        <f t="shared" si="158"/>
        <v>181.44000000000003</v>
      </c>
      <c r="AA554" s="13">
        <v>15000000309</v>
      </c>
      <c r="AB554" s="6">
        <f t="shared" si="164"/>
        <v>1.2000000000000002</v>
      </c>
      <c r="AC554" s="6">
        <f t="shared" si="147"/>
        <v>34.020000000000003</v>
      </c>
      <c r="AD554" s="13">
        <v>17000000309</v>
      </c>
      <c r="AE554" s="6">
        <f t="shared" si="159"/>
        <v>4.0000000000000009</v>
      </c>
      <c r="AF554" s="6">
        <f t="shared" si="160"/>
        <v>113.40000000000002</v>
      </c>
      <c r="AG554" s="13">
        <v>19000000309</v>
      </c>
      <c r="AH554" s="6">
        <f t="shared" si="161"/>
        <v>2.4000000000000004</v>
      </c>
      <c r="AI554" s="6">
        <f t="shared" si="162"/>
        <v>68.040000000000006</v>
      </c>
      <c r="AJ554" s="13">
        <v>21000000309</v>
      </c>
      <c r="AK554" s="11"/>
      <c r="AL554" s="10" t="str">
        <f t="shared" si="163"/>
        <v>Summer Garden Bread Dip Ingredients:
dehydrated vegetables (garlic, onion, red bell pepper) sea salt, spices, sesame seeds, honey granules (cane sugar, honey) citric acid</v>
      </c>
      <c r="AM554" s="9" t="s">
        <v>44</v>
      </c>
      <c r="AN554" s="42"/>
    </row>
    <row r="555" spans="1:40" ht="180" x14ac:dyDescent="0.3">
      <c r="A555" s="8" t="s">
        <v>1099</v>
      </c>
      <c r="B555" s="8" t="s">
        <v>1100</v>
      </c>
      <c r="C555" s="8" t="s">
        <v>1101</v>
      </c>
      <c r="D555" s="9" t="s">
        <v>1102</v>
      </c>
      <c r="E555" s="6">
        <f t="shared" si="148"/>
        <v>1.4</v>
      </c>
      <c r="F555" s="6">
        <f>Table9[[#This Row],[4oz 
Net Wt (grams)]]/2</f>
        <v>39.69</v>
      </c>
      <c r="G555" s="6">
        <f t="shared" si="149"/>
        <v>2.8</v>
      </c>
      <c r="H555" s="6">
        <v>79.38</v>
      </c>
      <c r="I555" s="6">
        <f t="shared" si="150"/>
        <v>3.5</v>
      </c>
      <c r="J555" s="6">
        <f t="shared" si="151"/>
        <v>99.224999999999994</v>
      </c>
      <c r="K555" s="6">
        <f t="shared" si="152"/>
        <v>5.6</v>
      </c>
      <c r="L555" s="6">
        <f t="shared" si="153"/>
        <v>158.76</v>
      </c>
      <c r="M555" s="9" t="str">
        <f t="shared" si="154"/>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 t="shared" si="155"/>
        <v>0.7</v>
      </c>
      <c r="X555" s="6">
        <f t="shared" si="156"/>
        <v>19.844999999999999</v>
      </c>
      <c r="Y555" s="6">
        <f t="shared" si="157"/>
        <v>11.2</v>
      </c>
      <c r="Z555" s="6">
        <f t="shared" si="158"/>
        <v>317.52</v>
      </c>
      <c r="AA555" s="13">
        <v>15000000310</v>
      </c>
      <c r="AB555" s="6">
        <f t="shared" si="164"/>
        <v>2.0999999999999996</v>
      </c>
      <c r="AC555" s="6">
        <f t="shared" si="147"/>
        <v>59.534999999999997</v>
      </c>
      <c r="AD555" s="13">
        <v>17000000310</v>
      </c>
      <c r="AE555" s="6">
        <f t="shared" si="159"/>
        <v>6.9999999999999991</v>
      </c>
      <c r="AF555" s="6">
        <f t="shared" si="160"/>
        <v>198.45</v>
      </c>
      <c r="AG555" s="13">
        <v>19000000310</v>
      </c>
      <c r="AH555" s="6">
        <f t="shared" si="161"/>
        <v>4.1999999999999993</v>
      </c>
      <c r="AI555" s="6">
        <f t="shared" si="162"/>
        <v>119.07</v>
      </c>
      <c r="AJ555" s="13">
        <v>21000000310</v>
      </c>
      <c r="AK555" s="11"/>
      <c r="AL555" s="10" t="str">
        <f t="shared" si="163"/>
        <v>Summer Sizzle Grill Seasoning Ingredients:
salt, sugar, spices, paprika, natural flavors, &lt;2% silicon dioxide to prevent caking</v>
      </c>
      <c r="AM555" s="9" t="s">
        <v>44</v>
      </c>
      <c r="AN555" s="42"/>
    </row>
    <row r="556" spans="1:40" ht="195" x14ac:dyDescent="0.3">
      <c r="A556" s="31" t="s">
        <v>108</v>
      </c>
      <c r="B556" s="8" t="s">
        <v>3019</v>
      </c>
      <c r="C556" s="8" t="s">
        <v>3019</v>
      </c>
      <c r="D556" s="9" t="s">
        <v>3020</v>
      </c>
      <c r="E556" s="6">
        <f t="shared" si="148"/>
        <v>0.79999999999999993</v>
      </c>
      <c r="F556" s="6">
        <f>Table9[[#This Row],[4oz 
Net Wt (grams)]]/2</f>
        <v>22.68</v>
      </c>
      <c r="G556" s="6">
        <f t="shared" si="149"/>
        <v>1.5999999999999999</v>
      </c>
      <c r="H556" s="6">
        <v>45.36</v>
      </c>
      <c r="I556" s="6">
        <f t="shared" si="150"/>
        <v>1.9999999999999998</v>
      </c>
      <c r="J556" s="6">
        <f t="shared" si="151"/>
        <v>56.7</v>
      </c>
      <c r="K556" s="6">
        <f t="shared" si="152"/>
        <v>3.1999999999999997</v>
      </c>
      <c r="L556" s="6">
        <f t="shared" si="153"/>
        <v>90.72</v>
      </c>
      <c r="M556" s="9" t="str">
        <f t="shared" si="154"/>
        <v>Sundried Tomato &amp; Basil Bread Dip and Seasoning Ingredients:
salt, spices, dehydrated garlic, onion powder, red bell pepper, tomato, canola, silicone dioxide (anti-caking)
• ALLERGY ALERT: contains soybean oil •
 - NET WT. 0.80 oz (22.68 grams)</v>
      </c>
      <c r="N556" s="10">
        <v>10000000311</v>
      </c>
      <c r="O556" s="10">
        <v>30000000311</v>
      </c>
      <c r="P556" s="10">
        <v>50000000311</v>
      </c>
      <c r="Q556" s="10">
        <v>70000000311</v>
      </c>
      <c r="R556" s="10">
        <v>90000000311</v>
      </c>
      <c r="S556" s="10">
        <v>11000000311</v>
      </c>
      <c r="T556" s="10">
        <v>13000000311</v>
      </c>
      <c r="U556" s="8" t="s">
        <v>49</v>
      </c>
      <c r="V556" s="9" t="s">
        <v>97</v>
      </c>
      <c r="W556" s="6">
        <f t="shared" si="155"/>
        <v>0.39999999999999997</v>
      </c>
      <c r="X556" s="6">
        <f t="shared" si="156"/>
        <v>11.34</v>
      </c>
      <c r="Y556" s="6">
        <f t="shared" si="157"/>
        <v>6.3999999999999995</v>
      </c>
      <c r="Z556" s="6">
        <f t="shared" si="158"/>
        <v>181.44</v>
      </c>
      <c r="AA556" s="13">
        <v>15000000311</v>
      </c>
      <c r="AB556" s="6">
        <f t="shared" si="164"/>
        <v>1.2</v>
      </c>
      <c r="AC556" s="6">
        <f t="shared" si="147"/>
        <v>34.019999999999996</v>
      </c>
      <c r="AD556" s="13">
        <v>17000000311</v>
      </c>
      <c r="AE556" s="6">
        <f t="shared" si="159"/>
        <v>4</v>
      </c>
      <c r="AF556" s="6">
        <f t="shared" si="160"/>
        <v>113.4</v>
      </c>
      <c r="AG556" s="13">
        <v>19000000311</v>
      </c>
      <c r="AH556" s="6">
        <f t="shared" si="161"/>
        <v>2.4</v>
      </c>
      <c r="AI556" s="6">
        <f t="shared" si="162"/>
        <v>68.039999999999992</v>
      </c>
      <c r="AJ556" s="13">
        <v>21000000311</v>
      </c>
      <c r="AK556" s="11"/>
      <c r="AL556" s="10" t="str">
        <f t="shared" si="163"/>
        <v>Sundried Tomato &amp; Basil Bread Dip and Seasoning Ingredients:
salt, spices, dehydrated garlic, onion powder, red bell pepper, tomato, canola, silicone dioxide (anti-caking)
• ALLERGY ALERT: contains soybean oil •</v>
      </c>
      <c r="AM556" s="9" t="s">
        <v>44</v>
      </c>
      <c r="AN556" s="42"/>
    </row>
    <row r="557" spans="1:40" ht="180" x14ac:dyDescent="0.3">
      <c r="A557" s="33" t="s">
        <v>466</v>
      </c>
      <c r="B557" s="8" t="s">
        <v>467</v>
      </c>
      <c r="C557" s="8" t="s">
        <v>468</v>
      </c>
      <c r="D557" s="9" t="s">
        <v>469</v>
      </c>
      <c r="E557" s="6">
        <f t="shared" si="148"/>
        <v>1.164021164021164</v>
      </c>
      <c r="F557" s="6">
        <f>Table9[[#This Row],[4oz 
Net Wt (grams)]]/2</f>
        <v>33</v>
      </c>
      <c r="G557" s="6">
        <f t="shared" si="149"/>
        <v>2.3280423280423279</v>
      </c>
      <c r="H557" s="6">
        <v>66</v>
      </c>
      <c r="I557" s="6">
        <f t="shared" si="150"/>
        <v>2.9100529100529098</v>
      </c>
      <c r="J557" s="6">
        <f t="shared" si="151"/>
        <v>82.5</v>
      </c>
      <c r="K557" s="6">
        <f t="shared" si="152"/>
        <v>4.6560846560846558</v>
      </c>
      <c r="L557" s="6">
        <f t="shared" si="153"/>
        <v>132</v>
      </c>
      <c r="M557" s="9" t="str">
        <f t="shared" si="154"/>
        <v>Sundried Tomato &amp; Basil Seasoning Ingredients:
salt, spices, dehydrated garlic, onion powder, red bell pepper, tomato, canola, silicone dioxide (anti-caking)
• ALLERGY ALERT: contains soybean oil •
 - NET WT. 1.16 oz (33 grams)</v>
      </c>
      <c r="N557" s="10">
        <v>10000000449</v>
      </c>
      <c r="O557" s="10">
        <v>30000000449</v>
      </c>
      <c r="P557" s="10">
        <v>50000000449</v>
      </c>
      <c r="Q557" s="10">
        <v>70000000449</v>
      </c>
      <c r="R557" s="10">
        <v>90000000449</v>
      </c>
      <c r="S557" s="10">
        <v>11000000449</v>
      </c>
      <c r="T557" s="10">
        <v>13000000449</v>
      </c>
      <c r="U557" s="9" t="s">
        <v>49</v>
      </c>
      <c r="V557" s="9"/>
      <c r="W557" s="6">
        <f t="shared" si="155"/>
        <v>0.58201058201058198</v>
      </c>
      <c r="X557" s="6">
        <f t="shared" si="156"/>
        <v>16.5</v>
      </c>
      <c r="Y557" s="6">
        <f t="shared" si="157"/>
        <v>9.3121693121693117</v>
      </c>
      <c r="Z557" s="6">
        <f t="shared" si="158"/>
        <v>264</v>
      </c>
      <c r="AA557" s="13">
        <v>15000000449</v>
      </c>
      <c r="AB557" s="6">
        <f t="shared" si="164"/>
        <v>1.746031746031746</v>
      </c>
      <c r="AC557" s="6">
        <f t="shared" si="147"/>
        <v>49.5</v>
      </c>
      <c r="AD557" s="13">
        <v>17000000449</v>
      </c>
      <c r="AE557" s="6">
        <f t="shared" si="159"/>
        <v>5.8201058201058196</v>
      </c>
      <c r="AF557" s="6">
        <f t="shared" si="160"/>
        <v>165</v>
      </c>
      <c r="AG557" s="13">
        <v>19000000449</v>
      </c>
      <c r="AH557" s="6">
        <f t="shared" si="161"/>
        <v>3.4920634920634921</v>
      </c>
      <c r="AI557" s="6">
        <f t="shared" si="162"/>
        <v>99</v>
      </c>
      <c r="AJ557" s="13">
        <v>21000000449</v>
      </c>
      <c r="AK557" s="11" t="s">
        <v>470</v>
      </c>
      <c r="AL557" s="10" t="str">
        <f t="shared" si="163"/>
        <v>Sundried Tomato &amp; Basil Seasoning Ingredients:
salt, spices, dehydrated garlic, onion powder, red bell pepper, tomato, canola, silicone dioxide (anti-caking)
• ALLERGY ALERT: contains soybean oil •</v>
      </c>
      <c r="AM557" s="9" t="s">
        <v>44</v>
      </c>
      <c r="AN557" s="42"/>
    </row>
    <row r="558" spans="1:40" ht="180" x14ac:dyDescent="0.3">
      <c r="A558" s="33" t="s">
        <v>596</v>
      </c>
      <c r="B558" s="8" t="s">
        <v>467</v>
      </c>
      <c r="C558" s="8" t="s">
        <v>468</v>
      </c>
      <c r="D558" s="9" t="s">
        <v>469</v>
      </c>
      <c r="E558" s="6">
        <f t="shared" si="148"/>
        <v>1.164021164021164</v>
      </c>
      <c r="F558" s="6">
        <f>Table9[[#This Row],[4oz 
Net Wt (grams)]]/2</f>
        <v>33</v>
      </c>
      <c r="G558" s="6">
        <f t="shared" si="149"/>
        <v>2.3280423280423279</v>
      </c>
      <c r="H558" s="6">
        <v>66</v>
      </c>
      <c r="I558" s="6">
        <f t="shared" si="150"/>
        <v>2.9100529100529098</v>
      </c>
      <c r="J558" s="6">
        <f t="shared" si="151"/>
        <v>82.5</v>
      </c>
      <c r="K558" s="6">
        <f t="shared" si="152"/>
        <v>4.6560846560846558</v>
      </c>
      <c r="L558" s="6">
        <f t="shared" si="153"/>
        <v>132</v>
      </c>
      <c r="M558" s="9" t="str">
        <f t="shared" si="154"/>
        <v>Sundried Tomato &amp; Basil Seasoning Ingredients:
salt, spices, dehydrated garlic, onion powder, red bell pepper, tomato, canola, silicone dioxide (anti-caking)
• ALLERGY ALERT: contains soybean oil •
 - NET WT. 1.16 oz (33 grams)</v>
      </c>
      <c r="N558" s="10">
        <v>10000000520</v>
      </c>
      <c r="O558" s="10">
        <v>30000000520</v>
      </c>
      <c r="P558" s="10">
        <v>50000000520</v>
      </c>
      <c r="Q558" s="10">
        <v>70000000520</v>
      </c>
      <c r="R558" s="10">
        <v>90000000520</v>
      </c>
      <c r="S558" s="10">
        <v>11000000520</v>
      </c>
      <c r="T558" s="10">
        <v>13000000520</v>
      </c>
      <c r="U558" s="22"/>
      <c r="W558" s="6">
        <f t="shared" si="155"/>
        <v>0.58201058201058198</v>
      </c>
      <c r="X558" s="6">
        <f t="shared" si="156"/>
        <v>16.5</v>
      </c>
      <c r="Y558" s="6">
        <f t="shared" si="157"/>
        <v>9.3121693121693117</v>
      </c>
      <c r="Z558" s="6">
        <f t="shared" si="158"/>
        <v>264</v>
      </c>
      <c r="AA558" s="13">
        <v>15000000520</v>
      </c>
      <c r="AB558" s="6">
        <f t="shared" si="164"/>
        <v>1.746031746031746</v>
      </c>
      <c r="AC558" s="6">
        <f t="shared" ref="AC558:AC621" si="165">IF(OR(F558 = "NULL", H558 = "NULL"), "NULL", (F558+H558)/2)</f>
        <v>49.5</v>
      </c>
      <c r="AD558" s="13">
        <v>17000000520</v>
      </c>
      <c r="AE558" s="6">
        <f t="shared" si="159"/>
        <v>5.8201058201058196</v>
      </c>
      <c r="AF558" s="6">
        <f t="shared" si="160"/>
        <v>165</v>
      </c>
      <c r="AG558" s="13">
        <v>19000000520</v>
      </c>
      <c r="AH558" s="6">
        <f t="shared" si="161"/>
        <v>3.4920634920634921</v>
      </c>
      <c r="AI558" s="6">
        <f t="shared" si="162"/>
        <v>99</v>
      </c>
      <c r="AJ558" s="13">
        <v>21000000520</v>
      </c>
      <c r="AK558" s="11" t="s">
        <v>597</v>
      </c>
      <c r="AL558" s="10" t="str">
        <f t="shared" si="163"/>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2513</v>
      </c>
      <c r="B559" s="8" t="s">
        <v>2514</v>
      </c>
      <c r="C559" s="8" t="s">
        <v>2515</v>
      </c>
      <c r="D559" s="9" t="s">
        <v>2516</v>
      </c>
      <c r="E559" s="6">
        <f t="shared" si="148"/>
        <v>1.6875</v>
      </c>
      <c r="F559" s="6">
        <f>Table9[[#This Row],[4oz 
Net Wt (grams)]]/2</f>
        <v>47.840625000000003</v>
      </c>
      <c r="G559" s="6">
        <f t="shared" si="149"/>
        <v>3.375</v>
      </c>
      <c r="H559" s="6">
        <v>95.681250000000006</v>
      </c>
      <c r="I559" s="6">
        <f t="shared" si="150"/>
        <v>4.21875</v>
      </c>
      <c r="J559" s="6">
        <f t="shared" si="151"/>
        <v>119.6015625</v>
      </c>
      <c r="K559" s="6">
        <f t="shared" si="152"/>
        <v>6.75</v>
      </c>
      <c r="L559" s="6">
        <f t="shared" si="153"/>
        <v>191.36250000000001</v>
      </c>
      <c r="M559"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121</v>
      </c>
      <c r="W559" s="6">
        <f t="shared" si="155"/>
        <v>0.84375</v>
      </c>
      <c r="X559" s="6">
        <f t="shared" si="156"/>
        <v>23.920312500000001</v>
      </c>
      <c r="Y559" s="6">
        <f t="shared" si="157"/>
        <v>13.5</v>
      </c>
      <c r="Z559" s="6">
        <f t="shared" si="158"/>
        <v>382.72500000000002</v>
      </c>
      <c r="AA559" s="13">
        <v>15000000312</v>
      </c>
      <c r="AB559" s="6">
        <f t="shared" si="164"/>
        <v>2.53125</v>
      </c>
      <c r="AC559" s="6">
        <f t="shared" si="165"/>
        <v>71.760937500000011</v>
      </c>
      <c r="AD559" s="13">
        <v>17000000312</v>
      </c>
      <c r="AE559" s="6">
        <f t="shared" si="159"/>
        <v>8.4375</v>
      </c>
      <c r="AF559" s="6">
        <f t="shared" si="160"/>
        <v>239.203125</v>
      </c>
      <c r="AG559" s="13">
        <v>19000000312</v>
      </c>
      <c r="AH559" s="6">
        <f t="shared" si="161"/>
        <v>5.0625</v>
      </c>
      <c r="AI559" s="6">
        <f t="shared" si="162"/>
        <v>143.52187500000002</v>
      </c>
      <c r="AJ559" s="13">
        <v>21000000312</v>
      </c>
      <c r="AK559" s="11"/>
      <c r="AL559"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1895</v>
      </c>
      <c r="B560" s="8" t="s">
        <v>1896</v>
      </c>
      <c r="C560" s="8" t="s">
        <v>1897</v>
      </c>
      <c r="D560" s="9" t="s">
        <v>1898</v>
      </c>
      <c r="E560" s="6">
        <f t="shared" si="148"/>
        <v>1.6499999999999997</v>
      </c>
      <c r="F560" s="6">
        <f>Table9[[#This Row],[4oz 
Net Wt (grams)]]/2</f>
        <v>46.777499999999996</v>
      </c>
      <c r="G560" s="6">
        <f t="shared" si="149"/>
        <v>3.2999999999999994</v>
      </c>
      <c r="H560" s="6">
        <v>93.554999999999993</v>
      </c>
      <c r="I560" s="6">
        <f t="shared" si="150"/>
        <v>4.1249999999999991</v>
      </c>
      <c r="J560" s="6">
        <f t="shared" si="151"/>
        <v>116.94374999999999</v>
      </c>
      <c r="K560" s="6">
        <f t="shared" si="152"/>
        <v>6.5999999999999988</v>
      </c>
      <c r="L560" s="6">
        <f t="shared" si="153"/>
        <v>187.10999999999999</v>
      </c>
      <c r="M560"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 t="shared" si="155"/>
        <v>0.82499999999999984</v>
      </c>
      <c r="X560" s="6">
        <f t="shared" si="156"/>
        <v>23.388749999999998</v>
      </c>
      <c r="Y560" s="6">
        <f t="shared" si="157"/>
        <v>13.199999999999998</v>
      </c>
      <c r="Z560" s="6">
        <f t="shared" si="158"/>
        <v>374.21999999999997</v>
      </c>
      <c r="AA560" s="13">
        <v>15000000313</v>
      </c>
      <c r="AB560" s="6">
        <f t="shared" si="164"/>
        <v>2.4749999999999996</v>
      </c>
      <c r="AC560" s="6">
        <f t="shared" si="165"/>
        <v>70.166249999999991</v>
      </c>
      <c r="AD560" s="13">
        <v>17000000313</v>
      </c>
      <c r="AE560" s="6">
        <f t="shared" si="159"/>
        <v>8.25</v>
      </c>
      <c r="AF560" s="6">
        <f t="shared" si="160"/>
        <v>233.88749999999999</v>
      </c>
      <c r="AG560" s="13">
        <v>19000000313</v>
      </c>
      <c r="AH560" s="6">
        <f t="shared" si="161"/>
        <v>4.9499999999999993</v>
      </c>
      <c r="AI560" s="6">
        <f t="shared" si="162"/>
        <v>140.33249999999998</v>
      </c>
      <c r="AJ560" s="13">
        <v>21000000313</v>
      </c>
      <c r="AK560" s="11"/>
      <c r="AL560"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953</v>
      </c>
      <c r="B561" s="8" t="s">
        <v>954</v>
      </c>
      <c r="C561" s="8" t="s">
        <v>955</v>
      </c>
      <c r="D561" s="9" t="s">
        <v>956</v>
      </c>
      <c r="E561" s="6">
        <f t="shared" si="148"/>
        <v>1.95</v>
      </c>
      <c r="F561" s="6">
        <f>Table9[[#This Row],[4oz 
Net Wt (grams)]]/2</f>
        <v>55.282499999999999</v>
      </c>
      <c r="G561" s="6">
        <f t="shared" si="149"/>
        <v>3.9</v>
      </c>
      <c r="H561" s="6">
        <v>110.565</v>
      </c>
      <c r="I561" s="6">
        <f t="shared" si="150"/>
        <v>4.875</v>
      </c>
      <c r="J561" s="6">
        <f t="shared" si="151"/>
        <v>138.20625000000001</v>
      </c>
      <c r="K561" s="6">
        <f t="shared" si="152"/>
        <v>7.8</v>
      </c>
      <c r="L561" s="6">
        <f t="shared" si="153"/>
        <v>221.13</v>
      </c>
      <c r="M561"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 t="shared" si="155"/>
        <v>0.97499999999999998</v>
      </c>
      <c r="X561" s="6">
        <f t="shared" si="156"/>
        <v>27.641249999999999</v>
      </c>
      <c r="Y561" s="6">
        <f t="shared" si="157"/>
        <v>15.6</v>
      </c>
      <c r="Z561" s="6">
        <f t="shared" si="158"/>
        <v>442.26</v>
      </c>
      <c r="AA561" s="13">
        <v>15000000314</v>
      </c>
      <c r="AB561" s="6">
        <f t="shared" si="164"/>
        <v>2.9249999999999998</v>
      </c>
      <c r="AC561" s="6">
        <f t="shared" si="165"/>
        <v>82.923749999999998</v>
      </c>
      <c r="AD561" s="13">
        <v>17000000314</v>
      </c>
      <c r="AE561" s="6">
        <f t="shared" si="159"/>
        <v>9.75</v>
      </c>
      <c r="AF561" s="6">
        <f t="shared" si="160"/>
        <v>276.41250000000002</v>
      </c>
      <c r="AG561" s="13">
        <v>19000000314</v>
      </c>
      <c r="AH561" s="6">
        <f t="shared" si="161"/>
        <v>5.85</v>
      </c>
      <c r="AI561" s="6">
        <f t="shared" si="162"/>
        <v>165.8475</v>
      </c>
      <c r="AJ561" s="13">
        <v>21000000314</v>
      </c>
      <c r="AK561" s="11"/>
      <c r="AL561" s="10" t="str">
        <f t="shared" si="163"/>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1107</v>
      </c>
      <c r="B562" s="8" t="s">
        <v>1108</v>
      </c>
      <c r="C562" s="8" t="s">
        <v>1109</v>
      </c>
      <c r="D562" s="9" t="s">
        <v>1110</v>
      </c>
      <c r="E562" s="6">
        <f t="shared" si="148"/>
        <v>1.6754850088183422</v>
      </c>
      <c r="F562" s="6">
        <f>Table9[[#This Row],[4oz 
Net Wt (grams)]]/2</f>
        <v>47.5</v>
      </c>
      <c r="G562" s="6">
        <f t="shared" si="149"/>
        <v>3.3509700176366843</v>
      </c>
      <c r="H562" s="6">
        <v>95</v>
      </c>
      <c r="I562" s="6">
        <f t="shared" si="150"/>
        <v>4.1887125220458552</v>
      </c>
      <c r="J562" s="6">
        <f t="shared" si="151"/>
        <v>118.75</v>
      </c>
      <c r="K562" s="6">
        <f t="shared" si="152"/>
        <v>6.7019400352733687</v>
      </c>
      <c r="L562" s="6">
        <f t="shared" si="153"/>
        <v>190</v>
      </c>
      <c r="M562" s="9" t="str">
        <f t="shared" si="154"/>
        <v>Sweet &amp; Spicy Grill Seasoning Ingredients:
brown sugar, salt, spice, molasses powder (refinery syrup, can molasses, cane caramel color), dehydrated garlic
 - NET WT. 1.68 oz (47.5 grams)</v>
      </c>
      <c r="N562" s="10">
        <v>10000000298</v>
      </c>
      <c r="O562" s="10">
        <v>30000000298</v>
      </c>
      <c r="P562" s="10">
        <v>50000000298</v>
      </c>
      <c r="Q562" s="10">
        <v>70000000298</v>
      </c>
      <c r="R562" s="10">
        <v>90000000298</v>
      </c>
      <c r="S562" s="10">
        <v>11000000298</v>
      </c>
      <c r="T562" s="10">
        <v>13000000298</v>
      </c>
      <c r="U562" s="8" t="s">
        <v>49</v>
      </c>
      <c r="V562" s="9" t="s">
        <v>992</v>
      </c>
      <c r="W562" s="6">
        <f t="shared" si="155"/>
        <v>0.83774250440917108</v>
      </c>
      <c r="X562" s="6">
        <f t="shared" si="156"/>
        <v>23.75</v>
      </c>
      <c r="Y562" s="6">
        <f t="shared" si="157"/>
        <v>13.403880070546737</v>
      </c>
      <c r="Z562" s="6">
        <f t="shared" si="158"/>
        <v>380</v>
      </c>
      <c r="AA562" s="13">
        <v>15000000298</v>
      </c>
      <c r="AB562" s="6">
        <f t="shared" si="164"/>
        <v>2.5132275132275135</v>
      </c>
      <c r="AC562" s="6">
        <f t="shared" si="165"/>
        <v>71.25</v>
      </c>
      <c r="AD562" s="13">
        <v>17000000298</v>
      </c>
      <c r="AE562" s="6">
        <f t="shared" si="159"/>
        <v>8.3774250440917104</v>
      </c>
      <c r="AF562" s="6">
        <f t="shared" si="160"/>
        <v>237.5</v>
      </c>
      <c r="AG562" s="13">
        <v>19000000298</v>
      </c>
      <c r="AH562" s="6">
        <f t="shared" si="161"/>
        <v>5.026455026455027</v>
      </c>
      <c r="AI562" s="6">
        <f t="shared" si="162"/>
        <v>142.5</v>
      </c>
      <c r="AJ562" s="13">
        <v>21000000298</v>
      </c>
      <c r="AK562" s="11" t="s">
        <v>1111</v>
      </c>
      <c r="AL562" s="10" t="str">
        <f t="shared" si="163"/>
        <v>Sweet &amp; Spicy Grill Seasoning Ingredients:
brown sugar, salt, spice, molasses powder (refinery syrup, can molasses, cane caramel color), dehydrated garlic</v>
      </c>
      <c r="AM562" s="9" t="s">
        <v>44</v>
      </c>
      <c r="AN562" s="42"/>
    </row>
    <row r="563" spans="1:40" ht="180" x14ac:dyDescent="0.3">
      <c r="A563" s="31" t="s">
        <v>1046</v>
      </c>
      <c r="B563" s="8" t="s">
        <v>1047</v>
      </c>
      <c r="C563" s="8" t="s">
        <v>1047</v>
      </c>
      <c r="D563" s="9" t="s">
        <v>1048</v>
      </c>
      <c r="E563" s="6">
        <f t="shared" si="148"/>
        <v>1.4991181657848325</v>
      </c>
      <c r="F563" s="6">
        <f>Table9[[#This Row],[4oz 
Net Wt (grams)]]/2</f>
        <v>42.5</v>
      </c>
      <c r="G563" s="6">
        <f t="shared" si="149"/>
        <v>2.998236331569665</v>
      </c>
      <c r="H563" s="6">
        <v>85</v>
      </c>
      <c r="I563" s="6">
        <f t="shared" si="150"/>
        <v>3.7477954144620811</v>
      </c>
      <c r="J563" s="6">
        <f t="shared" si="151"/>
        <v>106.25</v>
      </c>
      <c r="K563" s="6">
        <f t="shared" si="152"/>
        <v>5.9964726631393299</v>
      </c>
      <c r="L563" s="6">
        <f t="shared" si="153"/>
        <v>170</v>
      </c>
      <c r="M563" s="9" t="str">
        <f t="shared" si="154"/>
        <v>Sweet Cherry Rub Ingredients:
brown sugar, salt, dehydrated cherry powder, spices, dehydrated garlic, paprika, onion powder, and no more than 1% tricalcium phosphate added to prevent caking
 - NET WT. 1.50 oz (42.5 grams)</v>
      </c>
      <c r="N563" s="10">
        <v>10000000315</v>
      </c>
      <c r="O563" s="10">
        <v>30000000315</v>
      </c>
      <c r="P563" s="10">
        <v>50000000315</v>
      </c>
      <c r="Q563" s="10">
        <v>70000000315</v>
      </c>
      <c r="R563" s="10">
        <v>90000000315</v>
      </c>
      <c r="S563" s="10">
        <v>11000000315</v>
      </c>
      <c r="T563" s="10">
        <v>13000000315</v>
      </c>
      <c r="U563" s="8" t="s">
        <v>49</v>
      </c>
      <c r="V563" s="9" t="s">
        <v>992</v>
      </c>
      <c r="W563" s="6">
        <f t="shared" si="155"/>
        <v>0.74955908289241624</v>
      </c>
      <c r="X563" s="6">
        <f t="shared" si="156"/>
        <v>21.25</v>
      </c>
      <c r="Y563" s="6">
        <f t="shared" si="157"/>
        <v>11.99294532627866</v>
      </c>
      <c r="Z563" s="6">
        <f t="shared" si="158"/>
        <v>340</v>
      </c>
      <c r="AA563" s="13">
        <v>15000000315</v>
      </c>
      <c r="AB563" s="6">
        <f t="shared" si="164"/>
        <v>2.2486772486772488</v>
      </c>
      <c r="AC563" s="6">
        <f t="shared" si="165"/>
        <v>63.75</v>
      </c>
      <c r="AD563" s="13">
        <v>17000000315</v>
      </c>
      <c r="AE563" s="6">
        <f t="shared" si="159"/>
        <v>7.4955908289241622</v>
      </c>
      <c r="AF563" s="6">
        <f t="shared" si="160"/>
        <v>212.5</v>
      </c>
      <c r="AG563" s="13">
        <v>19000000315</v>
      </c>
      <c r="AH563" s="6">
        <f t="shared" si="161"/>
        <v>4.4973544973544977</v>
      </c>
      <c r="AI563" s="6">
        <f t="shared" si="162"/>
        <v>127.5</v>
      </c>
      <c r="AJ563" s="13">
        <v>21000000315</v>
      </c>
      <c r="AK563" s="11" t="s">
        <v>1049</v>
      </c>
      <c r="AL563" s="10" t="str">
        <f t="shared" si="163"/>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598</v>
      </c>
      <c r="B564" s="8" t="s">
        <v>599</v>
      </c>
      <c r="C564" s="8" t="s">
        <v>599</v>
      </c>
      <c r="D564" s="9" t="s">
        <v>600</v>
      </c>
      <c r="E564" s="6">
        <f t="shared" si="148"/>
        <v>1.4991181657848325</v>
      </c>
      <c r="F564" s="6">
        <f>Table9[[#This Row],[4oz 
Net Wt (grams)]]/2</f>
        <v>42.5</v>
      </c>
      <c r="G564" s="6">
        <f t="shared" si="149"/>
        <v>2.998236331569665</v>
      </c>
      <c r="H564" s="6">
        <v>85</v>
      </c>
      <c r="I564" s="6">
        <f t="shared" si="150"/>
        <v>3.7477954144620811</v>
      </c>
      <c r="J564" s="6">
        <f t="shared" si="151"/>
        <v>106.25</v>
      </c>
      <c r="K564" s="6">
        <f t="shared" si="152"/>
        <v>5.9964726631393299</v>
      </c>
      <c r="L564" s="6">
        <f t="shared" si="153"/>
        <v>170</v>
      </c>
      <c r="M564" s="9" t="str">
        <f t="shared" si="154"/>
        <v>Sweet Cherry Seasoning Ingredients:
brown sugar, salt, dehydrated cherry powder, spices, dehydrated garlic, paprika, onion powder, and no more than 1% tricalcium phosphate added to prevent caking
 - NET WT. 1.50 oz (42.5 grams)</v>
      </c>
      <c r="N564" s="10">
        <v>10000000521</v>
      </c>
      <c r="O564" s="10">
        <v>30000000521</v>
      </c>
      <c r="P564" s="10">
        <v>50000000521</v>
      </c>
      <c r="Q564" s="10">
        <v>70000000521</v>
      </c>
      <c r="R564" s="10">
        <v>90000000521</v>
      </c>
      <c r="S564" s="10">
        <v>11000000521</v>
      </c>
      <c r="T564" s="10">
        <v>13000000521</v>
      </c>
      <c r="U564" s="22"/>
      <c r="W564" s="6">
        <f t="shared" si="155"/>
        <v>0.74955908289241624</v>
      </c>
      <c r="X564" s="6">
        <f t="shared" si="156"/>
        <v>21.25</v>
      </c>
      <c r="Y564" s="6">
        <f t="shared" si="157"/>
        <v>11.99294532627866</v>
      </c>
      <c r="Z564" s="6">
        <f t="shared" si="158"/>
        <v>340</v>
      </c>
      <c r="AA564" s="13">
        <v>15000000521</v>
      </c>
      <c r="AB564" s="6">
        <f t="shared" si="164"/>
        <v>2.2486772486772488</v>
      </c>
      <c r="AC564" s="6">
        <f t="shared" si="165"/>
        <v>63.75</v>
      </c>
      <c r="AD564" s="13">
        <v>17000000521</v>
      </c>
      <c r="AE564" s="6">
        <f t="shared" si="159"/>
        <v>7.4955908289241622</v>
      </c>
      <c r="AF564" s="6">
        <f t="shared" si="160"/>
        <v>212.5</v>
      </c>
      <c r="AG564" s="13">
        <v>19000000521</v>
      </c>
      <c r="AH564" s="6">
        <f t="shared" si="161"/>
        <v>4.4973544973544977</v>
      </c>
      <c r="AI564" s="6">
        <f t="shared" si="162"/>
        <v>127.5</v>
      </c>
      <c r="AJ564" s="13">
        <v>21000000521</v>
      </c>
      <c r="AK564" s="11" t="s">
        <v>601</v>
      </c>
      <c r="AL564" s="10" t="str">
        <f t="shared" si="163"/>
        <v>Sweet Cherry Seasoning Ingredients:
brown sugar, salt, dehydrated cherry powder, spices, dehydrated garlic, paprika, onion powder, and no more than 1% tricalcium phosphate added to prevent caking</v>
      </c>
      <c r="AM564" s="9" t="s">
        <v>44</v>
      </c>
      <c r="AN564" s="42"/>
    </row>
    <row r="565" spans="1:40" ht="195" x14ac:dyDescent="0.3">
      <c r="A565" s="8" t="s">
        <v>1250</v>
      </c>
      <c r="B565" s="8" t="s">
        <v>1251</v>
      </c>
      <c r="C565" s="8" t="s">
        <v>1251</v>
      </c>
      <c r="D565" s="9" t="s">
        <v>1252</v>
      </c>
      <c r="E565" s="6">
        <f t="shared" si="148"/>
        <v>1.2345679012345678</v>
      </c>
      <c r="F565" s="6">
        <f>Table9[[#This Row],[4oz 
Net Wt (grams)]]/2</f>
        <v>35</v>
      </c>
      <c r="G565" s="6">
        <f t="shared" si="149"/>
        <v>2.4691358024691357</v>
      </c>
      <c r="H565" s="6">
        <v>70</v>
      </c>
      <c r="I565" s="6">
        <f t="shared" si="150"/>
        <v>3.0864197530864197</v>
      </c>
      <c r="J565" s="6">
        <f t="shared" si="151"/>
        <v>87.5</v>
      </c>
      <c r="K565" s="6">
        <f t="shared" si="152"/>
        <v>4.9382716049382713</v>
      </c>
      <c r="L565" s="6">
        <f t="shared" si="153"/>
        <v>140</v>
      </c>
      <c r="M565" s="9" t="str">
        <f t="shared" si="154"/>
        <v>Sweet Heat Pub Seasoning Ingredients:
chili pepper, black pepper, paprika, salt, sugar, spices, dehydrated garlic, dehydrated onion, honey granules, extractives of paprika, turmeric, tricalcium phosphate (anti caking)
 - NET WT. 1.23 oz (35 grams)</v>
      </c>
      <c r="N565" s="10">
        <v>10000000496</v>
      </c>
      <c r="O565" s="10">
        <v>30000000496</v>
      </c>
      <c r="P565" s="10">
        <v>50000000496</v>
      </c>
      <c r="Q565" s="10">
        <v>70000000496</v>
      </c>
      <c r="R565" s="10">
        <v>90000000496</v>
      </c>
      <c r="S565" s="10">
        <v>11000000496</v>
      </c>
      <c r="T565" s="10">
        <v>13000000496</v>
      </c>
      <c r="U565" s="8" t="s">
        <v>49</v>
      </c>
      <c r="V565" s="9" t="s">
        <v>148</v>
      </c>
      <c r="W565" s="6">
        <f t="shared" si="155"/>
        <v>0.61728395061728392</v>
      </c>
      <c r="X565" s="6">
        <f t="shared" si="156"/>
        <v>17.5</v>
      </c>
      <c r="Y565" s="6">
        <f t="shared" si="157"/>
        <v>9.8765432098765427</v>
      </c>
      <c r="Z565" s="6">
        <f t="shared" si="158"/>
        <v>280</v>
      </c>
      <c r="AA565" s="13">
        <v>15000000496</v>
      </c>
      <c r="AB565" s="6">
        <f t="shared" si="164"/>
        <v>1.8518518518518516</v>
      </c>
      <c r="AC565" s="6">
        <f t="shared" si="165"/>
        <v>52.5</v>
      </c>
      <c r="AD565" s="13">
        <v>17000000496</v>
      </c>
      <c r="AE565" s="6">
        <f t="shared" si="159"/>
        <v>6.1728395061728394</v>
      </c>
      <c r="AF565" s="6">
        <f t="shared" si="160"/>
        <v>175</v>
      </c>
      <c r="AG565" s="13">
        <v>19000000496</v>
      </c>
      <c r="AH565" s="6">
        <f t="shared" si="161"/>
        <v>3.7037037037037033</v>
      </c>
      <c r="AI565" s="6">
        <f t="shared" si="162"/>
        <v>105</v>
      </c>
      <c r="AJ565" s="13">
        <v>21000000496</v>
      </c>
      <c r="AK565" s="11" t="s">
        <v>1253</v>
      </c>
      <c r="AL565" s="10" t="str">
        <f t="shared" si="163"/>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1061</v>
      </c>
      <c r="B566" s="8" t="s">
        <v>1062</v>
      </c>
      <c r="C566" s="8" t="s">
        <v>1062</v>
      </c>
      <c r="D566" s="9" t="s">
        <v>1063</v>
      </c>
      <c r="E566" s="6">
        <f t="shared" si="148"/>
        <v>1.6</v>
      </c>
      <c r="F566" s="6">
        <f>Table9[[#This Row],[4oz 
Net Wt (grams)]]/2</f>
        <v>45.360000000000007</v>
      </c>
      <c r="G566" s="6">
        <f t="shared" si="149"/>
        <v>3.2</v>
      </c>
      <c r="H566" s="6">
        <v>90.720000000000013</v>
      </c>
      <c r="I566" s="6">
        <f t="shared" si="150"/>
        <v>4</v>
      </c>
      <c r="J566" s="6">
        <f t="shared" si="151"/>
        <v>113.40000000000002</v>
      </c>
      <c r="K566" s="6">
        <f t="shared" si="152"/>
        <v>6.4</v>
      </c>
      <c r="L566" s="6">
        <f t="shared" si="153"/>
        <v>181.44000000000003</v>
      </c>
      <c r="M566" s="9" t="str">
        <f t="shared" si="154"/>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 t="shared" si="155"/>
        <v>0.8</v>
      </c>
      <c r="X566" s="6">
        <f t="shared" si="156"/>
        <v>22.680000000000003</v>
      </c>
      <c r="Y566" s="6">
        <f t="shared" si="157"/>
        <v>12.8</v>
      </c>
      <c r="Z566" s="6">
        <f t="shared" si="158"/>
        <v>362.88000000000005</v>
      </c>
      <c r="AA566" s="13">
        <v>15000000316</v>
      </c>
      <c r="AB566" s="6">
        <f t="shared" si="164"/>
        <v>2.4000000000000004</v>
      </c>
      <c r="AC566" s="6">
        <f t="shared" si="165"/>
        <v>68.040000000000006</v>
      </c>
      <c r="AD566" s="13">
        <v>17000000316</v>
      </c>
      <c r="AE566" s="6">
        <f t="shared" si="159"/>
        <v>8.0000000000000018</v>
      </c>
      <c r="AF566" s="6">
        <f t="shared" si="160"/>
        <v>226.80000000000004</v>
      </c>
      <c r="AG566" s="13">
        <v>19000000316</v>
      </c>
      <c r="AH566" s="6">
        <f t="shared" si="161"/>
        <v>4.8000000000000007</v>
      </c>
      <c r="AI566" s="6">
        <f t="shared" si="162"/>
        <v>136.08000000000001</v>
      </c>
      <c r="AJ566" s="13">
        <v>21000000316</v>
      </c>
      <c r="AK566" s="11"/>
      <c r="AL566" s="10" t="str">
        <f t="shared" si="163"/>
        <v>Sweet Honey Herb Blend Ingredients:
salt. garlic, onion, pepper, honey, vinegar, paprika, sugar, spices</v>
      </c>
      <c r="AM566" s="9" t="s">
        <v>44</v>
      </c>
      <c r="AN566" s="42"/>
    </row>
    <row r="567" spans="1:40" ht="180" x14ac:dyDescent="0.3">
      <c r="A567" s="8" t="s">
        <v>1714</v>
      </c>
      <c r="B567" s="8" t="s">
        <v>1715</v>
      </c>
      <c r="C567" s="8" t="s">
        <v>1716</v>
      </c>
      <c r="D567" s="9" t="s">
        <v>305</v>
      </c>
      <c r="E567" s="6" t="e">
        <f t="shared" si="148"/>
        <v>#VALUE!</v>
      </c>
      <c r="F567" s="6" t="e">
        <f>Table9[[#This Row],[4oz 
Net Wt (grams)]]/2</f>
        <v>#VALUE!</v>
      </c>
      <c r="G567" s="6" t="str">
        <f t="shared" si="149"/>
        <v>NULL</v>
      </c>
      <c r="H567" s="6" t="s">
        <v>305</v>
      </c>
      <c r="I567" s="6" t="str">
        <f t="shared" si="150"/>
        <v>NULL</v>
      </c>
      <c r="J567" s="6" t="str">
        <f t="shared" si="151"/>
        <v>NULL</v>
      </c>
      <c r="K567" s="6" t="str">
        <f t="shared" si="152"/>
        <v>NULL</v>
      </c>
      <c r="L567" s="6" t="str">
        <f t="shared" si="153"/>
        <v>NULL</v>
      </c>
      <c r="M567" s="9" t="e">
        <f t="shared" si="154"/>
        <v>#VALUE!</v>
      </c>
      <c r="N567" s="10">
        <v>10000000317</v>
      </c>
      <c r="O567" s="10">
        <v>30000000317</v>
      </c>
      <c r="P567" s="10">
        <v>50000000317</v>
      </c>
      <c r="Q567" s="10">
        <v>70000000317</v>
      </c>
      <c r="R567" s="10">
        <v>90000000317</v>
      </c>
      <c r="S567" s="10">
        <v>11000000317</v>
      </c>
      <c r="T567" s="10">
        <v>13000000317</v>
      </c>
      <c r="U567" s="8"/>
      <c r="V567" s="9"/>
      <c r="W567" s="6" t="str">
        <f t="shared" si="155"/>
        <v>NULL</v>
      </c>
      <c r="X567" s="6" t="str">
        <f t="shared" si="156"/>
        <v>NULL</v>
      </c>
      <c r="Y567" s="6" t="str">
        <f t="shared" si="157"/>
        <v>NULL</v>
      </c>
      <c r="Z567" s="6" t="str">
        <f t="shared" si="158"/>
        <v>NULL</v>
      </c>
      <c r="AA567" s="13">
        <v>15000000317</v>
      </c>
      <c r="AB567" s="6" t="e">
        <f t="shared" si="164"/>
        <v>#VALUE!</v>
      </c>
      <c r="AC567" s="6" t="e">
        <f t="shared" si="165"/>
        <v>#VALUE!</v>
      </c>
      <c r="AD567" s="13">
        <v>17000000317</v>
      </c>
      <c r="AE567" s="6" t="str">
        <f t="shared" si="159"/>
        <v>NULL</v>
      </c>
      <c r="AF567" s="6" t="str">
        <f t="shared" si="160"/>
        <v>NULL</v>
      </c>
      <c r="AG567" s="13">
        <v>19000000317</v>
      </c>
      <c r="AH567" s="6" t="e">
        <f t="shared" si="161"/>
        <v>#VALUE!</v>
      </c>
      <c r="AI567" s="6" t="e">
        <f t="shared" si="162"/>
        <v>#VALUE!</v>
      </c>
      <c r="AJ567" s="13">
        <v>21000000317</v>
      </c>
      <c r="AK567" s="11"/>
      <c r="AL567" s="10" t="str">
        <f t="shared" si="163"/>
        <v>NULL</v>
      </c>
      <c r="AM567" s="9" t="s">
        <v>44</v>
      </c>
      <c r="AN567" s="42"/>
    </row>
    <row r="568" spans="1:40" ht="180" x14ac:dyDescent="0.3">
      <c r="A568" s="8" t="s">
        <v>926</v>
      </c>
      <c r="B568" s="8" t="s">
        <v>927</v>
      </c>
      <c r="C568" s="8" t="s">
        <v>927</v>
      </c>
      <c r="D568" s="9" t="s">
        <v>928</v>
      </c>
      <c r="E568" s="6">
        <f t="shared" si="148"/>
        <v>1.3333333333333333</v>
      </c>
      <c r="F568" s="6">
        <f>Table9[[#This Row],[4oz 
Net Wt (grams)]]/2</f>
        <v>37.799999999999997</v>
      </c>
      <c r="G568" s="6">
        <f t="shared" si="149"/>
        <v>2.6666666666666665</v>
      </c>
      <c r="H568" s="6">
        <v>75.599999999999994</v>
      </c>
      <c r="I568" s="6">
        <f t="shared" si="150"/>
        <v>3.333333333333333</v>
      </c>
      <c r="J568" s="6">
        <f t="shared" si="151"/>
        <v>94.5</v>
      </c>
      <c r="K568" s="6">
        <f t="shared" si="152"/>
        <v>5.333333333333333</v>
      </c>
      <c r="L568" s="6">
        <f t="shared" si="153"/>
        <v>151.19999999999999</v>
      </c>
      <c r="M568" s="9" t="str">
        <f t="shared" si="154"/>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 t="shared" si="155"/>
        <v>0.66666666666666663</v>
      </c>
      <c r="X568" s="6">
        <f t="shared" si="156"/>
        <v>18.899999999999999</v>
      </c>
      <c r="Y568" s="6">
        <f t="shared" si="157"/>
        <v>10.666666666666666</v>
      </c>
      <c r="Z568" s="6">
        <f t="shared" si="158"/>
        <v>302.39999999999998</v>
      </c>
      <c r="AA568" s="13">
        <v>15000000636</v>
      </c>
      <c r="AB568" s="6">
        <f t="shared" si="164"/>
        <v>2</v>
      </c>
      <c r="AC568" s="6">
        <f t="shared" si="165"/>
        <v>56.699999999999996</v>
      </c>
      <c r="AD568" s="13">
        <v>17000000636</v>
      </c>
      <c r="AE568" s="6">
        <f t="shared" si="159"/>
        <v>6.6666666666666661</v>
      </c>
      <c r="AF568" s="6">
        <f t="shared" si="160"/>
        <v>189</v>
      </c>
      <c r="AG568" s="13">
        <v>19000000636</v>
      </c>
      <c r="AH568" s="6">
        <f t="shared" si="161"/>
        <v>4</v>
      </c>
      <c r="AI568" s="6">
        <f t="shared" si="162"/>
        <v>113.39999999999999</v>
      </c>
      <c r="AJ568" s="13">
        <v>21000000636</v>
      </c>
      <c r="AK568" s="11"/>
      <c r="AL568" s="10" t="str">
        <f t="shared" si="163"/>
        <v>Sweet Paprika Ingredients:
paprika</v>
      </c>
      <c r="AM568" s="9" t="s">
        <v>44</v>
      </c>
      <c r="AN568" s="42"/>
    </row>
    <row r="569" spans="1:40" ht="409.6" x14ac:dyDescent="0.3">
      <c r="A569" s="8" t="s">
        <v>2521</v>
      </c>
      <c r="B569" s="8" t="s">
        <v>2522</v>
      </c>
      <c r="C569" s="8" t="s">
        <v>2523</v>
      </c>
      <c r="D569" s="9" t="s">
        <v>2524</v>
      </c>
      <c r="E569" s="6">
        <f t="shared" si="148"/>
        <v>1.6875</v>
      </c>
      <c r="F569" s="6">
        <f>Table9[[#This Row],[4oz 
Net Wt (grams)]]/2</f>
        <v>47.840625000000003</v>
      </c>
      <c r="G569" s="6">
        <f t="shared" si="149"/>
        <v>3.375</v>
      </c>
      <c r="H569" s="6">
        <v>95.681250000000006</v>
      </c>
      <c r="I569" s="6">
        <f t="shared" si="150"/>
        <v>4.21875</v>
      </c>
      <c r="J569" s="6">
        <f t="shared" si="151"/>
        <v>119.6015625</v>
      </c>
      <c r="K569" s="6">
        <f t="shared" si="152"/>
        <v>6.75</v>
      </c>
      <c r="L569" s="6">
        <f t="shared" si="153"/>
        <v>191.36250000000001</v>
      </c>
      <c r="M569"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121</v>
      </c>
      <c r="W569" s="6">
        <f t="shared" si="155"/>
        <v>0.84375</v>
      </c>
      <c r="X569" s="6">
        <f t="shared" si="156"/>
        <v>23.920312500000001</v>
      </c>
      <c r="Y569" s="6">
        <f t="shared" si="157"/>
        <v>13.5</v>
      </c>
      <c r="Z569" s="6">
        <f t="shared" si="158"/>
        <v>382.72500000000002</v>
      </c>
      <c r="AA569" s="13">
        <v>15000000318</v>
      </c>
      <c r="AB569" s="6">
        <f t="shared" si="164"/>
        <v>2.53125</v>
      </c>
      <c r="AC569" s="6">
        <f t="shared" si="165"/>
        <v>71.760937500000011</v>
      </c>
      <c r="AD569" s="13">
        <v>17000000318</v>
      </c>
      <c r="AE569" s="6">
        <f t="shared" si="159"/>
        <v>8.4375</v>
      </c>
      <c r="AF569" s="6">
        <f t="shared" si="160"/>
        <v>239.203125</v>
      </c>
      <c r="AG569" s="13">
        <v>19000000318</v>
      </c>
      <c r="AH569" s="6">
        <f t="shared" si="161"/>
        <v>5.0625</v>
      </c>
      <c r="AI569" s="6">
        <f t="shared" si="162"/>
        <v>143.52187500000002</v>
      </c>
      <c r="AJ569" s="13">
        <v>21000000318</v>
      </c>
      <c r="AK569" s="11"/>
      <c r="AL569"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1121</v>
      </c>
      <c r="B570" s="8" t="s">
        <v>1122</v>
      </c>
      <c r="C570" s="8" t="s">
        <v>1123</v>
      </c>
      <c r="D570" s="9" t="s">
        <v>1124</v>
      </c>
      <c r="E570" s="6">
        <f t="shared" si="148"/>
        <v>1.4991181657848325</v>
      </c>
      <c r="F570" s="6">
        <f>Table9[[#This Row],[4oz 
Net Wt (grams)]]/2</f>
        <v>42.5</v>
      </c>
      <c r="G570" s="6">
        <f t="shared" si="149"/>
        <v>2.998236331569665</v>
      </c>
      <c r="H570" s="6">
        <v>85</v>
      </c>
      <c r="I570" s="6">
        <f t="shared" si="150"/>
        <v>3.7477954144620811</v>
      </c>
      <c r="J570" s="6">
        <f t="shared" si="151"/>
        <v>106.25</v>
      </c>
      <c r="K570" s="6">
        <f t="shared" si="152"/>
        <v>5.9964726631393299</v>
      </c>
      <c r="L570" s="6">
        <f t="shared" si="153"/>
        <v>170</v>
      </c>
      <c r="M570" s="9" t="str">
        <f t="shared" si="154"/>
        <v>Sweet, Hot &amp; Smoky Seasoning Ingredients:
salt, paprika, natural spices, msg, garlic powder, red pepper, smoke powder, cane sugar
 - NET WT. 1.50 oz (42.5 grams)</v>
      </c>
      <c r="N570" s="10">
        <v>10000000319</v>
      </c>
      <c r="O570" s="10">
        <v>30000000319</v>
      </c>
      <c r="P570" s="10">
        <v>50000000319</v>
      </c>
      <c r="Q570" s="10">
        <v>70000000319</v>
      </c>
      <c r="R570" s="10">
        <v>90000000319</v>
      </c>
      <c r="S570" s="10">
        <v>11000000319</v>
      </c>
      <c r="T570" s="10">
        <v>13000000319</v>
      </c>
      <c r="U570" s="8" t="s">
        <v>49</v>
      </c>
      <c r="V570" s="9" t="s">
        <v>148</v>
      </c>
      <c r="W570" s="6">
        <f t="shared" si="155"/>
        <v>0.74955908289241624</v>
      </c>
      <c r="X570" s="6">
        <f t="shared" si="156"/>
        <v>21.25</v>
      </c>
      <c r="Y570" s="6">
        <f t="shared" si="157"/>
        <v>11.99294532627866</v>
      </c>
      <c r="Z570" s="6">
        <f t="shared" si="158"/>
        <v>340</v>
      </c>
      <c r="AA570" s="13">
        <v>15000000319</v>
      </c>
      <c r="AB570" s="6">
        <f t="shared" si="164"/>
        <v>2.2486772486772488</v>
      </c>
      <c r="AC570" s="6">
        <f t="shared" si="165"/>
        <v>63.75</v>
      </c>
      <c r="AD570" s="13">
        <v>17000000319</v>
      </c>
      <c r="AE570" s="6">
        <f t="shared" si="159"/>
        <v>7.4955908289241622</v>
      </c>
      <c r="AF570" s="6">
        <f t="shared" si="160"/>
        <v>212.5</v>
      </c>
      <c r="AG570" s="13">
        <v>19000000319</v>
      </c>
      <c r="AH570" s="6">
        <f t="shared" si="161"/>
        <v>4.4973544973544977</v>
      </c>
      <c r="AI570" s="6">
        <f t="shared" si="162"/>
        <v>127.5</v>
      </c>
      <c r="AJ570" s="13">
        <v>21000000319</v>
      </c>
      <c r="AK570" s="11" t="s">
        <v>1125</v>
      </c>
      <c r="AL570" s="10" t="str">
        <f t="shared" si="163"/>
        <v>Sweet, Hot &amp; Smoky Seasoning Ingredients:
salt, paprika, natural spices, msg, garlic powder, red pepper, smoke powder, cane sugar</v>
      </c>
      <c r="AM570" s="9" t="s">
        <v>44</v>
      </c>
      <c r="AN570" s="42"/>
    </row>
    <row r="571" spans="1:40" ht="180" x14ac:dyDescent="0.3">
      <c r="A571" s="31" t="s">
        <v>1210</v>
      </c>
      <c r="B571" s="8" t="s">
        <v>1211</v>
      </c>
      <c r="C571" s="8" t="s">
        <v>1211</v>
      </c>
      <c r="D571" s="9" t="s">
        <v>1212</v>
      </c>
      <c r="E571" s="6">
        <f t="shared" si="148"/>
        <v>1.3051146384479717</v>
      </c>
      <c r="F571" s="6">
        <f>Table9[[#This Row],[4oz 
Net Wt (grams)]]/2</f>
        <v>37</v>
      </c>
      <c r="G571" s="6">
        <f t="shared" si="149"/>
        <v>2.6102292768959434</v>
      </c>
      <c r="H571" s="6">
        <v>74</v>
      </c>
      <c r="I571" s="6">
        <f t="shared" si="150"/>
        <v>3.2627865961199292</v>
      </c>
      <c r="J571" s="6">
        <f t="shared" si="151"/>
        <v>92.5</v>
      </c>
      <c r="K571" s="6">
        <f t="shared" si="152"/>
        <v>5.2204585537918868</v>
      </c>
      <c r="L571" s="6">
        <f t="shared" si="153"/>
        <v>148</v>
      </c>
      <c r="M571" s="9" t="str">
        <f t="shared" si="154"/>
        <v>Tangy Chicken Seasoning Ingredients:
dehydrated garlic, dehydrated onion, sea salt, spices, dehydrated orange, paprika, dehydrated green bell pepper, vegetable oil
 - NET WT. 1.31 oz (37 grams)</v>
      </c>
      <c r="N571" s="10">
        <v>10000000384</v>
      </c>
      <c r="O571" s="10">
        <v>30000000384</v>
      </c>
      <c r="P571" s="10">
        <v>50000000384</v>
      </c>
      <c r="Q571" s="10">
        <v>70000000384</v>
      </c>
      <c r="R571" s="10">
        <v>90000000384</v>
      </c>
      <c r="S571" s="10">
        <v>11000000384</v>
      </c>
      <c r="T571" s="10">
        <v>13000000384</v>
      </c>
      <c r="U571" s="8" t="s">
        <v>49</v>
      </c>
      <c r="V571" s="9" t="s">
        <v>148</v>
      </c>
      <c r="W571" s="6">
        <f t="shared" si="155"/>
        <v>0.65255731922398585</v>
      </c>
      <c r="X571" s="6">
        <f t="shared" si="156"/>
        <v>18.5</v>
      </c>
      <c r="Y571" s="6">
        <f t="shared" si="157"/>
        <v>10.440917107583774</v>
      </c>
      <c r="Z571" s="6">
        <f t="shared" si="158"/>
        <v>296</v>
      </c>
      <c r="AA571" s="13">
        <v>15000000384</v>
      </c>
      <c r="AB571" s="6">
        <f t="shared" si="164"/>
        <v>1.9576719576719577</v>
      </c>
      <c r="AC571" s="6">
        <f t="shared" si="165"/>
        <v>55.5</v>
      </c>
      <c r="AD571" s="13">
        <v>17000000384</v>
      </c>
      <c r="AE571" s="6">
        <f t="shared" si="159"/>
        <v>6.5255731922398583</v>
      </c>
      <c r="AF571" s="6">
        <f t="shared" si="160"/>
        <v>185</v>
      </c>
      <c r="AG571" s="13">
        <v>19000000384</v>
      </c>
      <c r="AH571" s="6">
        <f t="shared" si="161"/>
        <v>3.9153439153439153</v>
      </c>
      <c r="AI571" s="6">
        <f t="shared" si="162"/>
        <v>111</v>
      </c>
      <c r="AJ571" s="13">
        <v>21000000384</v>
      </c>
      <c r="AK571" s="11" t="s">
        <v>1213</v>
      </c>
      <c r="AL571" s="10" t="str">
        <f t="shared" si="163"/>
        <v>Tangy Chicken Seasoning Ingredients:
dehydrated garlic, dehydrated onion, sea salt, spices, dehydrated orange, paprika, dehydrated green bell pepper, vegetable oil</v>
      </c>
      <c r="AM571" s="9" t="s">
        <v>44</v>
      </c>
      <c r="AN571" s="42"/>
    </row>
    <row r="572" spans="1:40" ht="180" x14ac:dyDescent="0.3">
      <c r="A572" s="8" t="s">
        <v>1611</v>
      </c>
      <c r="B572" s="8" t="s">
        <v>1612</v>
      </c>
      <c r="C572" s="8" t="s">
        <v>1612</v>
      </c>
      <c r="D572" s="9" t="s">
        <v>1613</v>
      </c>
      <c r="E572" s="6">
        <f t="shared" si="148"/>
        <v>1.0582010582010581</v>
      </c>
      <c r="F572" s="6">
        <f>Table9[[#This Row],[4oz 
Net Wt (grams)]]/2</f>
        <v>30</v>
      </c>
      <c r="G572" s="6">
        <f t="shared" si="149"/>
        <v>2.1164021164021163</v>
      </c>
      <c r="H572" s="6">
        <v>60</v>
      </c>
      <c r="I572" s="6">
        <f t="shared" si="150"/>
        <v>2.6455026455026456</v>
      </c>
      <c r="J572" s="6">
        <f t="shared" si="151"/>
        <v>75</v>
      </c>
      <c r="K572" s="6">
        <f t="shared" si="152"/>
        <v>4.2328042328042326</v>
      </c>
      <c r="L572" s="6">
        <f t="shared" si="153"/>
        <v>120</v>
      </c>
      <c r="M572" s="9" t="str">
        <f t="shared" si="154"/>
        <v>Tellicherry Peppercorns Ingredients:
Tellicherry peppercorns
 - NET WT. 1.06 oz (30 grams)</v>
      </c>
      <c r="N572" s="10">
        <v>10000000428</v>
      </c>
      <c r="O572" s="10">
        <v>30000000428</v>
      </c>
      <c r="P572" s="10">
        <v>50000000428</v>
      </c>
      <c r="Q572" s="10">
        <v>70000000428</v>
      </c>
      <c r="R572" s="10">
        <v>90000000428</v>
      </c>
      <c r="S572" s="10">
        <v>11000000428</v>
      </c>
      <c r="T572" s="10">
        <v>13000000428</v>
      </c>
      <c r="U572" s="8" t="s">
        <v>49</v>
      </c>
      <c r="V572" s="9"/>
      <c r="W572" s="6">
        <f t="shared" si="155"/>
        <v>0.52910052910052907</v>
      </c>
      <c r="X572" s="6">
        <f t="shared" si="156"/>
        <v>15</v>
      </c>
      <c r="Y572" s="6">
        <f t="shared" si="157"/>
        <v>8.4656084656084651</v>
      </c>
      <c r="Z572" s="6">
        <f t="shared" si="158"/>
        <v>240</v>
      </c>
      <c r="AA572" s="13">
        <v>15000000428</v>
      </c>
      <c r="AB572" s="6">
        <f t="shared" si="164"/>
        <v>1.5873015873015872</v>
      </c>
      <c r="AC572" s="6">
        <f t="shared" si="165"/>
        <v>45</v>
      </c>
      <c r="AD572" s="13">
        <v>17000000428</v>
      </c>
      <c r="AE572" s="6">
        <f t="shared" si="159"/>
        <v>5.2910052910052912</v>
      </c>
      <c r="AF572" s="6">
        <f t="shared" si="160"/>
        <v>150</v>
      </c>
      <c r="AG572" s="13">
        <v>19000000428</v>
      </c>
      <c r="AH572" s="6">
        <f t="shared" si="161"/>
        <v>3.1746031746031744</v>
      </c>
      <c r="AI572" s="6">
        <f t="shared" si="162"/>
        <v>90</v>
      </c>
      <c r="AJ572" s="13">
        <v>21000000428</v>
      </c>
      <c r="AK572" s="11"/>
      <c r="AL572" s="10" t="str">
        <f t="shared" si="163"/>
        <v>Tellicherry Peppercorns Ingredients:
Tellicherry peppercorns</v>
      </c>
      <c r="AM572" s="9" t="s">
        <v>44</v>
      </c>
      <c r="AN572" s="42"/>
    </row>
    <row r="573" spans="1:40" ht="255" x14ac:dyDescent="0.3">
      <c r="A573" s="8" t="s">
        <v>2123</v>
      </c>
      <c r="B573" s="8" t="s">
        <v>2124</v>
      </c>
      <c r="C573" s="8" t="s">
        <v>2124</v>
      </c>
      <c r="D573" s="9" t="s">
        <v>2125</v>
      </c>
      <c r="E573" s="6">
        <f t="shared" si="148"/>
        <v>1.3968253968253967</v>
      </c>
      <c r="F573" s="6">
        <f>Table9[[#This Row],[4oz 
Net Wt (grams)]]/2</f>
        <v>39.6</v>
      </c>
      <c r="G573" s="6">
        <f t="shared" si="149"/>
        <v>2.7936507936507935</v>
      </c>
      <c r="H573" s="6">
        <v>79.2</v>
      </c>
      <c r="I573" s="6">
        <f t="shared" si="150"/>
        <v>3.4920634920634921</v>
      </c>
      <c r="J573" s="6">
        <f t="shared" si="151"/>
        <v>99</v>
      </c>
      <c r="K573" s="6">
        <f t="shared" si="152"/>
        <v>5.587301587301587</v>
      </c>
      <c r="L573" s="6">
        <f t="shared" si="153"/>
        <v>158.4</v>
      </c>
      <c r="M573"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 t="shared" si="155"/>
        <v>0.69841269841269837</v>
      </c>
      <c r="X573" s="6">
        <f t="shared" si="156"/>
        <v>19.8</v>
      </c>
      <c r="Y573" s="6">
        <f t="shared" si="157"/>
        <v>11.174603174603174</v>
      </c>
      <c r="Z573" s="6">
        <f t="shared" si="158"/>
        <v>316.8</v>
      </c>
      <c r="AA573" s="13">
        <v>15000000649</v>
      </c>
      <c r="AB573" s="6">
        <f t="shared" si="164"/>
        <v>2.0952380952380949</v>
      </c>
      <c r="AC573" s="6">
        <f t="shared" si="165"/>
        <v>59.400000000000006</v>
      </c>
      <c r="AD573" s="13">
        <v>17000000649</v>
      </c>
      <c r="AE573" s="6">
        <f t="shared" si="159"/>
        <v>6.9841269841269842</v>
      </c>
      <c r="AF573" s="6">
        <f t="shared" si="160"/>
        <v>198</v>
      </c>
      <c r="AG573" s="13">
        <v>19000000649</v>
      </c>
      <c r="AH573" s="6">
        <f t="shared" si="161"/>
        <v>4.1904761904761898</v>
      </c>
      <c r="AI573" s="6">
        <f t="shared" si="162"/>
        <v>118.80000000000001</v>
      </c>
      <c r="AJ573" s="13">
        <v>21000000649</v>
      </c>
      <c r="AK573" s="11"/>
      <c r="AL573"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1001</v>
      </c>
      <c r="B574" s="8" t="s">
        <v>1002</v>
      </c>
      <c r="C574" s="8" t="s">
        <v>1003</v>
      </c>
      <c r="D574" s="9" t="s">
        <v>1004</v>
      </c>
      <c r="E574" s="6">
        <f t="shared" si="148"/>
        <v>1.1992945326278659</v>
      </c>
      <c r="F574" s="6">
        <f>Table9[[#This Row],[4oz 
Net Wt (grams)]]/2</f>
        <v>34</v>
      </c>
      <c r="G574" s="6">
        <f t="shared" si="149"/>
        <v>2.3985890652557318</v>
      </c>
      <c r="H574" s="6">
        <v>68</v>
      </c>
      <c r="I574" s="6">
        <f t="shared" si="150"/>
        <v>2.9982363315696645</v>
      </c>
      <c r="J574" s="6">
        <f t="shared" si="151"/>
        <v>85</v>
      </c>
      <c r="K574" s="6">
        <f t="shared" si="152"/>
        <v>4.7971781305114636</v>
      </c>
      <c r="L574" s="6">
        <f t="shared" si="153"/>
        <v>136</v>
      </c>
      <c r="M574" s="9" t="str">
        <f t="shared" si="154"/>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148</v>
      </c>
      <c r="W574" s="6">
        <f t="shared" si="155"/>
        <v>0.59964726631393295</v>
      </c>
      <c r="X574" s="6">
        <f t="shared" si="156"/>
        <v>17</v>
      </c>
      <c r="Y574" s="6">
        <f t="shared" si="157"/>
        <v>9.5943562610229272</v>
      </c>
      <c r="Z574" s="6">
        <f t="shared" si="158"/>
        <v>272</v>
      </c>
      <c r="AA574" s="13">
        <v>15000000385</v>
      </c>
      <c r="AB574" s="6">
        <f t="shared" si="164"/>
        <v>1.7989417989417988</v>
      </c>
      <c r="AC574" s="6">
        <f t="shared" si="165"/>
        <v>51</v>
      </c>
      <c r="AD574" s="13">
        <v>17000000385</v>
      </c>
      <c r="AE574" s="6">
        <f t="shared" si="159"/>
        <v>5.9964726631393299</v>
      </c>
      <c r="AF574" s="6">
        <f t="shared" si="160"/>
        <v>170</v>
      </c>
      <c r="AG574" s="13">
        <v>19000000385</v>
      </c>
      <c r="AH574" s="6">
        <f t="shared" si="161"/>
        <v>3.5978835978835977</v>
      </c>
      <c r="AI574" s="6">
        <f t="shared" si="162"/>
        <v>102</v>
      </c>
      <c r="AJ574" s="13">
        <v>21000000385</v>
      </c>
      <c r="AK574" s="11"/>
      <c r="AL574" s="10" t="str">
        <f t="shared" si="163"/>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823</v>
      </c>
      <c r="B575" s="8" t="s">
        <v>824</v>
      </c>
      <c r="C575" s="8" t="s">
        <v>825</v>
      </c>
      <c r="D575" s="9" t="s">
        <v>826</v>
      </c>
      <c r="E575" s="6">
        <f t="shared" si="148"/>
        <v>2.0499999999999998</v>
      </c>
      <c r="F575" s="6">
        <f>Table9[[#This Row],[4oz 
Net Wt (grams)]]/2</f>
        <v>58.1175</v>
      </c>
      <c r="G575" s="6">
        <f t="shared" si="149"/>
        <v>4.0999999999999996</v>
      </c>
      <c r="H575" s="6">
        <v>116.235</v>
      </c>
      <c r="I575" s="6">
        <f t="shared" si="150"/>
        <v>5.125</v>
      </c>
      <c r="J575" s="6">
        <f t="shared" si="151"/>
        <v>145.29374999999999</v>
      </c>
      <c r="K575" s="6">
        <f t="shared" si="152"/>
        <v>8.1999999999999993</v>
      </c>
      <c r="L575" s="6">
        <f t="shared" si="153"/>
        <v>232.47</v>
      </c>
      <c r="M575" s="9" t="str">
        <f t="shared" si="154"/>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 t="shared" si="155"/>
        <v>1.0249999999999999</v>
      </c>
      <c r="X575" s="6">
        <f t="shared" si="156"/>
        <v>29.05875</v>
      </c>
      <c r="Y575" s="6">
        <f t="shared" si="157"/>
        <v>16.399999999999999</v>
      </c>
      <c r="Z575" s="6">
        <f t="shared" si="158"/>
        <v>464.94</v>
      </c>
      <c r="AA575" s="13">
        <v>15000000604</v>
      </c>
      <c r="AB575" s="6">
        <f t="shared" si="164"/>
        <v>3.0749999999999997</v>
      </c>
      <c r="AC575" s="6">
        <f t="shared" si="165"/>
        <v>87.176249999999996</v>
      </c>
      <c r="AD575" s="13">
        <v>17000000604</v>
      </c>
      <c r="AE575" s="6">
        <f t="shared" si="159"/>
        <v>10.249999999999998</v>
      </c>
      <c r="AF575" s="6">
        <f t="shared" si="160"/>
        <v>290.58749999999998</v>
      </c>
      <c r="AG575" s="13">
        <v>19000000604</v>
      </c>
      <c r="AH575" s="6">
        <f t="shared" si="161"/>
        <v>6.1499999999999995</v>
      </c>
      <c r="AI575" s="6">
        <f t="shared" si="162"/>
        <v>174.35249999999999</v>
      </c>
      <c r="AJ575" s="13">
        <v>21000000604</v>
      </c>
      <c r="AK575" s="11" t="s">
        <v>827</v>
      </c>
      <c r="AL575" s="10" t="str">
        <f t="shared" si="163"/>
        <v>The Bubbling Cauldron Crab &amp; Shrimp Seasoning Ingredients:
salt, spices, paprika</v>
      </c>
      <c r="AM575" s="9" t="s">
        <v>44</v>
      </c>
      <c r="AN575" s="42"/>
    </row>
    <row r="576" spans="1:40" ht="180" x14ac:dyDescent="0.3">
      <c r="A576" s="33" t="s">
        <v>814</v>
      </c>
      <c r="B576" s="8" t="s">
        <v>815</v>
      </c>
      <c r="C576" s="8" t="s">
        <v>816</v>
      </c>
      <c r="D576" s="9" t="s">
        <v>817</v>
      </c>
      <c r="E576" s="6">
        <f t="shared" si="148"/>
        <v>1.128747795414462</v>
      </c>
      <c r="F576" s="6">
        <f>Table9[[#This Row],[4oz 
Net Wt (grams)]]/2</f>
        <v>32</v>
      </c>
      <c r="G576" s="6">
        <f t="shared" si="149"/>
        <v>2.257495590828924</v>
      </c>
      <c r="H576" s="6">
        <v>64</v>
      </c>
      <c r="I576" s="6">
        <f t="shared" si="150"/>
        <v>2.821869488536155</v>
      </c>
      <c r="J576" s="6">
        <f t="shared" si="151"/>
        <v>80</v>
      </c>
      <c r="K576" s="6">
        <f t="shared" si="152"/>
        <v>4.5149911816578481</v>
      </c>
      <c r="L576" s="6">
        <f t="shared" si="153"/>
        <v>128</v>
      </c>
      <c r="M576" s="9" t="str">
        <f t="shared" si="154"/>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148</v>
      </c>
      <c r="W576" s="6">
        <f t="shared" si="155"/>
        <v>0.56437389770723101</v>
      </c>
      <c r="X576" s="6">
        <f t="shared" si="156"/>
        <v>16</v>
      </c>
      <c r="Y576" s="6">
        <f t="shared" si="157"/>
        <v>9.0299823633156961</v>
      </c>
      <c r="Z576" s="6">
        <f t="shared" si="158"/>
        <v>256</v>
      </c>
      <c r="AA576" s="13">
        <v>15000000602</v>
      </c>
      <c r="AB576" s="6">
        <f t="shared" si="164"/>
        <v>1.693121693121693</v>
      </c>
      <c r="AC576" s="6">
        <f t="shared" si="165"/>
        <v>48</v>
      </c>
      <c r="AD576" s="13">
        <v>17000000602</v>
      </c>
      <c r="AE576" s="6">
        <f t="shared" si="159"/>
        <v>5.6437389770723101</v>
      </c>
      <c r="AF576" s="6">
        <f t="shared" si="160"/>
        <v>160</v>
      </c>
      <c r="AG576" s="13">
        <v>19000000602</v>
      </c>
      <c r="AH576" s="6">
        <f t="shared" si="161"/>
        <v>3.3862433862433861</v>
      </c>
      <c r="AI576" s="6">
        <f t="shared" si="162"/>
        <v>96</v>
      </c>
      <c r="AJ576" s="13">
        <v>21000000602</v>
      </c>
      <c r="AK576" s="11" t="s">
        <v>818</v>
      </c>
      <c r="AL576" s="10" t="str">
        <f t="shared" si="163"/>
        <v>The Burning Broom Blackened Seasoning Ingredients:
salt, spices, chili pepper, dehydrated garlic, dehydrated onion, silicon dioxide (anti caking)</v>
      </c>
      <c r="AM576" s="9" t="s">
        <v>44</v>
      </c>
      <c r="AN576" s="42"/>
    </row>
    <row r="577" spans="1:40" ht="180" x14ac:dyDescent="0.3">
      <c r="A577" s="33" t="s">
        <v>2922</v>
      </c>
      <c r="B577" s="8" t="s">
        <v>2916</v>
      </c>
      <c r="C577" s="8" t="s">
        <v>2916</v>
      </c>
      <c r="D577" s="9" t="s">
        <v>2918</v>
      </c>
      <c r="E577" s="6">
        <f t="shared" si="148"/>
        <v>1.8</v>
      </c>
      <c r="F577" s="6">
        <f>Table9[[#This Row],[4oz 
Net Wt (grams)]]/2</f>
        <v>51.03</v>
      </c>
      <c r="G577" s="6">
        <f t="shared" si="149"/>
        <v>3.6</v>
      </c>
      <c r="H577" s="6">
        <v>102.06</v>
      </c>
      <c r="I577" s="6">
        <f t="shared" si="150"/>
        <v>4.5</v>
      </c>
      <c r="J577" s="6">
        <f t="shared" si="151"/>
        <v>127.575</v>
      </c>
      <c r="K577" s="6">
        <f t="shared" si="152"/>
        <v>7.2</v>
      </c>
      <c r="L577" s="6">
        <f t="shared" si="153"/>
        <v>204.12</v>
      </c>
      <c r="M577" s="9" t="str">
        <f t="shared" si="154"/>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 t="shared" si="155"/>
        <v>0.9</v>
      </c>
      <c r="X577" s="6">
        <f t="shared" si="156"/>
        <v>25.515000000000001</v>
      </c>
      <c r="Y577" s="6">
        <f t="shared" si="157"/>
        <v>14.4</v>
      </c>
      <c r="Z577" s="6">
        <f t="shared" si="158"/>
        <v>408.24</v>
      </c>
      <c r="AA577" s="13">
        <v>15000000654</v>
      </c>
      <c r="AB577" s="6">
        <f t="shared" si="164"/>
        <v>2.7</v>
      </c>
      <c r="AC577" s="6">
        <f t="shared" si="165"/>
        <v>76.545000000000002</v>
      </c>
      <c r="AD577" s="13">
        <v>17000000654</v>
      </c>
      <c r="AE577" s="6">
        <f t="shared" si="159"/>
        <v>9</v>
      </c>
      <c r="AF577" s="6">
        <f t="shared" si="160"/>
        <v>255.15</v>
      </c>
      <c r="AG577" s="13">
        <v>19000000654</v>
      </c>
      <c r="AH577" s="6">
        <f t="shared" si="161"/>
        <v>5.4</v>
      </c>
      <c r="AI577" s="6">
        <f t="shared" si="162"/>
        <v>153.09</v>
      </c>
      <c r="AJ577" s="13">
        <v>21000000654</v>
      </c>
      <c r="AK577" s="11" t="s">
        <v>2917</v>
      </c>
      <c r="AL577" s="10" t="str">
        <f t="shared" si="163"/>
        <v>The Greek Freak Ingredients:
dehydrated garlic, dehydrated onion, dehydrated bell pepper, spices, sesame seeds, lemon oil</v>
      </c>
      <c r="AM577" s="9" t="s">
        <v>44</v>
      </c>
      <c r="AN577" s="42"/>
    </row>
    <row r="578" spans="1:40" ht="180" x14ac:dyDescent="0.3">
      <c r="A578" s="33" t="s">
        <v>854</v>
      </c>
      <c r="B578" s="8" t="s">
        <v>855</v>
      </c>
      <c r="C578" s="8" t="s">
        <v>856</v>
      </c>
      <c r="D578" s="9" t="s">
        <v>857</v>
      </c>
      <c r="E578" s="6">
        <f t="shared" ref="E578:E641" si="166">IF(F578 = "NULL", "NULL", F578/28.35)</f>
        <v>2.1164021164021163</v>
      </c>
      <c r="F578" s="6">
        <f>Table9[[#This Row],[4oz 
Net Wt (grams)]]/2</f>
        <v>60</v>
      </c>
      <c r="G578" s="6">
        <f t="shared" ref="G578:G641" si="167">IF(H578 = "NULL", "NULL", H578/28.35)</f>
        <v>4.2328042328042326</v>
      </c>
      <c r="H578" s="6">
        <v>120</v>
      </c>
      <c r="I578" s="6">
        <f t="shared" ref="I578:I641" si="168">IF(G578 = "NULL", "NULL", G578*1.25)</f>
        <v>5.2910052910052912</v>
      </c>
      <c r="J578" s="6">
        <f t="shared" ref="J578:J641" si="169">IF(G578 = "NULL", "NULL", H578*1.25)</f>
        <v>150</v>
      </c>
      <c r="K578" s="6">
        <f t="shared" ref="K578:K641" si="170">IF(G578 = "NULL", "NULL", G578*2)</f>
        <v>8.4656084656084651</v>
      </c>
      <c r="L578" s="6">
        <f t="shared" ref="L578:L641" si="171">IF(G578 = "NULL", "NULL", H578*2)</f>
        <v>240</v>
      </c>
      <c r="M578" s="9" t="str">
        <f t="shared" ref="M578:M641" si="172">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2.12 oz (60 grams)</v>
      </c>
      <c r="N578" s="10">
        <v>10000000610</v>
      </c>
      <c r="O578" s="10">
        <v>30000000610</v>
      </c>
      <c r="P578" s="10">
        <v>50000000610</v>
      </c>
      <c r="Q578" s="10">
        <v>70000000610</v>
      </c>
      <c r="R578" s="10">
        <v>90000000610</v>
      </c>
      <c r="S578" s="10">
        <v>11000000610</v>
      </c>
      <c r="T578" s="10">
        <v>13000000610</v>
      </c>
      <c r="U578" s="8" t="s">
        <v>49</v>
      </c>
      <c r="V578" s="9" t="s">
        <v>92</v>
      </c>
      <c r="W578" s="6">
        <f t="shared" ref="W578:W641" si="173">IF(G578 = "NULL", "NULL", G578/4)</f>
        <v>1.0582010582010581</v>
      </c>
      <c r="X578" s="6">
        <f t="shared" ref="X578:X641" si="174">IF(W578 = "NULL", "NULL", W578*28.35)</f>
        <v>30</v>
      </c>
      <c r="Y578" s="6">
        <f t="shared" ref="Y578:Y641" si="175">IF(G578 = "NULL", "NULL", G578*4)</f>
        <v>16.93121693121693</v>
      </c>
      <c r="Z578" s="6">
        <f t="shared" ref="Z578:Z641" si="176">IF(G578 = "NULL", "NULL", H578*4)</f>
        <v>480</v>
      </c>
      <c r="AA578" s="13">
        <v>15000000610</v>
      </c>
      <c r="AB578" s="6">
        <f t="shared" si="164"/>
        <v>3.1746031746031744</v>
      </c>
      <c r="AC578" s="6">
        <f t="shared" si="165"/>
        <v>90</v>
      </c>
      <c r="AD578" s="13">
        <v>17000000610</v>
      </c>
      <c r="AE578" s="6">
        <f t="shared" ref="AE578:AE641" si="177">IF(H578 = "NULL", "NULL", AF578/28.35)</f>
        <v>10.582010582010582</v>
      </c>
      <c r="AF578" s="6">
        <f t="shared" ref="AF578:AF641" si="178">IF(H578 = "NULL", "NULL", J578*2)</f>
        <v>300</v>
      </c>
      <c r="AG578" s="13">
        <v>19000000610</v>
      </c>
      <c r="AH578" s="6">
        <f t="shared" ref="AH578:AH641" si="179">IF(AB578 = "NULL", "NULL", AB578*2)</f>
        <v>6.3492063492063489</v>
      </c>
      <c r="AI578" s="6">
        <f t="shared" ref="AI578:AI641" si="180">IF(AC578 = "NULL", "NULL", AC578*2)</f>
        <v>180</v>
      </c>
      <c r="AJ578" s="13">
        <v>21000000610</v>
      </c>
      <c r="AK578" s="11" t="s">
        <v>858</v>
      </c>
      <c r="AL578" s="10" t="str">
        <f t="shared" ref="AL578:AL641" si="181">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762</v>
      </c>
      <c r="B579" s="8" t="s">
        <v>763</v>
      </c>
      <c r="C579" s="8" t="s">
        <v>764</v>
      </c>
      <c r="D579" s="9" t="s">
        <v>765</v>
      </c>
      <c r="E579" s="6">
        <f t="shared" si="166"/>
        <v>1.6</v>
      </c>
      <c r="F579" s="6">
        <f>Table9[[#This Row],[4oz 
Net Wt (grams)]]/2</f>
        <v>45.360000000000007</v>
      </c>
      <c r="G579" s="6">
        <f t="shared" si="167"/>
        <v>3.2</v>
      </c>
      <c r="H579" s="6">
        <v>90.720000000000013</v>
      </c>
      <c r="I579" s="6">
        <f t="shared" si="168"/>
        <v>4</v>
      </c>
      <c r="J579" s="6">
        <f t="shared" si="169"/>
        <v>113.40000000000002</v>
      </c>
      <c r="K579" s="6">
        <f t="shared" si="170"/>
        <v>6.4</v>
      </c>
      <c r="L579" s="6">
        <f t="shared" si="171"/>
        <v>181.44000000000003</v>
      </c>
      <c r="M579" s="9" t="str">
        <f t="shared" si="172"/>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121</v>
      </c>
      <c r="W579" s="6">
        <f t="shared" si="173"/>
        <v>0.8</v>
      </c>
      <c r="X579" s="6">
        <f t="shared" si="174"/>
        <v>22.680000000000003</v>
      </c>
      <c r="Y579" s="6">
        <f t="shared" si="175"/>
        <v>12.8</v>
      </c>
      <c r="Z579" s="6">
        <f t="shared" si="176"/>
        <v>362.88000000000005</v>
      </c>
      <c r="AA579" s="13">
        <v>15000000588</v>
      </c>
      <c r="AB579" s="6">
        <f t="shared" si="164"/>
        <v>2.4000000000000004</v>
      </c>
      <c r="AC579" s="6">
        <f t="shared" si="165"/>
        <v>68.040000000000006</v>
      </c>
      <c r="AD579" s="13">
        <v>17000000588</v>
      </c>
      <c r="AE579" s="6">
        <f t="shared" si="177"/>
        <v>8.0000000000000018</v>
      </c>
      <c r="AF579" s="6">
        <f t="shared" si="178"/>
        <v>226.80000000000004</v>
      </c>
      <c r="AG579" s="13">
        <v>19000000588</v>
      </c>
      <c r="AH579" s="6">
        <f t="shared" si="179"/>
        <v>4.8000000000000007</v>
      </c>
      <c r="AI579" s="6">
        <f t="shared" si="180"/>
        <v>136.08000000000001</v>
      </c>
      <c r="AJ579" s="13">
        <v>21000000588</v>
      </c>
      <c r="AK579" s="11" t="s">
        <v>766</v>
      </c>
      <c r="AL579" s="10" t="str">
        <f t="shared" si="181"/>
        <v>The Witch's Garden Bread Dip Ingredients:
vegetable seasoning, onion, sea salt, garlic, tomato powder, and herbs</v>
      </c>
      <c r="AM579" s="9" t="s">
        <v>44</v>
      </c>
      <c r="AN579" s="42"/>
    </row>
    <row r="580" spans="1:40" ht="180" x14ac:dyDescent="0.3">
      <c r="A580" s="8" t="s">
        <v>2131</v>
      </c>
      <c r="B580" s="8" t="s">
        <v>2132</v>
      </c>
      <c r="C580" s="8" t="s">
        <v>2133</v>
      </c>
      <c r="D580" s="9" t="s">
        <v>2134</v>
      </c>
      <c r="E580" s="6">
        <f t="shared" si="166"/>
        <v>5.6437389770723101E-2</v>
      </c>
      <c r="F580" s="6">
        <f>Table9[[#This Row],[4oz 
Net Wt (grams)]]/2</f>
        <v>1.6</v>
      </c>
      <c r="G580" s="6">
        <f t="shared" si="167"/>
        <v>0.1128747795414462</v>
      </c>
      <c r="H580" s="6">
        <v>3.2</v>
      </c>
      <c r="I580" s="6">
        <f t="shared" si="168"/>
        <v>0.14109347442680775</v>
      </c>
      <c r="J580" s="6">
        <f t="shared" si="169"/>
        <v>4</v>
      </c>
      <c r="K580" s="6">
        <f t="shared" si="170"/>
        <v>0.2257495590828924</v>
      </c>
      <c r="L580" s="6">
        <f t="shared" si="171"/>
        <v>6.4</v>
      </c>
      <c r="M580" s="9" t="str">
        <f t="shared" si="172"/>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 t="shared" si="173"/>
        <v>2.821869488536155E-2</v>
      </c>
      <c r="X580" s="6">
        <f t="shared" si="174"/>
        <v>0.8</v>
      </c>
      <c r="Y580" s="6">
        <f t="shared" si="175"/>
        <v>0.45149911816578481</v>
      </c>
      <c r="Z580" s="6">
        <f t="shared" si="176"/>
        <v>12.8</v>
      </c>
      <c r="AA580" s="13">
        <v>15000000652</v>
      </c>
      <c r="AB580" s="6">
        <f t="shared" si="164"/>
        <v>8.4656084656084651E-2</v>
      </c>
      <c r="AC580" s="6">
        <f t="shared" si="165"/>
        <v>2.4000000000000004</v>
      </c>
      <c r="AD580" s="13">
        <v>17000000652</v>
      </c>
      <c r="AE580" s="6">
        <f t="shared" si="177"/>
        <v>0.2821869488536155</v>
      </c>
      <c r="AF580" s="6">
        <f t="shared" si="178"/>
        <v>8</v>
      </c>
      <c r="AG580" s="13">
        <v>19000000652</v>
      </c>
      <c r="AH580" s="6">
        <f t="shared" si="179"/>
        <v>0.1693121693121693</v>
      </c>
      <c r="AI580" s="6">
        <f t="shared" si="180"/>
        <v>4.8000000000000007</v>
      </c>
      <c r="AJ580" s="13">
        <v>21000000652</v>
      </c>
      <c r="AK580" s="11" t="s">
        <v>987</v>
      </c>
      <c r="AL580" s="10" t="str">
        <f t="shared" si="181"/>
        <v>Three Springs Seasoning Blend Ingredients:
alder wood sea salt, minced onion, minced garlic, rosemary, thyme, black pepper, red peppers</v>
      </c>
      <c r="AM580" s="9" t="s">
        <v>44</v>
      </c>
      <c r="AN580" s="42"/>
    </row>
    <row r="581" spans="1:40" ht="180" x14ac:dyDescent="0.3">
      <c r="A581" s="8" t="s">
        <v>2482</v>
      </c>
      <c r="B581" s="8" t="s">
        <v>2483</v>
      </c>
      <c r="C581" s="8" t="s">
        <v>2483</v>
      </c>
      <c r="D581" s="9" t="s">
        <v>2484</v>
      </c>
      <c r="E581" s="6">
        <f t="shared" si="166"/>
        <v>1.7636684303350969</v>
      </c>
      <c r="F581" s="6">
        <f>Table9[[#This Row],[4oz 
Net Wt (grams)]]/2</f>
        <v>50</v>
      </c>
      <c r="G581" s="6">
        <f t="shared" si="167"/>
        <v>3.5273368606701938</v>
      </c>
      <c r="H581" s="6">
        <v>100</v>
      </c>
      <c r="I581" s="6">
        <f t="shared" si="168"/>
        <v>4.409171075837742</v>
      </c>
      <c r="J581" s="6">
        <f t="shared" si="169"/>
        <v>125</v>
      </c>
      <c r="K581" s="6">
        <f t="shared" si="170"/>
        <v>7.0546737213403876</v>
      </c>
      <c r="L581" s="6">
        <f t="shared" si="171"/>
        <v>200</v>
      </c>
      <c r="M581" s="9" t="str">
        <f t="shared" si="172"/>
        <v>Toasted Coconut Sugar Ingredients:
organic sugar, organic coconut
 - NET WT. 1.76 oz (50 grams)</v>
      </c>
      <c r="N581" s="10">
        <v>10000000572</v>
      </c>
      <c r="O581" s="10">
        <v>30000000572</v>
      </c>
      <c r="P581" s="10">
        <v>50000000572</v>
      </c>
      <c r="Q581" s="10">
        <v>70000000572</v>
      </c>
      <c r="R581" s="10">
        <v>90000000572</v>
      </c>
      <c r="S581" s="10">
        <v>11000000572</v>
      </c>
      <c r="T581" s="10">
        <v>13000000572</v>
      </c>
      <c r="U581" s="22"/>
      <c r="W581" s="6">
        <f t="shared" si="173"/>
        <v>0.88183421516754845</v>
      </c>
      <c r="X581" s="6">
        <f t="shared" si="174"/>
        <v>25</v>
      </c>
      <c r="Y581" s="6">
        <f t="shared" si="175"/>
        <v>14.109347442680775</v>
      </c>
      <c r="Z581" s="6">
        <f t="shared" si="176"/>
        <v>400</v>
      </c>
      <c r="AA581" s="13">
        <v>15000000572</v>
      </c>
      <c r="AB581" s="6">
        <f t="shared" si="164"/>
        <v>2.6455026455026456</v>
      </c>
      <c r="AC581" s="6">
        <f t="shared" si="165"/>
        <v>75</v>
      </c>
      <c r="AD581" s="13">
        <v>17000000572</v>
      </c>
      <c r="AE581" s="6">
        <f t="shared" si="177"/>
        <v>8.8183421516754841</v>
      </c>
      <c r="AF581" s="6">
        <f t="shared" si="178"/>
        <v>250</v>
      </c>
      <c r="AG581" s="13">
        <v>19000000572</v>
      </c>
      <c r="AH581" s="6">
        <f t="shared" si="179"/>
        <v>5.2910052910052912</v>
      </c>
      <c r="AI581" s="6">
        <f t="shared" si="180"/>
        <v>150</v>
      </c>
      <c r="AJ581" s="13">
        <v>21000000572</v>
      </c>
      <c r="AK581" s="11"/>
      <c r="AL581" s="10" t="str">
        <f t="shared" si="181"/>
        <v>Toasted Coconut Sugar Ingredients:
organic sugar, organic coconut</v>
      </c>
      <c r="AM581" s="9" t="s">
        <v>44</v>
      </c>
      <c r="AN581" s="42"/>
    </row>
    <row r="582" spans="1:40" ht="300" x14ac:dyDescent="0.3">
      <c r="A582" s="8" t="s">
        <v>111</v>
      </c>
      <c r="B582" s="8" t="s">
        <v>112</v>
      </c>
      <c r="C582" s="8" t="s">
        <v>113</v>
      </c>
      <c r="D582" s="9" t="s">
        <v>114</v>
      </c>
      <c r="E582" s="6">
        <f t="shared" si="166"/>
        <v>1.7</v>
      </c>
      <c r="F582" s="6">
        <f>Table9[[#This Row],[4oz 
Net Wt (grams)]]/2</f>
        <v>48.195</v>
      </c>
      <c r="G582" s="6">
        <f t="shared" si="167"/>
        <v>3.4</v>
      </c>
      <c r="H582" s="6">
        <v>96.39</v>
      </c>
      <c r="I582" s="6">
        <f t="shared" si="168"/>
        <v>4.25</v>
      </c>
      <c r="J582" s="6">
        <f t="shared" si="169"/>
        <v>120.4875</v>
      </c>
      <c r="K582" s="6">
        <f t="shared" si="170"/>
        <v>6.8</v>
      </c>
      <c r="L582" s="6">
        <f t="shared" si="171"/>
        <v>192.78</v>
      </c>
      <c r="M582" s="9" t="str">
        <f t="shared" si="17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115</v>
      </c>
      <c r="W582" s="6">
        <f t="shared" si="173"/>
        <v>0.85</v>
      </c>
      <c r="X582" s="6">
        <f t="shared" si="174"/>
        <v>24.0975</v>
      </c>
      <c r="Y582" s="6">
        <f t="shared" si="175"/>
        <v>13.6</v>
      </c>
      <c r="Z582" s="6">
        <f t="shared" si="176"/>
        <v>385.56</v>
      </c>
      <c r="AA582" s="13">
        <v>15000000320</v>
      </c>
      <c r="AB582" s="6">
        <f t="shared" ref="AB582:AB645" si="182">IF(OR(E582 = "NULL", G582 = "NULL"), "NULL", (E582+G582)/2)</f>
        <v>2.5499999999999998</v>
      </c>
      <c r="AC582" s="6">
        <f t="shared" si="165"/>
        <v>72.292500000000004</v>
      </c>
      <c r="AD582" s="13">
        <v>17000000320</v>
      </c>
      <c r="AE582" s="6">
        <f t="shared" si="177"/>
        <v>8.5</v>
      </c>
      <c r="AF582" s="6">
        <f t="shared" si="178"/>
        <v>240.97499999999999</v>
      </c>
      <c r="AG582" s="13">
        <v>19000000320</v>
      </c>
      <c r="AH582" s="6">
        <f t="shared" si="179"/>
        <v>5.0999999999999996</v>
      </c>
      <c r="AI582" s="6">
        <f t="shared" si="180"/>
        <v>144.58500000000001</v>
      </c>
      <c r="AJ582" s="13">
        <v>21000000320</v>
      </c>
      <c r="AK582" s="11" t="s">
        <v>116</v>
      </c>
      <c r="AL582" s="10" t="str">
        <f t="shared" si="181"/>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1198</v>
      </c>
      <c r="B583" s="8" t="s">
        <v>1199</v>
      </c>
      <c r="C583" s="8" t="s">
        <v>1200</v>
      </c>
      <c r="D583" s="9" t="s">
        <v>1201</v>
      </c>
      <c r="E583" s="6">
        <f t="shared" si="166"/>
        <v>1.1000000000000001</v>
      </c>
      <c r="F583" s="6">
        <f>Table9[[#This Row],[4oz 
Net Wt (grams)]]/2</f>
        <v>31.185000000000006</v>
      </c>
      <c r="G583" s="6">
        <f t="shared" si="167"/>
        <v>2.2000000000000002</v>
      </c>
      <c r="H583" s="6">
        <v>62.370000000000012</v>
      </c>
      <c r="I583" s="6">
        <f t="shared" si="168"/>
        <v>2.75</v>
      </c>
      <c r="J583" s="6">
        <f t="shared" si="169"/>
        <v>77.96250000000002</v>
      </c>
      <c r="K583" s="6">
        <f t="shared" si="170"/>
        <v>4.4000000000000004</v>
      </c>
      <c r="L583" s="6">
        <f t="shared" si="171"/>
        <v>124.74000000000002</v>
      </c>
      <c r="M583" s="9" t="str">
        <f t="shared" si="172"/>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148</v>
      </c>
      <c r="W583" s="6">
        <f t="shared" si="173"/>
        <v>0.55000000000000004</v>
      </c>
      <c r="X583" s="6">
        <f t="shared" si="174"/>
        <v>15.592500000000003</v>
      </c>
      <c r="Y583" s="6">
        <f t="shared" si="175"/>
        <v>8.8000000000000007</v>
      </c>
      <c r="Z583" s="6">
        <f t="shared" si="176"/>
        <v>249.48000000000005</v>
      </c>
      <c r="AA583" s="13">
        <v>15000000386</v>
      </c>
      <c r="AB583" s="6">
        <f t="shared" si="182"/>
        <v>1.6500000000000001</v>
      </c>
      <c r="AC583" s="6">
        <f t="shared" si="165"/>
        <v>46.777500000000011</v>
      </c>
      <c r="AD583" s="13">
        <v>17000000386</v>
      </c>
      <c r="AE583" s="6">
        <f t="shared" si="177"/>
        <v>5.5000000000000009</v>
      </c>
      <c r="AF583" s="6">
        <f t="shared" si="178"/>
        <v>155.92500000000004</v>
      </c>
      <c r="AG583" s="13">
        <v>19000000386</v>
      </c>
      <c r="AH583" s="6">
        <f t="shared" si="179"/>
        <v>3.3000000000000003</v>
      </c>
      <c r="AI583" s="6">
        <f t="shared" si="180"/>
        <v>93.555000000000021</v>
      </c>
      <c r="AJ583" s="13">
        <v>21000000386</v>
      </c>
      <c r="AK583" s="11"/>
      <c r="AL583" s="10" t="str">
        <f t="shared" si="181"/>
        <v>Top Choice Grill Seasoning Ingredients:
salt, chili powder, dehydrated garlic &amp; onion, spices, white pepper, corn oil</v>
      </c>
      <c r="AM583" s="9" t="s">
        <v>44</v>
      </c>
      <c r="AN583" s="42"/>
    </row>
    <row r="584" spans="1:40" ht="225" x14ac:dyDescent="0.3">
      <c r="A584" s="8" t="s">
        <v>82</v>
      </c>
      <c r="B584" s="8" t="s">
        <v>83</v>
      </c>
      <c r="C584" s="8" t="s">
        <v>83</v>
      </c>
      <c r="D584" s="9" t="s">
        <v>84</v>
      </c>
      <c r="E584" s="6">
        <f t="shared" si="166"/>
        <v>1.5000000000000002</v>
      </c>
      <c r="F584" s="6">
        <f>Table9[[#This Row],[4oz 
Net Wt (grams)]]/2</f>
        <v>42.525000000000006</v>
      </c>
      <c r="G584" s="6">
        <f t="shared" si="167"/>
        <v>3.0000000000000004</v>
      </c>
      <c r="H584" s="6">
        <v>85.050000000000011</v>
      </c>
      <c r="I584" s="6">
        <f t="shared" si="168"/>
        <v>3.7500000000000004</v>
      </c>
      <c r="J584" s="6">
        <f t="shared" si="169"/>
        <v>106.31250000000001</v>
      </c>
      <c r="K584" s="6">
        <f t="shared" si="170"/>
        <v>6.0000000000000009</v>
      </c>
      <c r="L584" s="6">
        <f t="shared" si="171"/>
        <v>170.10000000000002</v>
      </c>
      <c r="M584" s="9" t="str">
        <f t="shared" si="172"/>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 t="shared" si="173"/>
        <v>0.75000000000000011</v>
      </c>
      <c r="X584" s="6">
        <f t="shared" si="174"/>
        <v>21.262500000000003</v>
      </c>
      <c r="Y584" s="6">
        <f t="shared" si="175"/>
        <v>12.000000000000002</v>
      </c>
      <c r="Z584" s="6">
        <f t="shared" si="176"/>
        <v>340.20000000000005</v>
      </c>
      <c r="AA584" s="13">
        <v>15000000322</v>
      </c>
      <c r="AB584" s="6">
        <f t="shared" si="182"/>
        <v>2.2500000000000004</v>
      </c>
      <c r="AC584" s="6">
        <f t="shared" si="165"/>
        <v>63.787500000000009</v>
      </c>
      <c r="AD584" s="13">
        <v>17000000322</v>
      </c>
      <c r="AE584" s="6">
        <f t="shared" si="177"/>
        <v>7.5000000000000009</v>
      </c>
      <c r="AF584" s="6">
        <f t="shared" si="178"/>
        <v>212.62500000000003</v>
      </c>
      <c r="AG584" s="13">
        <v>19000000322</v>
      </c>
      <c r="AH584" s="6">
        <f t="shared" si="179"/>
        <v>4.5000000000000009</v>
      </c>
      <c r="AI584" s="6">
        <f t="shared" si="180"/>
        <v>127.57500000000002</v>
      </c>
      <c r="AJ584" s="13">
        <v>21000000322</v>
      </c>
      <c r="AK584" s="11"/>
      <c r="AL584" s="10" t="str">
        <f t="shared" si="181"/>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1400</v>
      </c>
      <c r="B585" s="8" t="s">
        <v>1401</v>
      </c>
      <c r="C585" s="8" t="s">
        <v>1401</v>
      </c>
      <c r="D585" s="9" t="s">
        <v>1402</v>
      </c>
      <c r="E585" s="6">
        <f t="shared" si="166"/>
        <v>0.8</v>
      </c>
      <c r="F585" s="6">
        <f>Table9[[#This Row],[4oz 
Net Wt (grams)]]/2</f>
        <v>22.680000000000003</v>
      </c>
      <c r="G585" s="6">
        <f t="shared" si="167"/>
        <v>1.6</v>
      </c>
      <c r="H585" s="6">
        <v>45.360000000000007</v>
      </c>
      <c r="I585" s="6">
        <f t="shared" si="168"/>
        <v>2</v>
      </c>
      <c r="J585" s="6">
        <f t="shared" si="169"/>
        <v>56.70000000000001</v>
      </c>
      <c r="K585" s="6">
        <f t="shared" si="170"/>
        <v>3.2</v>
      </c>
      <c r="L585" s="6">
        <f t="shared" si="171"/>
        <v>90.720000000000013</v>
      </c>
      <c r="M585" s="9" t="str">
        <f t="shared" si="172"/>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 t="shared" si="173"/>
        <v>0.4</v>
      </c>
      <c r="X585" s="6">
        <f t="shared" si="174"/>
        <v>11.340000000000002</v>
      </c>
      <c r="Y585" s="6">
        <f t="shared" si="175"/>
        <v>6.4</v>
      </c>
      <c r="Z585" s="6">
        <f t="shared" si="176"/>
        <v>181.44000000000003</v>
      </c>
      <c r="AA585" s="13">
        <v>15000000323</v>
      </c>
      <c r="AB585" s="6">
        <f t="shared" si="182"/>
        <v>1.2000000000000002</v>
      </c>
      <c r="AC585" s="6">
        <f t="shared" si="165"/>
        <v>34.020000000000003</v>
      </c>
      <c r="AD585" s="13">
        <v>17000000323</v>
      </c>
      <c r="AE585" s="6">
        <f t="shared" si="177"/>
        <v>4.0000000000000009</v>
      </c>
      <c r="AF585" s="6">
        <f t="shared" si="178"/>
        <v>113.40000000000002</v>
      </c>
      <c r="AG585" s="13">
        <v>19000000323</v>
      </c>
      <c r="AH585" s="6">
        <f t="shared" si="179"/>
        <v>2.4000000000000004</v>
      </c>
      <c r="AI585" s="6">
        <f t="shared" si="180"/>
        <v>68.040000000000006</v>
      </c>
      <c r="AJ585" s="13">
        <v>21000000323</v>
      </c>
      <c r="AK585" s="11"/>
      <c r="AL585" s="10" t="str">
        <f t="shared" si="181"/>
        <v>Tropicana Tea Ingredients:
black tea, calendula petals, safflower petals, cornflower petals, rose petals, natural and artificial mango and passionfruit flavors</v>
      </c>
      <c r="AM585" s="9" t="s">
        <v>44</v>
      </c>
      <c r="AN585" s="42"/>
    </row>
    <row r="586" spans="1:40" ht="405" x14ac:dyDescent="0.3">
      <c r="A586" s="33" t="s">
        <v>602</v>
      </c>
      <c r="B586" s="8" t="s">
        <v>603</v>
      </c>
      <c r="C586" s="8" t="s">
        <v>604</v>
      </c>
      <c r="D586" s="9" t="s">
        <v>605</v>
      </c>
      <c r="E586" s="6">
        <f t="shared" si="166"/>
        <v>1.0229276895943562</v>
      </c>
      <c r="F586" s="6">
        <f>Table9[[#This Row],[4oz 
Net Wt (grams)]]/2</f>
        <v>29</v>
      </c>
      <c r="G586" s="6">
        <f t="shared" si="167"/>
        <v>2.0458553791887124</v>
      </c>
      <c r="H586" s="6">
        <v>58</v>
      </c>
      <c r="I586" s="6">
        <f t="shared" si="168"/>
        <v>2.5573192239858904</v>
      </c>
      <c r="J586" s="6">
        <f t="shared" si="169"/>
        <v>72.5</v>
      </c>
      <c r="K586" s="6">
        <f t="shared" si="170"/>
        <v>4.0917107583774248</v>
      </c>
      <c r="L586" s="6">
        <f t="shared" si="171"/>
        <v>116</v>
      </c>
      <c r="M586"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6" s="10">
        <v>10000000522</v>
      </c>
      <c r="O586" s="10">
        <v>30000000522</v>
      </c>
      <c r="P586" s="10">
        <v>50000000522</v>
      </c>
      <c r="Q586" s="10">
        <v>70000000522</v>
      </c>
      <c r="R586" s="10">
        <v>90000000522</v>
      </c>
      <c r="S586" s="10">
        <v>11000000522</v>
      </c>
      <c r="T586" s="10">
        <v>13000000522</v>
      </c>
      <c r="U586" s="22"/>
      <c r="W586" s="6">
        <f t="shared" si="173"/>
        <v>0.5114638447971781</v>
      </c>
      <c r="X586" s="6">
        <f t="shared" si="174"/>
        <v>14.5</v>
      </c>
      <c r="Y586" s="6">
        <f t="shared" si="175"/>
        <v>8.1834215167548496</v>
      </c>
      <c r="Z586" s="6">
        <f t="shared" si="176"/>
        <v>232</v>
      </c>
      <c r="AA586" s="13">
        <v>15000000522</v>
      </c>
      <c r="AB586" s="6">
        <f t="shared" si="182"/>
        <v>1.5343915343915344</v>
      </c>
      <c r="AC586" s="6">
        <f t="shared" si="165"/>
        <v>43.5</v>
      </c>
      <c r="AD586" s="13">
        <v>17000000522</v>
      </c>
      <c r="AE586" s="6">
        <f t="shared" si="177"/>
        <v>5.1146384479717808</v>
      </c>
      <c r="AF586" s="6">
        <f t="shared" si="178"/>
        <v>145</v>
      </c>
      <c r="AG586" s="13">
        <v>19000000522</v>
      </c>
      <c r="AH586" s="6">
        <f t="shared" si="179"/>
        <v>3.0687830687830688</v>
      </c>
      <c r="AI586" s="6">
        <f t="shared" si="180"/>
        <v>87</v>
      </c>
      <c r="AJ586" s="13">
        <v>21000000522</v>
      </c>
      <c r="AK586" s="11" t="s">
        <v>606</v>
      </c>
      <c r="AL586"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1976</v>
      </c>
      <c r="B587" s="8" t="s">
        <v>1977</v>
      </c>
      <c r="C587" s="8" t="s">
        <v>1978</v>
      </c>
      <c r="D587" s="9" t="s">
        <v>1979</v>
      </c>
      <c r="E587" s="6">
        <f t="shared" si="166"/>
        <v>1.0229276895943562</v>
      </c>
      <c r="F587" s="6">
        <f>Table9[[#This Row],[4oz 
Net Wt (grams)]]/2</f>
        <v>29</v>
      </c>
      <c r="G587" s="6">
        <f t="shared" si="167"/>
        <v>2.0458553791887124</v>
      </c>
      <c r="H587" s="6">
        <v>58</v>
      </c>
      <c r="I587" s="6">
        <f t="shared" si="168"/>
        <v>2.5573192239858904</v>
      </c>
      <c r="J587" s="6">
        <f t="shared" si="169"/>
        <v>72.5</v>
      </c>
      <c r="K587" s="6">
        <f t="shared" si="170"/>
        <v>4.0917107583774248</v>
      </c>
      <c r="L587" s="6">
        <f t="shared" si="171"/>
        <v>116</v>
      </c>
      <c r="M587"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7" s="10">
        <v>10000000327</v>
      </c>
      <c r="O587" s="10">
        <v>30000000327</v>
      </c>
      <c r="P587" s="10">
        <v>50000000327</v>
      </c>
      <c r="Q587" s="10">
        <v>70000000327</v>
      </c>
      <c r="R587" s="10">
        <v>90000000327</v>
      </c>
      <c r="S587" s="10">
        <v>11000000327</v>
      </c>
      <c r="T587" s="10">
        <v>13000000327</v>
      </c>
      <c r="U587" s="8" t="s">
        <v>49</v>
      </c>
      <c r="V587" s="9" t="s">
        <v>725</v>
      </c>
      <c r="W587" s="6">
        <f t="shared" si="173"/>
        <v>0.5114638447971781</v>
      </c>
      <c r="X587" s="6">
        <f t="shared" si="174"/>
        <v>14.5</v>
      </c>
      <c r="Y587" s="6">
        <f t="shared" si="175"/>
        <v>8.1834215167548496</v>
      </c>
      <c r="Z587" s="6">
        <f t="shared" si="176"/>
        <v>232</v>
      </c>
      <c r="AA587" s="13">
        <v>15000000327</v>
      </c>
      <c r="AB587" s="6">
        <f t="shared" si="182"/>
        <v>1.5343915343915344</v>
      </c>
      <c r="AC587" s="6">
        <f t="shared" si="165"/>
        <v>43.5</v>
      </c>
      <c r="AD587" s="13">
        <v>17000000327</v>
      </c>
      <c r="AE587" s="6">
        <f t="shared" si="177"/>
        <v>5.1146384479717808</v>
      </c>
      <c r="AF587" s="6">
        <f t="shared" si="178"/>
        <v>145</v>
      </c>
      <c r="AG587" s="13">
        <v>19000000327</v>
      </c>
      <c r="AH587" s="6">
        <f t="shared" si="179"/>
        <v>3.0687830687830688</v>
      </c>
      <c r="AI587" s="6">
        <f t="shared" si="180"/>
        <v>87</v>
      </c>
      <c r="AJ587" s="13">
        <v>21000000327</v>
      </c>
      <c r="AK587" s="11"/>
      <c r="AL587"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2020</v>
      </c>
      <c r="B588" s="8" t="s">
        <v>2021</v>
      </c>
      <c r="C588" s="8" t="s">
        <v>2021</v>
      </c>
      <c r="D588" s="9" t="s">
        <v>2022</v>
      </c>
      <c r="E588" s="6">
        <f t="shared" si="166"/>
        <v>2.65</v>
      </c>
      <c r="F588" s="6">
        <f>Table9[[#This Row],[4oz 
Net Wt (grams)]]/2</f>
        <v>75.127499999999998</v>
      </c>
      <c r="G588" s="6">
        <f t="shared" si="167"/>
        <v>5.3</v>
      </c>
      <c r="H588" s="6">
        <v>150.255</v>
      </c>
      <c r="I588" s="6">
        <f t="shared" si="168"/>
        <v>6.625</v>
      </c>
      <c r="J588" s="6">
        <f t="shared" si="169"/>
        <v>187.81874999999999</v>
      </c>
      <c r="K588" s="6">
        <f t="shared" si="170"/>
        <v>10.6</v>
      </c>
      <c r="L588" s="6">
        <f t="shared" si="171"/>
        <v>300.51</v>
      </c>
      <c r="M588"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 t="shared" si="173"/>
        <v>1.325</v>
      </c>
      <c r="X588" s="6">
        <f t="shared" si="174"/>
        <v>37.563749999999999</v>
      </c>
      <c r="Y588" s="6">
        <f t="shared" si="175"/>
        <v>21.2</v>
      </c>
      <c r="Z588" s="6">
        <f t="shared" si="176"/>
        <v>601.02</v>
      </c>
      <c r="AA588" s="13">
        <v>15000000458</v>
      </c>
      <c r="AB588" s="6">
        <f t="shared" si="182"/>
        <v>3.9749999999999996</v>
      </c>
      <c r="AC588" s="6">
        <f t="shared" si="165"/>
        <v>112.69125</v>
      </c>
      <c r="AD588" s="13">
        <v>17000000458</v>
      </c>
      <c r="AE588" s="6">
        <f t="shared" si="177"/>
        <v>13.249999999999998</v>
      </c>
      <c r="AF588" s="6">
        <f t="shared" si="178"/>
        <v>375.63749999999999</v>
      </c>
      <c r="AG588" s="13">
        <v>19000000458</v>
      </c>
      <c r="AH588" s="6">
        <f t="shared" si="179"/>
        <v>7.9499999999999993</v>
      </c>
      <c r="AI588" s="6">
        <f t="shared" si="180"/>
        <v>225.38249999999999</v>
      </c>
      <c r="AJ588" s="13">
        <v>21000000458</v>
      </c>
      <c r="AK588" s="11"/>
      <c r="AL588"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30" x14ac:dyDescent="0.3">
      <c r="A589" s="8" t="s">
        <v>1934</v>
      </c>
      <c r="B589" s="8" t="s">
        <v>1935</v>
      </c>
      <c r="C589" s="8" t="s">
        <v>1935</v>
      </c>
      <c r="D589" s="9" t="s">
        <v>1936</v>
      </c>
      <c r="E589" s="6">
        <f t="shared" si="166"/>
        <v>1.3051146384479717</v>
      </c>
      <c r="F589" s="6">
        <f>Table9[[#This Row],[4oz 
Net Wt (grams)]]/2</f>
        <v>37</v>
      </c>
      <c r="G589" s="6">
        <f t="shared" si="167"/>
        <v>2.6102292768959434</v>
      </c>
      <c r="H589" s="6">
        <v>74</v>
      </c>
      <c r="I589" s="6">
        <f t="shared" si="168"/>
        <v>3.2627865961199292</v>
      </c>
      <c r="J589" s="6">
        <f t="shared" si="169"/>
        <v>92.5</v>
      </c>
      <c r="K589" s="6">
        <f t="shared" si="170"/>
        <v>5.2204585537918868</v>
      </c>
      <c r="L589" s="6">
        <f t="shared" si="171"/>
        <v>148</v>
      </c>
      <c r="M589"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1.31 oz (37 grams)</v>
      </c>
      <c r="N589" s="10">
        <v>10000000326</v>
      </c>
      <c r="O589" s="10">
        <v>30000000326</v>
      </c>
      <c r="P589" s="10">
        <v>50000000326</v>
      </c>
      <c r="Q589" s="10">
        <v>70000000326</v>
      </c>
      <c r="R589" s="10">
        <v>90000000326</v>
      </c>
      <c r="S589" s="10">
        <v>11000000326</v>
      </c>
      <c r="T589" s="10">
        <v>13000000326</v>
      </c>
      <c r="U589" s="8" t="s">
        <v>49</v>
      </c>
      <c r="V589" s="9" t="s">
        <v>192</v>
      </c>
      <c r="W589" s="6">
        <f t="shared" si="173"/>
        <v>0.65255731922398585</v>
      </c>
      <c r="X589" s="6">
        <f t="shared" si="174"/>
        <v>18.5</v>
      </c>
      <c r="Y589" s="6">
        <f t="shared" si="175"/>
        <v>10.440917107583774</v>
      </c>
      <c r="Z589" s="6">
        <f t="shared" si="176"/>
        <v>296</v>
      </c>
      <c r="AA589" s="13">
        <v>15000000326</v>
      </c>
      <c r="AB589" s="6">
        <f t="shared" si="182"/>
        <v>1.9576719576719577</v>
      </c>
      <c r="AC589" s="6">
        <f t="shared" si="165"/>
        <v>55.5</v>
      </c>
      <c r="AD589" s="13">
        <v>17000000326</v>
      </c>
      <c r="AE589" s="6">
        <f t="shared" si="177"/>
        <v>6.5255731922398583</v>
      </c>
      <c r="AF589" s="6">
        <f t="shared" si="178"/>
        <v>185</v>
      </c>
      <c r="AG589" s="13">
        <v>19000000326</v>
      </c>
      <c r="AH589" s="6">
        <f t="shared" si="179"/>
        <v>3.9153439153439153</v>
      </c>
      <c r="AI589" s="6">
        <f t="shared" si="180"/>
        <v>111</v>
      </c>
      <c r="AJ589" s="13">
        <v>21000000326</v>
      </c>
      <c r="AK589" s="11"/>
      <c r="AL589"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2162</v>
      </c>
      <c r="B590" s="8" t="s">
        <v>2163</v>
      </c>
      <c r="C590" s="8" t="s">
        <v>2164</v>
      </c>
      <c r="D590" s="9" t="s">
        <v>2165</v>
      </c>
      <c r="E590" s="6">
        <f t="shared" si="166"/>
        <v>2.1164021164021163</v>
      </c>
      <c r="F590" s="6">
        <f>Table9[[#This Row],[4oz 
Net Wt (grams)]]/2</f>
        <v>60</v>
      </c>
      <c r="G590" s="6">
        <f t="shared" si="167"/>
        <v>4.2328042328042326</v>
      </c>
      <c r="H590" s="6">
        <v>120</v>
      </c>
      <c r="I590" s="6">
        <f t="shared" si="168"/>
        <v>5.2910052910052912</v>
      </c>
      <c r="J590" s="6">
        <f t="shared" si="169"/>
        <v>150</v>
      </c>
      <c r="K590" s="6">
        <f t="shared" si="170"/>
        <v>8.4656084656084651</v>
      </c>
      <c r="L590" s="6">
        <f t="shared" si="171"/>
        <v>240</v>
      </c>
      <c r="M590" s="9" t="str">
        <f t="shared" si="172"/>
        <v>Truffle Sea Salt Ingredients:
salt, truffle flavor (natural and artificial flavors), truffles, canola oil
 - NET WT. 2.12 oz (60 grams)</v>
      </c>
      <c r="N590" s="10">
        <v>10000000328</v>
      </c>
      <c r="O590" s="10">
        <v>30000000328</v>
      </c>
      <c r="P590" s="10">
        <v>50000000328</v>
      </c>
      <c r="Q590" s="10">
        <v>70000000328</v>
      </c>
      <c r="R590" s="10">
        <v>90000000328</v>
      </c>
      <c r="S590" s="10">
        <v>11000000328</v>
      </c>
      <c r="T590" s="10">
        <v>13000000328</v>
      </c>
      <c r="U590" s="8" t="s">
        <v>49</v>
      </c>
      <c r="V590" s="9" t="s">
        <v>725</v>
      </c>
      <c r="W590" s="6">
        <f t="shared" si="173"/>
        <v>1.0582010582010581</v>
      </c>
      <c r="X590" s="6">
        <f t="shared" si="174"/>
        <v>30</v>
      </c>
      <c r="Y590" s="6">
        <f t="shared" si="175"/>
        <v>16.93121693121693</v>
      </c>
      <c r="Z590" s="6">
        <f t="shared" si="176"/>
        <v>480</v>
      </c>
      <c r="AA590" s="13">
        <v>15000000328</v>
      </c>
      <c r="AB590" s="6">
        <f t="shared" si="182"/>
        <v>3.1746031746031744</v>
      </c>
      <c r="AC590" s="6">
        <f t="shared" si="165"/>
        <v>90</v>
      </c>
      <c r="AD590" s="13">
        <v>17000000328</v>
      </c>
      <c r="AE590" s="6">
        <f t="shared" si="177"/>
        <v>10.582010582010582</v>
      </c>
      <c r="AF590" s="6">
        <f t="shared" si="178"/>
        <v>300</v>
      </c>
      <c r="AG590" s="13">
        <v>19000000328</v>
      </c>
      <c r="AH590" s="6">
        <f t="shared" si="179"/>
        <v>6.3492063492063489</v>
      </c>
      <c r="AI590" s="6">
        <f t="shared" si="180"/>
        <v>180</v>
      </c>
      <c r="AJ590" s="13">
        <v>21000000328</v>
      </c>
      <c r="AK590" s="11"/>
      <c r="AL590" s="10" t="str">
        <f t="shared" si="181"/>
        <v>Truffle Sea Salt Ingredients:
salt, truffle flavor (natural and artificial flavors), truffles, canola oil</v>
      </c>
      <c r="AM590" s="9" t="s">
        <v>44</v>
      </c>
      <c r="AN590" s="42"/>
    </row>
    <row r="591" spans="1:40" ht="180" x14ac:dyDescent="0.3">
      <c r="A591" s="8" t="s">
        <v>2375</v>
      </c>
      <c r="B591" s="8" t="s">
        <v>2376</v>
      </c>
      <c r="C591" s="8" t="s">
        <v>2377</v>
      </c>
      <c r="D591" s="9" t="s">
        <v>2378</v>
      </c>
      <c r="E591" s="6">
        <f t="shared" si="166"/>
        <v>2.6</v>
      </c>
      <c r="F591" s="6">
        <f>Table9[[#This Row],[4oz 
Net Wt (grams)]]/2</f>
        <v>73.710000000000008</v>
      </c>
      <c r="G591" s="6">
        <f t="shared" si="167"/>
        <v>5.2</v>
      </c>
      <c r="H591" s="6">
        <v>147.42000000000002</v>
      </c>
      <c r="I591" s="6">
        <f t="shared" si="168"/>
        <v>6.5</v>
      </c>
      <c r="J591" s="6">
        <f t="shared" si="169"/>
        <v>184.27500000000003</v>
      </c>
      <c r="K591" s="6">
        <f t="shared" si="170"/>
        <v>10.4</v>
      </c>
      <c r="L591" s="6">
        <f t="shared" si="171"/>
        <v>294.84000000000003</v>
      </c>
      <c r="M591" s="9" t="str">
        <f t="shared" si="172"/>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 t="shared" si="173"/>
        <v>1.3</v>
      </c>
      <c r="X591" s="6">
        <f t="shared" si="174"/>
        <v>36.855000000000004</v>
      </c>
      <c r="Y591" s="6">
        <f t="shared" si="175"/>
        <v>20.8</v>
      </c>
      <c r="Z591" s="6">
        <f t="shared" si="176"/>
        <v>589.68000000000006</v>
      </c>
      <c r="AA591" s="13">
        <v>15000000324</v>
      </c>
      <c r="AB591" s="6">
        <f t="shared" si="182"/>
        <v>3.9000000000000004</v>
      </c>
      <c r="AC591" s="6">
        <f t="shared" si="165"/>
        <v>110.56500000000001</v>
      </c>
      <c r="AD591" s="13">
        <v>17000000324</v>
      </c>
      <c r="AE591" s="6">
        <f t="shared" si="177"/>
        <v>13.000000000000002</v>
      </c>
      <c r="AF591" s="6">
        <f t="shared" si="178"/>
        <v>368.55000000000007</v>
      </c>
      <c r="AG591" s="13">
        <v>19000000324</v>
      </c>
      <c r="AH591" s="6">
        <f t="shared" si="179"/>
        <v>7.8000000000000007</v>
      </c>
      <c r="AI591" s="6">
        <f t="shared" si="180"/>
        <v>221.13000000000002</v>
      </c>
      <c r="AJ591" s="13">
        <v>21000000324</v>
      </c>
      <c r="AK591" s="11"/>
      <c r="AL591" s="10" t="str">
        <f t="shared" si="181"/>
        <v>Truffle Sea Salt &amp; Cayenne Seasoning Ingredients:
sea salt, truffle, canola oil, cayenne pepper truffle flavor (natural &amp; artificial)</v>
      </c>
      <c r="AM591" s="9" t="s">
        <v>44</v>
      </c>
      <c r="AN591" s="42"/>
    </row>
    <row r="592" spans="1:40" ht="180" x14ac:dyDescent="0.3">
      <c r="A592" s="8" t="s">
        <v>2379</v>
      </c>
      <c r="B592" s="8" t="s">
        <v>2380</v>
      </c>
      <c r="C592" s="8" t="s">
        <v>2381</v>
      </c>
      <c r="D592" s="9" t="s">
        <v>2382</v>
      </c>
      <c r="E592" s="6">
        <f t="shared" si="166"/>
        <v>2.6</v>
      </c>
      <c r="F592" s="6">
        <f>Table9[[#This Row],[4oz 
Net Wt (grams)]]/2</f>
        <v>73.710000000000008</v>
      </c>
      <c r="G592" s="6">
        <f t="shared" si="167"/>
        <v>5.2</v>
      </c>
      <c r="H592" s="6">
        <v>147.42000000000002</v>
      </c>
      <c r="I592" s="6">
        <f t="shared" si="168"/>
        <v>6.5</v>
      </c>
      <c r="J592" s="6">
        <f t="shared" si="169"/>
        <v>184.27500000000003</v>
      </c>
      <c r="K592" s="6">
        <f t="shared" si="170"/>
        <v>10.4</v>
      </c>
      <c r="L592" s="6">
        <f t="shared" si="171"/>
        <v>294.84000000000003</v>
      </c>
      <c r="M592" s="9" t="str">
        <f t="shared" si="172"/>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 t="shared" si="173"/>
        <v>1.3</v>
      </c>
      <c r="X592" s="6">
        <f t="shared" si="174"/>
        <v>36.855000000000004</v>
      </c>
      <c r="Y592" s="6">
        <f t="shared" si="175"/>
        <v>20.8</v>
      </c>
      <c r="Z592" s="6">
        <f t="shared" si="176"/>
        <v>589.68000000000006</v>
      </c>
      <c r="AA592" s="13">
        <v>15000000325</v>
      </c>
      <c r="AB592" s="6">
        <f t="shared" si="182"/>
        <v>3.9000000000000004</v>
      </c>
      <c r="AC592" s="6">
        <f t="shared" si="165"/>
        <v>110.56500000000001</v>
      </c>
      <c r="AD592" s="13">
        <v>17000000325</v>
      </c>
      <c r="AE592" s="6">
        <f t="shared" si="177"/>
        <v>13.000000000000002</v>
      </c>
      <c r="AF592" s="6">
        <f t="shared" si="178"/>
        <v>368.55000000000007</v>
      </c>
      <c r="AG592" s="13">
        <v>19000000325</v>
      </c>
      <c r="AH592" s="6">
        <f t="shared" si="179"/>
        <v>7.8000000000000007</v>
      </c>
      <c r="AI592" s="6">
        <f t="shared" si="180"/>
        <v>221.13000000000002</v>
      </c>
      <c r="AJ592" s="13">
        <v>21000000325</v>
      </c>
      <c r="AK592" s="11"/>
      <c r="AL592" s="10" t="str">
        <f t="shared" si="181"/>
        <v>Truffle Sea Salt &amp; Parsley Ingredients:
sea salt, truffle, canola oil, parsley, truffle flavor (natural &amp; artificial)</v>
      </c>
      <c r="AM592" s="9" t="s">
        <v>44</v>
      </c>
      <c r="AN592" s="42"/>
    </row>
    <row r="593" spans="1:40" ht="180" x14ac:dyDescent="0.3">
      <c r="A593" s="8" t="s">
        <v>1073</v>
      </c>
      <c r="B593" s="8" t="s">
        <v>1074</v>
      </c>
      <c r="C593" s="8" t="s">
        <v>1074</v>
      </c>
      <c r="D593" s="9" t="s">
        <v>2942</v>
      </c>
      <c r="E593" s="6">
        <f t="shared" si="166"/>
        <v>0.76190476190476186</v>
      </c>
      <c r="F593" s="6">
        <f>Table9[[#This Row],[4oz 
Net Wt (grams)]]/2</f>
        <v>21.6</v>
      </c>
      <c r="G593" s="6">
        <f t="shared" si="167"/>
        <v>1.5238095238095237</v>
      </c>
      <c r="H593" s="6">
        <v>43.2</v>
      </c>
      <c r="I593" s="6">
        <f t="shared" si="168"/>
        <v>1.9047619047619047</v>
      </c>
      <c r="J593" s="6">
        <f t="shared" si="169"/>
        <v>54</v>
      </c>
      <c r="K593" s="6">
        <f t="shared" si="170"/>
        <v>3.0476190476190474</v>
      </c>
      <c r="L593" s="6">
        <f t="shared" si="171"/>
        <v>86.4</v>
      </c>
      <c r="M593" s="9" t="str">
        <f t="shared" si="172"/>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 t="shared" si="173"/>
        <v>0.38095238095238093</v>
      </c>
      <c r="X593" s="6">
        <f t="shared" si="174"/>
        <v>10.8</v>
      </c>
      <c r="Y593" s="6">
        <f t="shared" si="175"/>
        <v>6.0952380952380949</v>
      </c>
      <c r="Z593" s="6">
        <f t="shared" si="176"/>
        <v>172.8</v>
      </c>
      <c r="AA593" s="13">
        <v>15000000329</v>
      </c>
      <c r="AB593" s="6">
        <f t="shared" si="182"/>
        <v>1.1428571428571428</v>
      </c>
      <c r="AC593" s="6">
        <f t="shared" si="165"/>
        <v>32.400000000000006</v>
      </c>
      <c r="AD593" s="13">
        <v>17000000329</v>
      </c>
      <c r="AE593" s="6">
        <f t="shared" si="177"/>
        <v>3.8095238095238093</v>
      </c>
      <c r="AF593" s="6">
        <f t="shared" si="178"/>
        <v>108</v>
      </c>
      <c r="AG593" s="13">
        <v>19000000329</v>
      </c>
      <c r="AH593" s="6">
        <f t="shared" si="179"/>
        <v>2.2857142857142856</v>
      </c>
      <c r="AI593" s="6">
        <f t="shared" si="180"/>
        <v>64.800000000000011</v>
      </c>
      <c r="AJ593" s="13">
        <v>21000000329</v>
      </c>
      <c r="AK593" s="11" t="s">
        <v>2943</v>
      </c>
      <c r="AL593" s="10" t="str">
        <f t="shared" si="181"/>
        <v>Turkey &amp; Stuffing Seasoning Ingredients:
sage, thyme, marjoram, rosemary, celery seed, black pepper</v>
      </c>
      <c r="AM593" s="9" t="s">
        <v>44</v>
      </c>
      <c r="AN593" s="42"/>
    </row>
    <row r="594" spans="1:40" ht="180" x14ac:dyDescent="0.3">
      <c r="A594" s="31" t="s">
        <v>1442</v>
      </c>
      <c r="B594" s="8" t="s">
        <v>1443</v>
      </c>
      <c r="C594" s="8" t="s">
        <v>1444</v>
      </c>
      <c r="D594" s="9" t="s">
        <v>1445</v>
      </c>
      <c r="E594" s="6">
        <f t="shared" si="166"/>
        <v>0.8</v>
      </c>
      <c r="F594" s="6">
        <f>Table9[[#This Row],[4oz 
Net Wt (grams)]]/2</f>
        <v>22.680000000000003</v>
      </c>
      <c r="G594" s="6">
        <f t="shared" si="167"/>
        <v>1.6</v>
      </c>
      <c r="H594" s="6">
        <v>45.360000000000007</v>
      </c>
      <c r="I594" s="6">
        <f t="shared" si="168"/>
        <v>2</v>
      </c>
      <c r="J594" s="6">
        <f t="shared" si="169"/>
        <v>56.70000000000001</v>
      </c>
      <c r="K594" s="6">
        <f t="shared" si="170"/>
        <v>3.2</v>
      </c>
      <c r="L594" s="6">
        <f t="shared" si="171"/>
        <v>90.720000000000013</v>
      </c>
      <c r="M594" s="9" t="str">
        <f t="shared" si="172"/>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138</v>
      </c>
      <c r="W594" s="6">
        <f t="shared" si="173"/>
        <v>0.4</v>
      </c>
      <c r="X594" s="6">
        <f t="shared" si="174"/>
        <v>11.340000000000002</v>
      </c>
      <c r="Y594" s="6">
        <f t="shared" si="175"/>
        <v>6.4</v>
      </c>
      <c r="Z594" s="6">
        <f t="shared" si="176"/>
        <v>181.44000000000003</v>
      </c>
      <c r="AA594" s="13">
        <v>15000000330</v>
      </c>
      <c r="AB594" s="6">
        <f t="shared" si="182"/>
        <v>1.2000000000000002</v>
      </c>
      <c r="AC594" s="6">
        <f t="shared" si="165"/>
        <v>34.020000000000003</v>
      </c>
      <c r="AD594" s="13">
        <v>17000000330</v>
      </c>
      <c r="AE594" s="6">
        <f t="shared" si="177"/>
        <v>4.0000000000000009</v>
      </c>
      <c r="AF594" s="6">
        <f t="shared" si="178"/>
        <v>113.40000000000002</v>
      </c>
      <c r="AG594" s="13">
        <v>19000000330</v>
      </c>
      <c r="AH594" s="6">
        <f t="shared" si="179"/>
        <v>2.4000000000000004</v>
      </c>
      <c r="AI594" s="6">
        <f t="shared" si="180"/>
        <v>68.040000000000006</v>
      </c>
      <c r="AJ594" s="13">
        <v>21000000330</v>
      </c>
      <c r="AK594" s="11"/>
      <c r="AL594" s="10" t="str">
        <f t="shared" si="181"/>
        <v>Turmeric Ginger Herbal Tea Ingredients:
turmeric, ginger, lemongrass, orange peel, licorice and citrus essential oils</v>
      </c>
      <c r="AM594" s="9" t="s">
        <v>44</v>
      </c>
      <c r="AN594" s="42"/>
    </row>
    <row r="595" spans="1:40" ht="180" x14ac:dyDescent="0.3">
      <c r="A595" s="31" t="s">
        <v>109</v>
      </c>
      <c r="B595" s="8" t="s">
        <v>3016</v>
      </c>
      <c r="C595" s="8" t="s">
        <v>3017</v>
      </c>
      <c r="D595" s="9" t="s">
        <v>3018</v>
      </c>
      <c r="E595" s="6">
        <f t="shared" si="166"/>
        <v>0.79999999999999993</v>
      </c>
      <c r="F595" s="6">
        <f>Table9[[#This Row],[4oz 
Net Wt (grams)]]/2</f>
        <v>22.68</v>
      </c>
      <c r="G595" s="6">
        <f t="shared" si="167"/>
        <v>1.5999999999999999</v>
      </c>
      <c r="H595" s="6">
        <v>45.36</v>
      </c>
      <c r="I595" s="6">
        <f t="shared" si="168"/>
        <v>1.9999999999999998</v>
      </c>
      <c r="J595" s="6">
        <f t="shared" si="169"/>
        <v>56.7</v>
      </c>
      <c r="K595" s="6">
        <f t="shared" si="170"/>
        <v>3.1999999999999997</v>
      </c>
      <c r="L595" s="6">
        <f t="shared" si="171"/>
        <v>90.72</v>
      </c>
      <c r="M595" s="9" t="str">
        <f t="shared" si="172"/>
        <v>Tuscan Bread Dip and Seasoning Ingredients:
salt, garlic, black pepper, onion, red pepper flakes, rosemary, basil, mediterranean oregano, and parsley
 - NET WT. 0.80 oz (22.68 grams)</v>
      </c>
      <c r="N595" s="10">
        <v>10000000332</v>
      </c>
      <c r="O595" s="10">
        <v>30000000332</v>
      </c>
      <c r="P595" s="10">
        <v>50000000332</v>
      </c>
      <c r="Q595" s="10">
        <v>70000000332</v>
      </c>
      <c r="R595" s="10">
        <v>90000000332</v>
      </c>
      <c r="S595" s="10">
        <v>11000000332</v>
      </c>
      <c r="T595" s="10">
        <v>13000000332</v>
      </c>
      <c r="U595" s="8" t="s">
        <v>49</v>
      </c>
      <c r="V595" s="9" t="s">
        <v>92</v>
      </c>
      <c r="W595" s="6">
        <f t="shared" si="173"/>
        <v>0.39999999999999997</v>
      </c>
      <c r="X595" s="6">
        <f t="shared" si="174"/>
        <v>11.34</v>
      </c>
      <c r="Y595" s="6">
        <f t="shared" si="175"/>
        <v>6.3999999999999995</v>
      </c>
      <c r="Z595" s="6">
        <f t="shared" si="176"/>
        <v>181.44</v>
      </c>
      <c r="AA595" s="13">
        <v>15000000332</v>
      </c>
      <c r="AB595" s="6">
        <f t="shared" si="182"/>
        <v>1.2</v>
      </c>
      <c r="AC595" s="6">
        <f t="shared" si="165"/>
        <v>34.019999999999996</v>
      </c>
      <c r="AD595" s="13">
        <v>17000000332</v>
      </c>
      <c r="AE595" s="6">
        <f t="shared" si="177"/>
        <v>4</v>
      </c>
      <c r="AF595" s="6">
        <f t="shared" si="178"/>
        <v>113.4</v>
      </c>
      <c r="AG595" s="13">
        <v>19000000332</v>
      </c>
      <c r="AH595" s="6">
        <f t="shared" si="179"/>
        <v>2.4</v>
      </c>
      <c r="AI595" s="6">
        <f t="shared" si="180"/>
        <v>68.039999999999992</v>
      </c>
      <c r="AJ595" s="13">
        <v>21000000332</v>
      </c>
      <c r="AK595" s="11" t="s">
        <v>110</v>
      </c>
      <c r="AL595" s="10" t="str">
        <f t="shared" si="181"/>
        <v>Tuscan Bread Dip and Seasoning Ingredients:
salt, garlic, black pepper, onion, red pepper flakes, rosemary, basil, mediterranean oregano, and parsley</v>
      </c>
      <c r="AM595" s="9" t="s">
        <v>44</v>
      </c>
      <c r="AN595" s="42"/>
    </row>
    <row r="596" spans="1:40" ht="180" x14ac:dyDescent="0.3">
      <c r="A596" s="33" t="s">
        <v>869</v>
      </c>
      <c r="B596" s="8" t="s">
        <v>870</v>
      </c>
      <c r="C596" s="8" t="s">
        <v>870</v>
      </c>
      <c r="D596" s="9" t="s">
        <v>871</v>
      </c>
      <c r="E596" s="6">
        <f t="shared" si="166"/>
        <v>0.79999999999999993</v>
      </c>
      <c r="F596" s="6">
        <f>Table9[[#This Row],[4oz 
Net Wt (grams)]]/2</f>
        <v>22.68</v>
      </c>
      <c r="G596" s="6">
        <f t="shared" si="167"/>
        <v>1.5999999999999999</v>
      </c>
      <c r="H596" s="6">
        <v>45.36</v>
      </c>
      <c r="I596" s="6">
        <f t="shared" si="168"/>
        <v>1.9999999999999998</v>
      </c>
      <c r="J596" s="6">
        <f t="shared" si="169"/>
        <v>56.7</v>
      </c>
      <c r="K596" s="6">
        <f t="shared" si="170"/>
        <v>3.1999999999999997</v>
      </c>
      <c r="L596" s="6">
        <f t="shared" si="171"/>
        <v>90.72</v>
      </c>
      <c r="M596" s="9" t="str">
        <f t="shared" si="172"/>
        <v>Tuscan Farmhouse Ingredients:
salt, garlic, black pepper, onion, red pepper flakes, rosemary, basil, mediterranean oregano, and parsley
 - NET WT. 0.80 oz (22.68 grams)</v>
      </c>
      <c r="N596" s="10">
        <v>10000000653</v>
      </c>
      <c r="O596" s="10">
        <v>30000000653</v>
      </c>
      <c r="P596" s="10">
        <v>50000000653</v>
      </c>
      <c r="Q596" s="10">
        <v>70000000653</v>
      </c>
      <c r="R596" s="10">
        <v>90000000653</v>
      </c>
      <c r="S596" s="10">
        <v>11000000653</v>
      </c>
      <c r="T596" s="10">
        <v>13000000653</v>
      </c>
      <c r="U596" s="8" t="s">
        <v>49</v>
      </c>
      <c r="V596" s="9" t="s">
        <v>92</v>
      </c>
      <c r="W596" s="6">
        <f t="shared" si="173"/>
        <v>0.39999999999999997</v>
      </c>
      <c r="X596" s="6">
        <f t="shared" si="174"/>
        <v>11.34</v>
      </c>
      <c r="Y596" s="6">
        <f t="shared" si="175"/>
        <v>6.3999999999999995</v>
      </c>
      <c r="Z596" s="6">
        <f t="shared" si="176"/>
        <v>181.44</v>
      </c>
      <c r="AA596" s="13">
        <v>15000000653</v>
      </c>
      <c r="AB596" s="6">
        <f t="shared" si="182"/>
        <v>1.2</v>
      </c>
      <c r="AC596" s="6">
        <f t="shared" si="165"/>
        <v>34.019999999999996</v>
      </c>
      <c r="AD596" s="13">
        <v>17000000653</v>
      </c>
      <c r="AE596" s="6">
        <f t="shared" si="177"/>
        <v>4</v>
      </c>
      <c r="AF596" s="6">
        <f t="shared" si="178"/>
        <v>113.4</v>
      </c>
      <c r="AG596" s="13">
        <v>19000000653</v>
      </c>
      <c r="AH596" s="6">
        <f t="shared" si="179"/>
        <v>2.4</v>
      </c>
      <c r="AI596" s="6">
        <f t="shared" si="180"/>
        <v>68.039999999999992</v>
      </c>
      <c r="AJ596" s="13">
        <v>21000000653</v>
      </c>
      <c r="AK596" s="11" t="s">
        <v>872</v>
      </c>
      <c r="AL596" s="10" t="str">
        <f t="shared" si="181"/>
        <v>Tuscan Farmhouse Ingredients:
salt, garlic, black pepper, onion, red pepper flakes, rosemary, basil, mediterranean oregano, and parsley</v>
      </c>
      <c r="AM596" s="9" t="s">
        <v>44</v>
      </c>
      <c r="AN596" s="42"/>
    </row>
    <row r="597" spans="1:40" ht="180" x14ac:dyDescent="0.3">
      <c r="A597" s="33" t="s">
        <v>385</v>
      </c>
      <c r="B597" s="8" t="s">
        <v>386</v>
      </c>
      <c r="C597" s="8" t="s">
        <v>387</v>
      </c>
      <c r="D597" s="9" t="s">
        <v>388</v>
      </c>
      <c r="E597" s="6">
        <f t="shared" si="166"/>
        <v>0.79999999999999993</v>
      </c>
      <c r="F597" s="6">
        <f>Table9[[#This Row],[4oz 
Net Wt (grams)]]/2</f>
        <v>22.68</v>
      </c>
      <c r="G597" s="6">
        <f t="shared" si="167"/>
        <v>1.5999999999999999</v>
      </c>
      <c r="H597" s="6">
        <v>45.36</v>
      </c>
      <c r="I597" s="6">
        <f t="shared" si="168"/>
        <v>1.9999999999999998</v>
      </c>
      <c r="J597" s="6">
        <f t="shared" si="169"/>
        <v>56.7</v>
      </c>
      <c r="K597" s="6">
        <f t="shared" si="170"/>
        <v>3.1999999999999997</v>
      </c>
      <c r="L597" s="6">
        <f t="shared" si="171"/>
        <v>90.72</v>
      </c>
      <c r="M597" s="9" t="str">
        <f t="shared" si="172"/>
        <v>Tuscan Herb Bread Dip &amp; Seasoning Ingredients:
garlic, salt, black pepper, onion, pepper flakes, rosemary, basil, oregano, and parsley
 - NET WT. 0.80 oz (22.68 grams)</v>
      </c>
      <c r="N597" s="10">
        <v>10000000398</v>
      </c>
      <c r="O597" s="10">
        <v>30000000398</v>
      </c>
      <c r="P597" s="10">
        <v>50000000398</v>
      </c>
      <c r="Q597" s="10">
        <v>70000000398</v>
      </c>
      <c r="R597" s="10">
        <v>90000000398</v>
      </c>
      <c r="S597" s="10">
        <v>11000000398</v>
      </c>
      <c r="T597" s="10">
        <v>13000000398</v>
      </c>
      <c r="U597" s="9" t="s">
        <v>49</v>
      </c>
      <c r="V597" s="9"/>
      <c r="W597" s="6">
        <f t="shared" si="173"/>
        <v>0.39999999999999997</v>
      </c>
      <c r="X597" s="6">
        <f t="shared" si="174"/>
        <v>11.34</v>
      </c>
      <c r="Y597" s="6">
        <f t="shared" si="175"/>
        <v>6.3999999999999995</v>
      </c>
      <c r="Z597" s="6">
        <f t="shared" si="176"/>
        <v>181.44</v>
      </c>
      <c r="AA597" s="13">
        <v>15000000398</v>
      </c>
      <c r="AB597" s="6">
        <f t="shared" si="182"/>
        <v>1.2</v>
      </c>
      <c r="AC597" s="6">
        <f t="shared" si="165"/>
        <v>34.019999999999996</v>
      </c>
      <c r="AD597" s="13">
        <v>17000000398</v>
      </c>
      <c r="AE597" s="6">
        <f t="shared" si="177"/>
        <v>4</v>
      </c>
      <c r="AF597" s="6">
        <f t="shared" si="178"/>
        <v>113.4</v>
      </c>
      <c r="AG597" s="13">
        <v>19000000398</v>
      </c>
      <c r="AH597" s="6">
        <f t="shared" si="179"/>
        <v>2.4</v>
      </c>
      <c r="AI597" s="6">
        <f t="shared" si="180"/>
        <v>68.039999999999992</v>
      </c>
      <c r="AJ597" s="13">
        <v>21000000398</v>
      </c>
      <c r="AK597" s="11" t="s">
        <v>389</v>
      </c>
      <c r="AL597" s="10" t="str">
        <f t="shared" si="181"/>
        <v>Tuscan Herb Bread Dip &amp; Seasoning Ingredients:
garlic, salt, black pepper, onion, pepper flakes, rosemary, basil, oregano, and parsley</v>
      </c>
      <c r="AM597" s="9" t="s">
        <v>44</v>
      </c>
      <c r="AN597" s="42"/>
    </row>
    <row r="598" spans="1:40" ht="180" x14ac:dyDescent="0.3">
      <c r="A598" s="8" t="s">
        <v>2166</v>
      </c>
      <c r="B598" s="8" t="s">
        <v>2167</v>
      </c>
      <c r="C598" s="8" t="s">
        <v>2168</v>
      </c>
      <c r="D598" s="9" t="s">
        <v>2963</v>
      </c>
      <c r="E598" s="6">
        <f t="shared" si="166"/>
        <v>2.3456790123456788</v>
      </c>
      <c r="F598" s="6">
        <f>Table9[[#This Row],[4oz 
Net Wt (grams)]]/2</f>
        <v>66.5</v>
      </c>
      <c r="G598" s="6">
        <f t="shared" si="167"/>
        <v>4.6913580246913575</v>
      </c>
      <c r="H598" s="6">
        <v>133</v>
      </c>
      <c r="I598" s="6">
        <f t="shared" si="168"/>
        <v>5.8641975308641969</v>
      </c>
      <c r="J598" s="6">
        <f t="shared" si="169"/>
        <v>166.25</v>
      </c>
      <c r="K598" s="6">
        <f t="shared" si="170"/>
        <v>9.3827160493827151</v>
      </c>
      <c r="L598" s="6">
        <f t="shared" si="171"/>
        <v>266</v>
      </c>
      <c r="M598" s="9" t="str">
        <f t="shared" si="172"/>
        <v>Tuscan Sea Salt Ingredients:
sea salt, spices, garlic, tomato
 - NET WT. 2.35 oz (66.5 grams)</v>
      </c>
      <c r="N598" s="10">
        <v>10000000333</v>
      </c>
      <c r="O598" s="10">
        <v>30000000333</v>
      </c>
      <c r="P598" s="10">
        <v>50000000333</v>
      </c>
      <c r="Q598" s="10">
        <v>70000000333</v>
      </c>
      <c r="R598" s="10">
        <v>90000000333</v>
      </c>
      <c r="S598" s="10">
        <v>11000000333</v>
      </c>
      <c r="T598" s="10">
        <v>13000000333</v>
      </c>
      <c r="U598" s="8" t="s">
        <v>49</v>
      </c>
      <c r="V598" s="9" t="s">
        <v>115</v>
      </c>
      <c r="W598" s="6">
        <f t="shared" si="173"/>
        <v>1.1728395061728394</v>
      </c>
      <c r="X598" s="6">
        <f t="shared" si="174"/>
        <v>33.25</v>
      </c>
      <c r="Y598" s="6">
        <f t="shared" si="175"/>
        <v>18.76543209876543</v>
      </c>
      <c r="Z598" s="6">
        <f t="shared" si="176"/>
        <v>532</v>
      </c>
      <c r="AA598" s="13">
        <v>15000000333</v>
      </c>
      <c r="AB598" s="6">
        <f t="shared" si="182"/>
        <v>3.5185185185185182</v>
      </c>
      <c r="AC598" s="6">
        <f t="shared" si="165"/>
        <v>99.75</v>
      </c>
      <c r="AD598" s="13">
        <v>17000000333</v>
      </c>
      <c r="AE598" s="6">
        <f t="shared" si="177"/>
        <v>11.728395061728394</v>
      </c>
      <c r="AF598" s="6">
        <f t="shared" si="178"/>
        <v>332.5</v>
      </c>
      <c r="AG598" s="13">
        <v>19000000333</v>
      </c>
      <c r="AH598" s="6">
        <f t="shared" si="179"/>
        <v>7.0370370370370363</v>
      </c>
      <c r="AI598" s="6">
        <f t="shared" si="180"/>
        <v>199.5</v>
      </c>
      <c r="AJ598" s="13">
        <v>21000000333</v>
      </c>
      <c r="AK598" s="11"/>
      <c r="AL598" s="10" t="str">
        <f t="shared" si="181"/>
        <v>Tuscan Sea Salt Ingredients:
sea salt, spices, garlic, tomato</v>
      </c>
      <c r="AM598" s="9" t="s">
        <v>44</v>
      </c>
      <c r="AN598" s="42"/>
    </row>
    <row r="599" spans="1:40" ht="180" x14ac:dyDescent="0.3">
      <c r="A599" s="33" t="s">
        <v>471</v>
      </c>
      <c r="B599" s="8" t="s">
        <v>472</v>
      </c>
      <c r="C599" s="8" t="s">
        <v>472</v>
      </c>
      <c r="D599" s="9" t="s">
        <v>473</v>
      </c>
      <c r="E599" s="6">
        <f t="shared" si="166"/>
        <v>0.79999999999999993</v>
      </c>
      <c r="F599" s="6">
        <f>Table9[[#This Row],[4oz 
Net Wt (grams)]]/2</f>
        <v>22.68</v>
      </c>
      <c r="G599" s="6">
        <f t="shared" si="167"/>
        <v>1.5999999999999999</v>
      </c>
      <c r="H599" s="6">
        <v>45.36</v>
      </c>
      <c r="I599" s="6">
        <f t="shared" si="168"/>
        <v>1.9999999999999998</v>
      </c>
      <c r="J599" s="6">
        <f t="shared" si="169"/>
        <v>56.7</v>
      </c>
      <c r="K599" s="6">
        <f t="shared" si="170"/>
        <v>3.1999999999999997</v>
      </c>
      <c r="L599" s="6">
        <f t="shared" si="171"/>
        <v>90.72</v>
      </c>
      <c r="M599" s="9" t="str">
        <f t="shared" si="172"/>
        <v>Tuscan Seasoning Ingredients:
garlic, salt, black pepper, onion, pepper flakes, rosemary, basil, oregano, and parsley
 - NET WT. 0.80 oz (22.68 grams)</v>
      </c>
      <c r="N599" s="10">
        <v>10000000450</v>
      </c>
      <c r="O599" s="10">
        <v>30000000450</v>
      </c>
      <c r="P599" s="10">
        <v>50000000450</v>
      </c>
      <c r="Q599" s="10">
        <v>70000000450</v>
      </c>
      <c r="R599" s="10">
        <v>90000000450</v>
      </c>
      <c r="S599" s="10">
        <v>11000000450</v>
      </c>
      <c r="T599" s="10">
        <v>13000000450</v>
      </c>
      <c r="U599" s="9" t="s">
        <v>49</v>
      </c>
      <c r="V599" s="9"/>
      <c r="W599" s="6">
        <f t="shared" si="173"/>
        <v>0.39999999999999997</v>
      </c>
      <c r="X599" s="6">
        <f t="shared" si="174"/>
        <v>11.34</v>
      </c>
      <c r="Y599" s="6">
        <f t="shared" si="175"/>
        <v>6.3999999999999995</v>
      </c>
      <c r="Z599" s="6">
        <f t="shared" si="176"/>
        <v>181.44</v>
      </c>
      <c r="AA599" s="13">
        <v>15000000450</v>
      </c>
      <c r="AB599" s="6">
        <f t="shared" si="182"/>
        <v>1.2</v>
      </c>
      <c r="AC599" s="6">
        <f t="shared" si="165"/>
        <v>34.019999999999996</v>
      </c>
      <c r="AD599" s="13">
        <v>17000000450</v>
      </c>
      <c r="AE599" s="6">
        <f t="shared" si="177"/>
        <v>4</v>
      </c>
      <c r="AF599" s="6">
        <f t="shared" si="178"/>
        <v>113.4</v>
      </c>
      <c r="AG599" s="13">
        <v>19000000450</v>
      </c>
      <c r="AH599" s="6">
        <f t="shared" si="179"/>
        <v>2.4</v>
      </c>
      <c r="AI599" s="6">
        <f t="shared" si="180"/>
        <v>68.039999999999992</v>
      </c>
      <c r="AJ599" s="13">
        <v>21000000450</v>
      </c>
      <c r="AK599" s="11" t="s">
        <v>474</v>
      </c>
      <c r="AL599" s="10" t="str">
        <f t="shared" si="181"/>
        <v>Tuscan Seasoning Ingredients:
garlic, salt, black pepper, onion, pepper flakes, rosemary, basil, oregano, and parsley</v>
      </c>
      <c r="AM599" s="9" t="s">
        <v>44</v>
      </c>
      <c r="AN599" s="42"/>
    </row>
    <row r="600" spans="1:40" ht="180" x14ac:dyDescent="0.3">
      <c r="A600" s="33" t="s">
        <v>586</v>
      </c>
      <c r="B600" s="8" t="s">
        <v>472</v>
      </c>
      <c r="C600" s="8" t="s">
        <v>472</v>
      </c>
      <c r="D600" s="9" t="s">
        <v>473</v>
      </c>
      <c r="E600" s="6">
        <f t="shared" si="166"/>
        <v>0.79999999999999993</v>
      </c>
      <c r="F600" s="6">
        <f>Table9[[#This Row],[4oz 
Net Wt (grams)]]/2</f>
        <v>22.68</v>
      </c>
      <c r="G600" s="6">
        <f t="shared" si="167"/>
        <v>1.5999999999999999</v>
      </c>
      <c r="H600" s="6">
        <v>45.36</v>
      </c>
      <c r="I600" s="6">
        <f t="shared" si="168"/>
        <v>1.9999999999999998</v>
      </c>
      <c r="J600" s="6">
        <f t="shared" si="169"/>
        <v>56.7</v>
      </c>
      <c r="K600" s="6">
        <f t="shared" si="170"/>
        <v>3.1999999999999997</v>
      </c>
      <c r="L600" s="6">
        <f t="shared" si="171"/>
        <v>90.72</v>
      </c>
      <c r="M600" s="9" t="str">
        <f t="shared" si="172"/>
        <v>Tuscan Seasoning Ingredients:
garlic, salt, black pepper, onion, pepper flakes, rosemary, basil, oregano, and parsley
 - NET WT. 0.80 oz (22.68 grams)</v>
      </c>
      <c r="N600" s="10">
        <v>10000000517</v>
      </c>
      <c r="O600" s="10">
        <v>30000000517</v>
      </c>
      <c r="P600" s="10">
        <v>50000000517</v>
      </c>
      <c r="Q600" s="10">
        <v>70000000517</v>
      </c>
      <c r="R600" s="10">
        <v>90000000517</v>
      </c>
      <c r="S600" s="10">
        <v>11000000517</v>
      </c>
      <c r="T600" s="10">
        <v>13000000517</v>
      </c>
      <c r="U600" s="22"/>
      <c r="W600" s="6">
        <f t="shared" si="173"/>
        <v>0.39999999999999997</v>
      </c>
      <c r="X600" s="6">
        <f t="shared" si="174"/>
        <v>11.34</v>
      </c>
      <c r="Y600" s="6">
        <f t="shared" si="175"/>
        <v>6.3999999999999995</v>
      </c>
      <c r="Z600" s="6">
        <f t="shared" si="176"/>
        <v>181.44</v>
      </c>
      <c r="AA600" s="13">
        <v>15000000517</v>
      </c>
      <c r="AB600" s="6">
        <f t="shared" si="182"/>
        <v>1.2</v>
      </c>
      <c r="AC600" s="6">
        <f t="shared" si="165"/>
        <v>34.019999999999996</v>
      </c>
      <c r="AD600" s="13">
        <v>17000000517</v>
      </c>
      <c r="AE600" s="6">
        <f t="shared" si="177"/>
        <v>4</v>
      </c>
      <c r="AF600" s="6">
        <f t="shared" si="178"/>
        <v>113.4</v>
      </c>
      <c r="AG600" s="13">
        <v>19000000517</v>
      </c>
      <c r="AH600" s="6">
        <f t="shared" si="179"/>
        <v>2.4</v>
      </c>
      <c r="AI600" s="6">
        <f t="shared" si="180"/>
        <v>68.039999999999992</v>
      </c>
      <c r="AJ600" s="13">
        <v>21000000517</v>
      </c>
      <c r="AK600" s="11" t="s">
        <v>587</v>
      </c>
      <c r="AL600" s="10" t="str">
        <f t="shared" si="181"/>
        <v>Tuscan Seasoning Ingredients:
garlic, salt, black pepper, onion, pepper flakes, rosemary, basil, oregano, and parsley</v>
      </c>
      <c r="AM600" s="9" t="s">
        <v>44</v>
      </c>
      <c r="AN600" s="42"/>
    </row>
    <row r="601" spans="1:40" ht="180" x14ac:dyDescent="0.3">
      <c r="A601" s="8" t="s">
        <v>199</v>
      </c>
      <c r="B601" s="8" t="s">
        <v>200</v>
      </c>
      <c r="C601" s="8" t="s">
        <v>201</v>
      </c>
      <c r="D601" s="9" t="s">
        <v>202</v>
      </c>
      <c r="E601" s="6">
        <f t="shared" si="166"/>
        <v>1.9</v>
      </c>
      <c r="F601" s="6">
        <f>Table9[[#This Row],[4oz 
Net Wt (grams)]]/2</f>
        <v>53.865000000000002</v>
      </c>
      <c r="G601" s="6">
        <f t="shared" si="167"/>
        <v>3.8</v>
      </c>
      <c r="H601" s="6">
        <v>107.73</v>
      </c>
      <c r="I601" s="6">
        <f t="shared" si="168"/>
        <v>4.75</v>
      </c>
      <c r="J601" s="6">
        <f t="shared" si="169"/>
        <v>134.66249999999999</v>
      </c>
      <c r="K601" s="6">
        <f t="shared" si="170"/>
        <v>7.6</v>
      </c>
      <c r="L601" s="6">
        <f t="shared" si="171"/>
        <v>215.46</v>
      </c>
      <c r="M601" s="9" t="str">
        <f t="shared" si="172"/>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192</v>
      </c>
      <c r="W601" s="6">
        <f t="shared" si="173"/>
        <v>0.95</v>
      </c>
      <c r="X601" s="6">
        <f t="shared" si="174"/>
        <v>26.932500000000001</v>
      </c>
      <c r="Y601" s="6">
        <f t="shared" si="175"/>
        <v>15.2</v>
      </c>
      <c r="Z601" s="6">
        <f t="shared" si="176"/>
        <v>430.92</v>
      </c>
      <c r="AA601" s="13">
        <v>15000000331</v>
      </c>
      <c r="AB601" s="6">
        <f t="shared" si="182"/>
        <v>2.8499999999999996</v>
      </c>
      <c r="AC601" s="6">
        <f t="shared" si="165"/>
        <v>80.797499999999999</v>
      </c>
      <c r="AD601" s="13">
        <v>17000000331</v>
      </c>
      <c r="AE601" s="6">
        <f t="shared" si="177"/>
        <v>9.5</v>
      </c>
      <c r="AF601" s="6">
        <f t="shared" si="178"/>
        <v>269.32499999999999</v>
      </c>
      <c r="AG601" s="13">
        <v>19000000331</v>
      </c>
      <c r="AH601" s="6">
        <f t="shared" si="179"/>
        <v>5.6999999999999993</v>
      </c>
      <c r="AI601" s="6">
        <f t="shared" si="180"/>
        <v>161.595</v>
      </c>
      <c r="AJ601" s="13">
        <v>21000000331</v>
      </c>
      <c r="AK601" s="11" t="s">
        <v>203</v>
      </c>
      <c r="AL601" s="10" t="str">
        <f t="shared" si="181"/>
        <v>Tuscan Tomato Bread Dip Ingredients:
tomato, onion, salt, roasted garlic, oregano, parsley</v>
      </c>
      <c r="AM601" s="9" t="s">
        <v>44</v>
      </c>
      <c r="AN601" s="42"/>
    </row>
    <row r="602" spans="1:40" ht="180" x14ac:dyDescent="0.3">
      <c r="A602" s="8" t="s">
        <v>2073</v>
      </c>
      <c r="B602" s="8" t="s">
        <v>2074</v>
      </c>
      <c r="C602" s="8" t="s">
        <v>2075</v>
      </c>
      <c r="D602" s="9" t="s">
        <v>2076</v>
      </c>
      <c r="E602" s="6">
        <f t="shared" si="166"/>
        <v>1.8500881834215168</v>
      </c>
      <c r="F602" s="6">
        <f>Table9[[#This Row],[4oz 
Net Wt (grams)]]/2</f>
        <v>52.45</v>
      </c>
      <c r="G602" s="6">
        <f t="shared" si="167"/>
        <v>3.7001763668430336</v>
      </c>
      <c r="H602" s="6">
        <v>104.9</v>
      </c>
      <c r="I602" s="6">
        <f t="shared" si="168"/>
        <v>4.6252204585537919</v>
      </c>
      <c r="J602" s="6">
        <f t="shared" si="169"/>
        <v>131.125</v>
      </c>
      <c r="K602" s="6">
        <f t="shared" si="170"/>
        <v>7.4003527336860673</v>
      </c>
      <c r="L602" s="6">
        <f t="shared" si="171"/>
        <v>209.8</v>
      </c>
      <c r="M602" s="9" t="str">
        <f t="shared" si="172"/>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 t="shared" si="173"/>
        <v>0.92504409171075841</v>
      </c>
      <c r="X602" s="6">
        <f t="shared" si="174"/>
        <v>26.225000000000001</v>
      </c>
      <c r="Y602" s="6">
        <f t="shared" si="175"/>
        <v>14.800705467372135</v>
      </c>
      <c r="Z602" s="6">
        <f t="shared" si="176"/>
        <v>419.6</v>
      </c>
      <c r="AA602" s="13">
        <v>15000000573</v>
      </c>
      <c r="AB602" s="6">
        <f t="shared" si="182"/>
        <v>2.7751322751322753</v>
      </c>
      <c r="AC602" s="6">
        <f t="shared" si="165"/>
        <v>78.675000000000011</v>
      </c>
      <c r="AD602" s="13">
        <v>17000000573</v>
      </c>
      <c r="AE602" s="6">
        <f t="shared" si="177"/>
        <v>9.2504409171075839</v>
      </c>
      <c r="AF602" s="6">
        <f t="shared" si="178"/>
        <v>262.25</v>
      </c>
      <c r="AG602" s="13">
        <v>19000000573</v>
      </c>
      <c r="AH602" s="6">
        <f t="shared" si="179"/>
        <v>5.5502645502645507</v>
      </c>
      <c r="AI602" s="6">
        <f t="shared" si="180"/>
        <v>157.35000000000002</v>
      </c>
      <c r="AJ602" s="13">
        <v>21000000573</v>
      </c>
      <c r="AK602" s="11" t="s">
        <v>2077</v>
      </c>
      <c r="AL602" s="10" t="str">
        <f t="shared" si="181"/>
        <v>Twisted Lime &amp; Chili Seasoning Ingredients:
chili powder, salt, cumin, coriander, garlic, onion, lime, sugar</v>
      </c>
      <c r="AM602" s="9" t="s">
        <v>44</v>
      </c>
      <c r="AN602" s="42"/>
    </row>
    <row r="603" spans="1:40" ht="180" x14ac:dyDescent="0.3">
      <c r="A603" s="33" t="s">
        <v>2956</v>
      </c>
      <c r="B603" s="8" t="s">
        <v>2952</v>
      </c>
      <c r="C603" s="8" t="s">
        <v>2953</v>
      </c>
      <c r="D603" s="9" t="s">
        <v>2954</v>
      </c>
      <c r="E603" s="6">
        <f t="shared" si="166"/>
        <v>0.38800705467372132</v>
      </c>
      <c r="F603" s="6">
        <f>Table9[[#This Row],[4oz 
Net Wt (grams)]]/2</f>
        <v>11</v>
      </c>
      <c r="G603" s="6">
        <f t="shared" si="167"/>
        <v>0.77601410934744264</v>
      </c>
      <c r="H603" s="6">
        <v>22</v>
      </c>
      <c r="I603" s="6">
        <f t="shared" si="168"/>
        <v>0.9700176366843033</v>
      </c>
      <c r="J603" s="6">
        <f t="shared" si="169"/>
        <v>27.5</v>
      </c>
      <c r="K603" s="6">
        <f t="shared" si="170"/>
        <v>1.5520282186948853</v>
      </c>
      <c r="L603" s="6">
        <f t="shared" si="171"/>
        <v>44</v>
      </c>
      <c r="M603" s="9" t="str">
        <f t="shared" si="172"/>
        <v>Ultimate Bread Dip Ingredients:
oregano, marjoram, thyme, basil, rosemary, red peppers, sage, minced garlic
 - NET WT. 0.39 oz (11 grams)</v>
      </c>
      <c r="N603" s="10">
        <v>10000000659</v>
      </c>
      <c r="O603" s="10">
        <v>30000000659</v>
      </c>
      <c r="P603" s="10">
        <v>50000000659</v>
      </c>
      <c r="Q603" s="10">
        <v>70000000659</v>
      </c>
      <c r="R603" s="10">
        <v>90000000659</v>
      </c>
      <c r="S603" s="10">
        <v>11000000659</v>
      </c>
      <c r="T603" s="10">
        <v>13000000659</v>
      </c>
      <c r="U603" s="8" t="s">
        <v>49</v>
      </c>
      <c r="V603" s="9" t="s">
        <v>626</v>
      </c>
      <c r="W603" s="6">
        <f t="shared" si="173"/>
        <v>0.19400352733686066</v>
      </c>
      <c r="X603" s="6">
        <f t="shared" si="174"/>
        <v>5.5</v>
      </c>
      <c r="Y603" s="6">
        <f t="shared" si="175"/>
        <v>3.1040564373897706</v>
      </c>
      <c r="Z603" s="6">
        <f t="shared" si="176"/>
        <v>88</v>
      </c>
      <c r="AA603" s="13">
        <v>15000000659</v>
      </c>
      <c r="AB603" s="6">
        <f t="shared" si="182"/>
        <v>0.58201058201058198</v>
      </c>
      <c r="AC603" s="6">
        <f t="shared" si="165"/>
        <v>16.5</v>
      </c>
      <c r="AD603" s="13">
        <v>17000000659</v>
      </c>
      <c r="AE603" s="6">
        <f t="shared" si="177"/>
        <v>1.9400352733686066</v>
      </c>
      <c r="AF603" s="6">
        <f t="shared" si="178"/>
        <v>55</v>
      </c>
      <c r="AG603" s="13">
        <v>19000000659</v>
      </c>
      <c r="AH603" s="6">
        <f t="shared" si="179"/>
        <v>1.164021164021164</v>
      </c>
      <c r="AI603" s="6">
        <f t="shared" si="180"/>
        <v>33</v>
      </c>
      <c r="AJ603" s="13">
        <v>21000000659</v>
      </c>
      <c r="AK603" s="11" t="s">
        <v>2955</v>
      </c>
      <c r="AL603" s="10" t="str">
        <f t="shared" si="181"/>
        <v>Ultimate Bread Dip Ingredients:
oregano, marjoram, thyme, basil, rosemary, red peppers, sage, minced garlic</v>
      </c>
      <c r="AM603" s="9" t="s">
        <v>44</v>
      </c>
      <c r="AN603" s="42"/>
    </row>
    <row r="604" spans="1:40" ht="180" x14ac:dyDescent="0.3">
      <c r="A604" s="8" t="s">
        <v>1135</v>
      </c>
      <c r="B604" s="8" t="s">
        <v>1136</v>
      </c>
      <c r="C604" s="8" t="s">
        <v>1137</v>
      </c>
      <c r="D604" s="9" t="s">
        <v>1138</v>
      </c>
      <c r="E604" s="6">
        <f t="shared" si="166"/>
        <v>1.85</v>
      </c>
      <c r="F604" s="6">
        <f>Table9[[#This Row],[4oz 
Net Wt (grams)]]/2</f>
        <v>52.447500000000005</v>
      </c>
      <c r="G604" s="6">
        <f t="shared" si="167"/>
        <v>3.7</v>
      </c>
      <c r="H604" s="6">
        <v>104.89500000000001</v>
      </c>
      <c r="I604" s="6">
        <f t="shared" si="168"/>
        <v>4.625</v>
      </c>
      <c r="J604" s="6">
        <f t="shared" si="169"/>
        <v>131.11875000000001</v>
      </c>
      <c r="K604" s="6">
        <f t="shared" si="170"/>
        <v>7.4</v>
      </c>
      <c r="L604" s="6">
        <f t="shared" si="171"/>
        <v>209.79000000000002</v>
      </c>
      <c r="M604" s="9" t="str">
        <f t="shared" si="172"/>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 t="shared" si="173"/>
        <v>0.92500000000000004</v>
      </c>
      <c r="X604" s="6">
        <f t="shared" si="174"/>
        <v>26.223750000000003</v>
      </c>
      <c r="Y604" s="6">
        <f t="shared" si="175"/>
        <v>14.8</v>
      </c>
      <c r="Z604" s="6">
        <f t="shared" si="176"/>
        <v>419.58000000000004</v>
      </c>
      <c r="AA604" s="13">
        <v>15000000335</v>
      </c>
      <c r="AB604" s="6">
        <f t="shared" si="182"/>
        <v>2.7750000000000004</v>
      </c>
      <c r="AC604" s="6">
        <f t="shared" si="165"/>
        <v>78.671250000000015</v>
      </c>
      <c r="AD604" s="13">
        <v>17000000335</v>
      </c>
      <c r="AE604" s="6">
        <f t="shared" si="177"/>
        <v>9.25</v>
      </c>
      <c r="AF604" s="6">
        <f t="shared" si="178"/>
        <v>262.23750000000001</v>
      </c>
      <c r="AG604" s="13">
        <v>19000000335</v>
      </c>
      <c r="AH604" s="6">
        <f t="shared" si="179"/>
        <v>5.5500000000000007</v>
      </c>
      <c r="AI604" s="6">
        <f t="shared" si="180"/>
        <v>157.34250000000003</v>
      </c>
      <c r="AJ604" s="13">
        <v>21000000335</v>
      </c>
      <c r="AK604" s="11"/>
      <c r="AL604" s="10" t="str">
        <f t="shared" si="181"/>
        <v>Ultimate Grill Seasoning Ingredients:
salt, sugar, spices, chili pepper, brown sugar, paprika, msg, garlic, onion, garlic powder</v>
      </c>
      <c r="AM604" s="9" t="s">
        <v>44</v>
      </c>
      <c r="AN604" s="42"/>
    </row>
    <row r="605" spans="1:40" ht="180" x14ac:dyDescent="0.3">
      <c r="A605" s="8" t="s">
        <v>1745</v>
      </c>
      <c r="B605" s="8" t="s">
        <v>3028</v>
      </c>
      <c r="C605" s="8" t="s">
        <v>3027</v>
      </c>
      <c r="D605" s="9" t="s">
        <v>3029</v>
      </c>
      <c r="E605" s="6">
        <f t="shared" si="166"/>
        <v>0.79999999999999993</v>
      </c>
      <c r="F605" s="6">
        <f>Table9[[#This Row],[4oz 
Net Wt (grams)]]/2</f>
        <v>22.68</v>
      </c>
      <c r="G605" s="6">
        <f t="shared" si="167"/>
        <v>1.5999999999999999</v>
      </c>
      <c r="H605" s="6">
        <v>45.36</v>
      </c>
      <c r="I605" s="6">
        <f t="shared" si="168"/>
        <v>1.9999999999999998</v>
      </c>
      <c r="J605" s="6">
        <f t="shared" si="169"/>
        <v>56.7</v>
      </c>
      <c r="K605" s="6">
        <f t="shared" si="170"/>
        <v>3.1999999999999997</v>
      </c>
      <c r="L605" s="6">
        <f t="shared" si="171"/>
        <v>90.72</v>
      </c>
      <c r="M605" s="9" t="str">
        <f t="shared" si="172"/>
        <v>Ultimate Pizza Bread Dip and Seasoning Ingredients:
oregano, marjoram, thyme, basil, rosemary, red peppers, sage, minced garlic
 - NET WT. 0.80 oz (22.68 grams)</v>
      </c>
      <c r="N605" s="10">
        <v>10000000334</v>
      </c>
      <c r="O605" s="10">
        <v>30000000334</v>
      </c>
      <c r="P605" s="10">
        <v>50000000334</v>
      </c>
      <c r="Q605" s="10">
        <v>70000000334</v>
      </c>
      <c r="R605" s="10">
        <v>90000000334</v>
      </c>
      <c r="S605" s="10">
        <v>11000000334</v>
      </c>
      <c r="T605" s="10">
        <v>13000000334</v>
      </c>
      <c r="U605" s="8" t="s">
        <v>49</v>
      </c>
      <c r="V605" s="9" t="s">
        <v>626</v>
      </c>
      <c r="W605" s="6">
        <f t="shared" si="173"/>
        <v>0.39999999999999997</v>
      </c>
      <c r="X605" s="6">
        <f t="shared" si="174"/>
        <v>11.34</v>
      </c>
      <c r="Y605" s="6">
        <f t="shared" si="175"/>
        <v>6.3999999999999995</v>
      </c>
      <c r="Z605" s="6">
        <f t="shared" si="176"/>
        <v>181.44</v>
      </c>
      <c r="AA605" s="13">
        <v>15000000334</v>
      </c>
      <c r="AB605" s="6">
        <f t="shared" si="182"/>
        <v>1.2</v>
      </c>
      <c r="AC605" s="6">
        <f t="shared" si="165"/>
        <v>34.019999999999996</v>
      </c>
      <c r="AD605" s="13">
        <v>17000000334</v>
      </c>
      <c r="AE605" s="6">
        <f t="shared" si="177"/>
        <v>4</v>
      </c>
      <c r="AF605" s="6">
        <f t="shared" si="178"/>
        <v>113.4</v>
      </c>
      <c r="AG605" s="13">
        <v>19000000334</v>
      </c>
      <c r="AH605" s="6">
        <f t="shared" si="179"/>
        <v>2.4</v>
      </c>
      <c r="AI605" s="6">
        <f t="shared" si="180"/>
        <v>68.039999999999992</v>
      </c>
      <c r="AJ605" s="13">
        <v>21000000334</v>
      </c>
      <c r="AK605" s="11" t="s">
        <v>987</v>
      </c>
      <c r="AL605" s="10" t="str">
        <f t="shared" si="181"/>
        <v>Ultimate Pizza Bread Dip and Seasoning Ingredients:
oregano, marjoram, thyme, basil, rosemary, red peppers, sage, minced garlic</v>
      </c>
      <c r="AM605" s="9" t="s">
        <v>44</v>
      </c>
      <c r="AN605" s="42"/>
    </row>
    <row r="606" spans="1:40" ht="210" x14ac:dyDescent="0.3">
      <c r="A606" s="33" t="s">
        <v>799</v>
      </c>
      <c r="B606" s="8" t="s">
        <v>800</v>
      </c>
      <c r="C606" s="8" t="s">
        <v>801</v>
      </c>
      <c r="D606" s="9" t="s">
        <v>802</v>
      </c>
      <c r="E606" s="6">
        <f t="shared" si="166"/>
        <v>1.1463844797178131</v>
      </c>
      <c r="F606" s="6">
        <f>Table9[[#This Row],[4oz 
Net Wt (grams)]]/2</f>
        <v>32.5</v>
      </c>
      <c r="G606" s="6">
        <f t="shared" si="167"/>
        <v>2.2927689594356262</v>
      </c>
      <c r="H606" s="6">
        <v>65</v>
      </c>
      <c r="I606" s="6">
        <f t="shared" si="168"/>
        <v>2.8659611992945329</v>
      </c>
      <c r="J606" s="6">
        <f t="shared" si="169"/>
        <v>81.25</v>
      </c>
      <c r="K606" s="6">
        <f t="shared" si="170"/>
        <v>4.5855379188712524</v>
      </c>
      <c r="L606" s="6">
        <f t="shared" si="171"/>
        <v>130</v>
      </c>
      <c r="M606" s="9" t="str">
        <f t="shared" si="172"/>
        <v>Vampire's Favorite Parmesan &amp; Garlic Popcorn Seasoning Ingredients: 
parmesan cheese ([part-skim milk, cheese culture, salt enzymes], whey, buttermilk solids, sodium phosphate, salt), milk powder, salt, garlic and onion
• ALLERGY ALERT: contains milk •
 - NET WT. 1.15 oz (32.5 grams)</v>
      </c>
      <c r="N606" s="10">
        <v>10000000598</v>
      </c>
      <c r="O606" s="10">
        <v>30000000598</v>
      </c>
      <c r="P606" s="10">
        <v>50000000598</v>
      </c>
      <c r="Q606" s="10">
        <v>70000000598</v>
      </c>
      <c r="R606" s="10">
        <v>90000000598</v>
      </c>
      <c r="S606" s="10">
        <v>11000000598</v>
      </c>
      <c r="T606" s="10">
        <v>13000000598</v>
      </c>
      <c r="U606" s="8" t="s">
        <v>49</v>
      </c>
      <c r="V606" s="9" t="s">
        <v>192</v>
      </c>
      <c r="W606" s="6">
        <f t="shared" si="173"/>
        <v>0.57319223985890655</v>
      </c>
      <c r="X606" s="6">
        <f t="shared" si="174"/>
        <v>16.25</v>
      </c>
      <c r="Y606" s="6">
        <f t="shared" si="175"/>
        <v>9.1710758377425048</v>
      </c>
      <c r="Z606" s="6">
        <f t="shared" si="176"/>
        <v>260</v>
      </c>
      <c r="AA606" s="13">
        <v>15000000598</v>
      </c>
      <c r="AB606" s="6">
        <f t="shared" si="182"/>
        <v>1.7195767195767195</v>
      </c>
      <c r="AC606" s="6">
        <f t="shared" si="165"/>
        <v>48.75</v>
      </c>
      <c r="AD606" s="13">
        <v>17000000598</v>
      </c>
      <c r="AE606" s="6">
        <f t="shared" si="177"/>
        <v>5.7319223985890648</v>
      </c>
      <c r="AF606" s="6">
        <f t="shared" si="178"/>
        <v>162.5</v>
      </c>
      <c r="AG606" s="13">
        <v>19000000598</v>
      </c>
      <c r="AH606" s="6">
        <f t="shared" si="179"/>
        <v>3.4391534391534391</v>
      </c>
      <c r="AI606" s="6">
        <f t="shared" si="180"/>
        <v>97.5</v>
      </c>
      <c r="AJ606" s="13">
        <v>21000000598</v>
      </c>
      <c r="AK606" s="11" t="s">
        <v>803</v>
      </c>
      <c r="AL606" s="10" t="str">
        <f t="shared" si="181"/>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2466</v>
      </c>
      <c r="B607" s="8" t="s">
        <v>2467</v>
      </c>
      <c r="C607" s="8" t="s">
        <v>2467</v>
      </c>
      <c r="D607" s="9" t="s">
        <v>2468</v>
      </c>
      <c r="E607" s="6">
        <f t="shared" si="166"/>
        <v>2.1869488536155202</v>
      </c>
      <c r="F607" s="6">
        <f>Table9[[#This Row],[4oz 
Net Wt (grams)]]/2</f>
        <v>62</v>
      </c>
      <c r="G607" s="6">
        <f t="shared" si="167"/>
        <v>4.3738977072310403</v>
      </c>
      <c r="H607" s="6">
        <v>124</v>
      </c>
      <c r="I607" s="6">
        <f t="shared" si="168"/>
        <v>5.4673721340388006</v>
      </c>
      <c r="J607" s="6">
        <f t="shared" si="169"/>
        <v>155</v>
      </c>
      <c r="K607" s="6">
        <f t="shared" si="170"/>
        <v>8.7477954144620806</v>
      </c>
      <c r="L607" s="6">
        <f t="shared" si="171"/>
        <v>248</v>
      </c>
      <c r="M607" s="9" t="str">
        <f t="shared" si="172"/>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740</v>
      </c>
      <c r="W607" s="6">
        <f t="shared" si="173"/>
        <v>1.0934744268077601</v>
      </c>
      <c r="X607" s="6">
        <f t="shared" si="174"/>
        <v>31</v>
      </c>
      <c r="Y607" s="6">
        <f t="shared" si="175"/>
        <v>17.495590828924161</v>
      </c>
      <c r="Z607" s="6">
        <f t="shared" si="176"/>
        <v>496</v>
      </c>
      <c r="AA607" s="13">
        <v>15000000465</v>
      </c>
      <c r="AB607" s="6">
        <f t="shared" si="182"/>
        <v>3.28042328042328</v>
      </c>
      <c r="AC607" s="6">
        <f t="shared" si="165"/>
        <v>93</v>
      </c>
      <c r="AD607" s="13">
        <v>17000000465</v>
      </c>
      <c r="AE607" s="6">
        <f t="shared" si="177"/>
        <v>10.934744268077601</v>
      </c>
      <c r="AF607" s="6">
        <f t="shared" si="178"/>
        <v>310</v>
      </c>
      <c r="AG607" s="13">
        <v>19000000465</v>
      </c>
      <c r="AH607" s="6">
        <f t="shared" si="179"/>
        <v>6.56084656084656</v>
      </c>
      <c r="AI607" s="6">
        <f t="shared" si="180"/>
        <v>186</v>
      </c>
      <c r="AJ607" s="13">
        <v>21000000465</v>
      </c>
      <c r="AK607" s="11"/>
      <c r="AL607" s="10" t="str">
        <f t="shared" si="181"/>
        <v>Vanilla Bean Sugar Ingredients:
cane sugar, vanilla powder</v>
      </c>
      <c r="AM607" s="9" t="s">
        <v>44</v>
      </c>
      <c r="AN607" s="42"/>
    </row>
    <row r="608" spans="1:40" ht="180" x14ac:dyDescent="0.3">
      <c r="A608" s="8" t="s">
        <v>929</v>
      </c>
      <c r="B608" s="8" t="s">
        <v>930</v>
      </c>
      <c r="C608" s="8" t="s">
        <v>930</v>
      </c>
      <c r="D608" s="9" t="s">
        <v>931</v>
      </c>
      <c r="E608" s="6">
        <f t="shared" si="166"/>
        <v>0.22222222222222221</v>
      </c>
      <c r="F608" s="6">
        <f>Table9[[#This Row],[4oz 
Net Wt (grams)]]/2</f>
        <v>6.3</v>
      </c>
      <c r="G608" s="6">
        <f t="shared" si="167"/>
        <v>0.44444444444444442</v>
      </c>
      <c r="H608" s="6">
        <v>12.6</v>
      </c>
      <c r="I608" s="6">
        <f t="shared" si="168"/>
        <v>0.55555555555555558</v>
      </c>
      <c r="J608" s="6">
        <f t="shared" si="169"/>
        <v>15.75</v>
      </c>
      <c r="K608" s="6">
        <f t="shared" si="170"/>
        <v>0.88888888888888884</v>
      </c>
      <c r="L608" s="6">
        <f t="shared" si="171"/>
        <v>25.2</v>
      </c>
      <c r="M608" s="9" t="str">
        <f t="shared" si="172"/>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 t="shared" si="173"/>
        <v>0.1111111111111111</v>
      </c>
      <c r="X608" s="6">
        <f t="shared" si="174"/>
        <v>3.15</v>
      </c>
      <c r="Y608" s="6">
        <f t="shared" si="175"/>
        <v>1.7777777777777777</v>
      </c>
      <c r="Z608" s="6">
        <f t="shared" si="176"/>
        <v>50.4</v>
      </c>
      <c r="AA608" s="13">
        <v>15000000637</v>
      </c>
      <c r="AB608" s="6">
        <f t="shared" si="182"/>
        <v>0.33333333333333331</v>
      </c>
      <c r="AC608" s="6">
        <f t="shared" si="165"/>
        <v>9.4499999999999993</v>
      </c>
      <c r="AD608" s="13">
        <v>17000000637</v>
      </c>
      <c r="AE608" s="6">
        <f t="shared" si="177"/>
        <v>1.1111111111111112</v>
      </c>
      <c r="AF608" s="6">
        <f t="shared" si="178"/>
        <v>31.5</v>
      </c>
      <c r="AG608" s="13">
        <v>19000000637</v>
      </c>
      <c r="AH608" s="6">
        <f t="shared" si="179"/>
        <v>0.66666666666666663</v>
      </c>
      <c r="AI608" s="6">
        <f t="shared" si="180"/>
        <v>18.899999999999999</v>
      </c>
      <c r="AJ608" s="13">
        <v>21000000637</v>
      </c>
      <c r="AK608" s="11"/>
      <c r="AL608" s="10" t="str">
        <f t="shared" si="181"/>
        <v>Vanilla Beans Ingredients:
vanilla beans</v>
      </c>
      <c r="AM608" s="9" t="s">
        <v>44</v>
      </c>
      <c r="AN608" s="42"/>
    </row>
    <row r="609" spans="1:40" ht="180" x14ac:dyDescent="0.3">
      <c r="A609" s="8" t="s">
        <v>1438</v>
      </c>
      <c r="B609" s="8" t="s">
        <v>1439</v>
      </c>
      <c r="C609" s="8" t="s">
        <v>1440</v>
      </c>
      <c r="D609" s="9" t="s">
        <v>1441</v>
      </c>
      <c r="E609" s="6">
        <f t="shared" si="166"/>
        <v>0.8</v>
      </c>
      <c r="F609" s="6">
        <f>Table9[[#This Row],[4oz 
Net Wt (grams)]]/2</f>
        <v>22.680000000000003</v>
      </c>
      <c r="G609" s="6">
        <f t="shared" si="167"/>
        <v>1.6</v>
      </c>
      <c r="H609" s="6">
        <v>45.360000000000007</v>
      </c>
      <c r="I609" s="6">
        <f t="shared" si="168"/>
        <v>2</v>
      </c>
      <c r="J609" s="6">
        <f t="shared" si="169"/>
        <v>56.70000000000001</v>
      </c>
      <c r="K609" s="6">
        <f t="shared" si="170"/>
        <v>3.2</v>
      </c>
      <c r="L609" s="6">
        <f t="shared" si="171"/>
        <v>90.720000000000013</v>
      </c>
      <c r="M609" s="9" t="str">
        <f t="shared" si="172"/>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138</v>
      </c>
      <c r="W609" s="6">
        <f t="shared" si="173"/>
        <v>0.4</v>
      </c>
      <c r="X609" s="6">
        <f t="shared" si="174"/>
        <v>11.340000000000002</v>
      </c>
      <c r="Y609" s="6">
        <f t="shared" si="175"/>
        <v>6.4</v>
      </c>
      <c r="Z609" s="6">
        <f t="shared" si="176"/>
        <v>181.44000000000003</v>
      </c>
      <c r="AA609" s="13">
        <v>15000000336</v>
      </c>
      <c r="AB609" s="6">
        <f t="shared" si="182"/>
        <v>1.2000000000000002</v>
      </c>
      <c r="AC609" s="6">
        <f t="shared" si="165"/>
        <v>34.020000000000003</v>
      </c>
      <c r="AD609" s="13">
        <v>17000000336</v>
      </c>
      <c r="AE609" s="6">
        <f t="shared" si="177"/>
        <v>4.0000000000000009</v>
      </c>
      <c r="AF609" s="6">
        <f t="shared" si="178"/>
        <v>113.40000000000002</v>
      </c>
      <c r="AG609" s="13">
        <v>19000000336</v>
      </c>
      <c r="AH609" s="6">
        <f t="shared" si="179"/>
        <v>2.4000000000000004</v>
      </c>
      <c r="AI609" s="6">
        <f t="shared" si="180"/>
        <v>68.040000000000006</v>
      </c>
      <c r="AJ609" s="13">
        <v>21000000336</v>
      </c>
      <c r="AK609" s="11"/>
      <c r="AL609" s="10" t="str">
        <f t="shared" si="181"/>
        <v>Vanilla Rooibos Herbal Tea Ingredients:
rooibos, artificial flavoring</v>
      </c>
      <c r="AM609" s="9" t="s">
        <v>44</v>
      </c>
      <c r="AN609" s="42"/>
    </row>
    <row r="610" spans="1:40" ht="180" x14ac:dyDescent="0.3">
      <c r="A610" s="8" t="s">
        <v>1356</v>
      </c>
      <c r="B610" s="8" t="s">
        <v>1357</v>
      </c>
      <c r="C610" s="8" t="s">
        <v>1357</v>
      </c>
      <c r="D610" s="9" t="s">
        <v>1358</v>
      </c>
      <c r="E610" s="6">
        <f t="shared" si="166"/>
        <v>0.8</v>
      </c>
      <c r="F610" s="6">
        <f>Table9[[#This Row],[4oz 
Net Wt (grams)]]/2</f>
        <v>22.680000000000003</v>
      </c>
      <c r="G610" s="6">
        <f t="shared" si="167"/>
        <v>1.6</v>
      </c>
      <c r="H610" s="6">
        <v>45.360000000000007</v>
      </c>
      <c r="I610" s="6">
        <f t="shared" si="168"/>
        <v>2</v>
      </c>
      <c r="J610" s="6">
        <f t="shared" si="169"/>
        <v>56.70000000000001</v>
      </c>
      <c r="K610" s="6">
        <f t="shared" si="170"/>
        <v>3.2</v>
      </c>
      <c r="L610" s="6">
        <f t="shared" si="171"/>
        <v>90.720000000000013</v>
      </c>
      <c r="M610" s="9" t="str">
        <f t="shared" si="172"/>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 t="shared" si="173"/>
        <v>0.4</v>
      </c>
      <c r="X610" s="6">
        <f t="shared" si="174"/>
        <v>11.340000000000002</v>
      </c>
      <c r="Y610" s="6">
        <f t="shared" si="175"/>
        <v>6.4</v>
      </c>
      <c r="Z610" s="6">
        <f t="shared" si="176"/>
        <v>181.44000000000003</v>
      </c>
      <c r="AA610" s="13">
        <v>15000000337</v>
      </c>
      <c r="AB610" s="6">
        <f t="shared" si="182"/>
        <v>1.2000000000000002</v>
      </c>
      <c r="AC610" s="6">
        <f t="shared" si="165"/>
        <v>34.020000000000003</v>
      </c>
      <c r="AD610" s="13">
        <v>17000000337</v>
      </c>
      <c r="AE610" s="6">
        <f t="shared" si="177"/>
        <v>4.0000000000000009</v>
      </c>
      <c r="AF610" s="6">
        <f t="shared" si="178"/>
        <v>113.40000000000002</v>
      </c>
      <c r="AG610" s="13">
        <v>19000000337</v>
      </c>
      <c r="AH610" s="6">
        <f t="shared" si="179"/>
        <v>2.4000000000000004</v>
      </c>
      <c r="AI610" s="6">
        <f t="shared" si="180"/>
        <v>68.040000000000006</v>
      </c>
      <c r="AJ610" s="13">
        <v>21000000337</v>
      </c>
      <c r="AK610" s="11"/>
      <c r="AL610" s="10" t="str">
        <f t="shared" si="181"/>
        <v>Vanilla Tea Ingredients:
black tea, vanilla flavor, calendula flowers</v>
      </c>
      <c r="AM610" s="9" t="s">
        <v>44</v>
      </c>
      <c r="AN610" s="42"/>
    </row>
    <row r="611" spans="1:40" ht="180" x14ac:dyDescent="0.3">
      <c r="A611" s="8" t="s">
        <v>1985</v>
      </c>
      <c r="B611" s="8" t="s">
        <v>1986</v>
      </c>
      <c r="C611" s="8" t="s">
        <v>1986</v>
      </c>
      <c r="D611" s="9" t="s">
        <v>1987</v>
      </c>
      <c r="E611" s="6">
        <f t="shared" si="166"/>
        <v>2.75</v>
      </c>
      <c r="F611" s="6">
        <f>Table9[[#This Row],[4oz 
Net Wt (grams)]]/2</f>
        <v>77.962500000000006</v>
      </c>
      <c r="G611" s="6">
        <f t="shared" si="167"/>
        <v>5.5</v>
      </c>
      <c r="H611" s="6">
        <v>155.92500000000001</v>
      </c>
      <c r="I611" s="6">
        <f t="shared" si="168"/>
        <v>6.875</v>
      </c>
      <c r="J611" s="6">
        <f t="shared" si="169"/>
        <v>194.90625</v>
      </c>
      <c r="K611" s="6">
        <f t="shared" si="170"/>
        <v>11</v>
      </c>
      <c r="L611" s="6">
        <f t="shared" si="171"/>
        <v>311.85000000000002</v>
      </c>
      <c r="M611" s="9" t="str">
        <f t="shared" si="172"/>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 t="shared" si="173"/>
        <v>1.375</v>
      </c>
      <c r="X611" s="6">
        <f t="shared" si="174"/>
        <v>38.981250000000003</v>
      </c>
      <c r="Y611" s="6">
        <f t="shared" si="175"/>
        <v>22</v>
      </c>
      <c r="Z611" s="6">
        <f t="shared" si="176"/>
        <v>623.70000000000005</v>
      </c>
      <c r="AA611" s="13">
        <v>15000000339</v>
      </c>
      <c r="AB611" s="6">
        <f t="shared" si="182"/>
        <v>4.125</v>
      </c>
      <c r="AC611" s="6">
        <f t="shared" si="165"/>
        <v>116.94375000000001</v>
      </c>
      <c r="AD611" s="13">
        <v>17000000339</v>
      </c>
      <c r="AE611" s="6">
        <f t="shared" si="177"/>
        <v>13.75</v>
      </c>
      <c r="AF611" s="6">
        <f t="shared" si="178"/>
        <v>389.8125</v>
      </c>
      <c r="AG611" s="13">
        <v>19000000339</v>
      </c>
      <c r="AH611" s="6">
        <f t="shared" si="179"/>
        <v>8.25</v>
      </c>
      <c r="AI611" s="6">
        <f t="shared" si="180"/>
        <v>233.88750000000002</v>
      </c>
      <c r="AJ611" s="13">
        <v>21000000339</v>
      </c>
      <c r="AK611" s="11"/>
      <c r="AL611" s="10" t="str">
        <f t="shared" si="181"/>
        <v>Veggie Butter Seasoning Ingredients:
salt, sesame seed, dehydrated onion, spices, sugar, msg, cheese powder, butter flavor, corn starch, extractive of turmeric</v>
      </c>
      <c r="AM611" s="9" t="s">
        <v>44</v>
      </c>
      <c r="AN611" s="42"/>
    </row>
    <row r="612" spans="1:40" ht="180" x14ac:dyDescent="0.3">
      <c r="A612" s="34" t="s">
        <v>1254</v>
      </c>
      <c r="B612" s="8" t="s">
        <v>1255</v>
      </c>
      <c r="C612" s="8" t="s">
        <v>1255</v>
      </c>
      <c r="D612" s="9" t="s">
        <v>1256</v>
      </c>
      <c r="E612" s="6">
        <f t="shared" si="166"/>
        <v>1.8</v>
      </c>
      <c r="F612" s="6">
        <f>Table9[[#This Row],[4oz 
Net Wt (grams)]]/2</f>
        <v>51.03</v>
      </c>
      <c r="G612" s="6">
        <f t="shared" si="167"/>
        <v>3.6</v>
      </c>
      <c r="H612" s="6">
        <v>102.06</v>
      </c>
      <c r="I612" s="6">
        <f t="shared" si="168"/>
        <v>4.5</v>
      </c>
      <c r="J612" s="6">
        <f t="shared" si="169"/>
        <v>127.575</v>
      </c>
      <c r="K612" s="6">
        <f t="shared" si="170"/>
        <v>7.2</v>
      </c>
      <c r="L612" s="6">
        <f t="shared" si="171"/>
        <v>204.12</v>
      </c>
      <c r="M612" s="9" t="str">
        <f t="shared" si="172"/>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 t="shared" si="173"/>
        <v>0.9</v>
      </c>
      <c r="X612" s="6">
        <f t="shared" si="174"/>
        <v>25.515000000000001</v>
      </c>
      <c r="Y612" s="6">
        <f t="shared" si="175"/>
        <v>14.4</v>
      </c>
      <c r="Z612" s="6">
        <f t="shared" si="176"/>
        <v>408.24</v>
      </c>
      <c r="AA612" s="13">
        <v>15000000525</v>
      </c>
      <c r="AB612" s="6">
        <f t="shared" si="182"/>
        <v>2.7</v>
      </c>
      <c r="AC612" s="6">
        <f t="shared" si="165"/>
        <v>76.545000000000002</v>
      </c>
      <c r="AD612" s="13">
        <v>17000000525</v>
      </c>
      <c r="AE612" s="6">
        <f t="shared" si="177"/>
        <v>9</v>
      </c>
      <c r="AF612" s="6">
        <f t="shared" si="178"/>
        <v>255.15</v>
      </c>
      <c r="AG612" s="13">
        <v>19000000525</v>
      </c>
      <c r="AH612" s="6">
        <f t="shared" si="179"/>
        <v>5.4</v>
      </c>
      <c r="AI612" s="6">
        <f t="shared" si="180"/>
        <v>153.09</v>
      </c>
      <c r="AJ612" s="13">
        <v>21000000525</v>
      </c>
      <c r="AK612" s="11" t="s">
        <v>1257</v>
      </c>
      <c r="AL612" s="10" t="str">
        <f t="shared" si="181"/>
        <v>Venison Seasoning Ingredients:
salt, spices, onion, red bell peppers, sugar, garlic, grill flavor (from sunflower oil), natural flavor</v>
      </c>
      <c r="AM612" s="9" t="s">
        <v>44</v>
      </c>
      <c r="AN612" s="42"/>
    </row>
    <row r="613" spans="1:40" ht="180" x14ac:dyDescent="0.3">
      <c r="A613" s="8" t="s">
        <v>1566</v>
      </c>
      <c r="B613" s="8" t="s">
        <v>1567</v>
      </c>
      <c r="C613" s="8" t="s">
        <v>1567</v>
      </c>
      <c r="D613" s="9" t="s">
        <v>1568</v>
      </c>
      <c r="E613" s="6">
        <f t="shared" si="166"/>
        <v>1</v>
      </c>
      <c r="F613" s="6">
        <f>Table9[[#This Row],[4oz 
Net Wt (grams)]]/2</f>
        <v>28.35</v>
      </c>
      <c r="G613" s="6">
        <f t="shared" si="167"/>
        <v>2</v>
      </c>
      <c r="H613" s="6">
        <v>56.7</v>
      </c>
      <c r="I613" s="6">
        <f t="shared" si="168"/>
        <v>2.5</v>
      </c>
      <c r="J613" s="6">
        <f t="shared" si="169"/>
        <v>70.875</v>
      </c>
      <c r="K613" s="6">
        <f t="shared" si="170"/>
        <v>4</v>
      </c>
      <c r="L613" s="6">
        <f t="shared" si="171"/>
        <v>113.4</v>
      </c>
      <c r="M613" s="9" t="str">
        <f t="shared" si="172"/>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 t="shared" si="173"/>
        <v>0.5</v>
      </c>
      <c r="X613" s="6">
        <f t="shared" si="174"/>
        <v>14.175000000000001</v>
      </c>
      <c r="Y613" s="6">
        <f t="shared" si="175"/>
        <v>8</v>
      </c>
      <c r="Z613" s="6">
        <f t="shared" si="176"/>
        <v>226.8</v>
      </c>
      <c r="AA613" s="13">
        <v>15000000341</v>
      </c>
      <c r="AB613" s="6">
        <f t="shared" si="182"/>
        <v>1.5</v>
      </c>
      <c r="AC613" s="6">
        <f t="shared" si="165"/>
        <v>42.525000000000006</v>
      </c>
      <c r="AD613" s="13">
        <v>17000000341</v>
      </c>
      <c r="AE613" s="6">
        <f t="shared" si="177"/>
        <v>5</v>
      </c>
      <c r="AF613" s="6">
        <f t="shared" si="178"/>
        <v>141.75</v>
      </c>
      <c r="AG613" s="13">
        <v>19000000341</v>
      </c>
      <c r="AH613" s="6">
        <f t="shared" si="179"/>
        <v>3</v>
      </c>
      <c r="AI613" s="6">
        <f t="shared" si="180"/>
        <v>85.050000000000011</v>
      </c>
      <c r="AJ613" s="13">
        <v>21000000341</v>
      </c>
      <c r="AK613" s="11" t="s">
        <v>1569</v>
      </c>
      <c r="AL613" s="10" t="str">
        <f t="shared" si="181"/>
        <v>Vermont Maple Pepper Ingredients:
sugar, salt, flavoring including natural maple flavor, natural &amp; artificial flavors, pepper</v>
      </c>
      <c r="AM613" s="9" t="s">
        <v>44</v>
      </c>
      <c r="AN613" s="42"/>
    </row>
    <row r="614" spans="1:40" ht="180" x14ac:dyDescent="0.3">
      <c r="A614" s="8" t="s">
        <v>1937</v>
      </c>
      <c r="B614" s="8" t="s">
        <v>1938</v>
      </c>
      <c r="C614" s="8" t="s">
        <v>1939</v>
      </c>
      <c r="D614" s="9" t="s">
        <v>1940</v>
      </c>
      <c r="E614" s="6">
        <f t="shared" si="166"/>
        <v>2.1</v>
      </c>
      <c r="F614" s="6">
        <f>Table9[[#This Row],[4oz 
Net Wt (grams)]]/2</f>
        <v>59.535000000000004</v>
      </c>
      <c r="G614" s="6">
        <f t="shared" si="167"/>
        <v>4.2</v>
      </c>
      <c r="H614" s="6">
        <v>119.07000000000001</v>
      </c>
      <c r="I614" s="6">
        <f t="shared" si="168"/>
        <v>5.25</v>
      </c>
      <c r="J614" s="6">
        <f t="shared" si="169"/>
        <v>148.83750000000001</v>
      </c>
      <c r="K614" s="6">
        <f t="shared" si="170"/>
        <v>8.4</v>
      </c>
      <c r="L614" s="6">
        <f t="shared" si="171"/>
        <v>238.14000000000001</v>
      </c>
      <c r="M614" s="9" t="str">
        <f t="shared" si="172"/>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 t="shared" si="173"/>
        <v>1.05</v>
      </c>
      <c r="X614" s="6">
        <f t="shared" si="174"/>
        <v>29.767500000000002</v>
      </c>
      <c r="Y614" s="6">
        <f t="shared" si="175"/>
        <v>16.8</v>
      </c>
      <c r="Z614" s="6">
        <f t="shared" si="176"/>
        <v>476.28000000000003</v>
      </c>
      <c r="AA614" s="13">
        <v>15000000342</v>
      </c>
      <c r="AB614" s="6">
        <f t="shared" si="182"/>
        <v>3.1500000000000004</v>
      </c>
      <c r="AC614" s="6">
        <f t="shared" si="165"/>
        <v>89.302500000000009</v>
      </c>
      <c r="AD614" s="13">
        <v>17000000342</v>
      </c>
      <c r="AE614" s="6">
        <f t="shared" si="177"/>
        <v>10.5</v>
      </c>
      <c r="AF614" s="6">
        <f t="shared" si="178"/>
        <v>297.67500000000001</v>
      </c>
      <c r="AG614" s="13">
        <v>19000000342</v>
      </c>
      <c r="AH614" s="6">
        <f t="shared" si="179"/>
        <v>6.3000000000000007</v>
      </c>
      <c r="AI614" s="6">
        <f t="shared" si="180"/>
        <v>178.60500000000002</v>
      </c>
      <c r="AJ614" s="13">
        <v>21000000342</v>
      </c>
      <c r="AK614" s="11"/>
      <c r="AL614" s="10" t="str">
        <f t="shared" si="181"/>
        <v>Vermont Pure Maple Syrup (Granulated) Ingredients:
pure maple syrup</v>
      </c>
      <c r="AM614" s="9" t="s">
        <v>44</v>
      </c>
      <c r="AN614" s="42"/>
    </row>
    <row r="615" spans="1:40" ht="390" x14ac:dyDescent="0.3">
      <c r="A615" s="8" t="s">
        <v>2537</v>
      </c>
      <c r="B615" s="8" t="s">
        <v>2538</v>
      </c>
      <c r="C615" s="8" t="s">
        <v>2539</v>
      </c>
      <c r="D615" s="9" t="s">
        <v>2540</v>
      </c>
      <c r="E615" s="6">
        <f t="shared" si="166"/>
        <v>1.69</v>
      </c>
      <c r="F615" s="6">
        <f>Table9[[#This Row],[4oz 
Net Wt (grams)]]/2</f>
        <v>47.911500000000004</v>
      </c>
      <c r="G615" s="6">
        <f t="shared" si="167"/>
        <v>3.38</v>
      </c>
      <c r="H615" s="6">
        <v>95.823000000000008</v>
      </c>
      <c r="I615" s="6">
        <f t="shared" si="168"/>
        <v>4.2249999999999996</v>
      </c>
      <c r="J615" s="6">
        <f t="shared" si="169"/>
        <v>119.77875</v>
      </c>
      <c r="K615" s="6">
        <f t="shared" si="170"/>
        <v>6.76</v>
      </c>
      <c r="L615" s="6">
        <f t="shared" si="171"/>
        <v>191.64600000000002</v>
      </c>
      <c r="M615"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121</v>
      </c>
      <c r="W615" s="6">
        <f t="shared" si="173"/>
        <v>0.84499999999999997</v>
      </c>
      <c r="X615" s="6">
        <f t="shared" si="174"/>
        <v>23.955750000000002</v>
      </c>
      <c r="Y615" s="6">
        <f t="shared" si="175"/>
        <v>13.52</v>
      </c>
      <c r="Z615" s="6">
        <f t="shared" si="176"/>
        <v>383.29200000000003</v>
      </c>
      <c r="AA615" s="13">
        <v>15000000343</v>
      </c>
      <c r="AB615" s="6">
        <f t="shared" si="182"/>
        <v>2.5350000000000001</v>
      </c>
      <c r="AC615" s="6">
        <f t="shared" si="165"/>
        <v>71.867250000000013</v>
      </c>
      <c r="AD615" s="13">
        <v>17000000343</v>
      </c>
      <c r="AE615" s="6">
        <f t="shared" si="177"/>
        <v>8.4499999999999993</v>
      </c>
      <c r="AF615" s="6">
        <f t="shared" si="178"/>
        <v>239.5575</v>
      </c>
      <c r="AG615" s="13">
        <v>19000000343</v>
      </c>
      <c r="AH615" s="6">
        <f t="shared" si="179"/>
        <v>5.07</v>
      </c>
      <c r="AI615" s="6">
        <f t="shared" si="180"/>
        <v>143.73450000000003</v>
      </c>
      <c r="AJ615" s="13">
        <v>21000000343</v>
      </c>
      <c r="AK615" s="11"/>
      <c r="AL615"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1593</v>
      </c>
      <c r="B616" s="8" t="s">
        <v>1594</v>
      </c>
      <c r="C616" s="8" t="s">
        <v>1594</v>
      </c>
      <c r="D616" s="9" t="s">
        <v>1595</v>
      </c>
      <c r="E616" s="6">
        <f t="shared" si="166"/>
        <v>1.1000000000000001</v>
      </c>
      <c r="F616" s="6">
        <f>Table9[[#This Row],[4oz 
Net Wt (grams)]]/2</f>
        <v>31.185000000000006</v>
      </c>
      <c r="G616" s="6">
        <f t="shared" si="167"/>
        <v>2.2000000000000002</v>
      </c>
      <c r="H616" s="6">
        <v>62.370000000000012</v>
      </c>
      <c r="I616" s="6">
        <f t="shared" si="168"/>
        <v>2.75</v>
      </c>
      <c r="J616" s="6">
        <f t="shared" si="169"/>
        <v>77.96250000000002</v>
      </c>
      <c r="K616" s="6">
        <f t="shared" si="170"/>
        <v>4.4000000000000004</v>
      </c>
      <c r="L616" s="6">
        <f t="shared" si="171"/>
        <v>124.74000000000002</v>
      </c>
      <c r="M616" s="9" t="str">
        <f t="shared" si="172"/>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 t="shared" si="173"/>
        <v>0.55000000000000004</v>
      </c>
      <c r="X616" s="6">
        <f t="shared" si="174"/>
        <v>15.592500000000003</v>
      </c>
      <c r="Y616" s="6">
        <f t="shared" si="175"/>
        <v>8.8000000000000007</v>
      </c>
      <c r="Z616" s="6">
        <f t="shared" si="176"/>
        <v>249.48000000000005</v>
      </c>
      <c r="AA616" s="13">
        <v>15000000344</v>
      </c>
      <c r="AB616" s="6">
        <f t="shared" si="182"/>
        <v>1.6500000000000001</v>
      </c>
      <c r="AC616" s="6">
        <f t="shared" si="165"/>
        <v>46.777500000000011</v>
      </c>
      <c r="AD616" s="13">
        <v>17000000344</v>
      </c>
      <c r="AE616" s="6">
        <f t="shared" si="177"/>
        <v>5.5000000000000009</v>
      </c>
      <c r="AF616" s="6">
        <f t="shared" si="178"/>
        <v>155.92500000000004</v>
      </c>
      <c r="AG616" s="13">
        <v>19000000344</v>
      </c>
      <c r="AH616" s="6">
        <f t="shared" si="179"/>
        <v>3.3000000000000003</v>
      </c>
      <c r="AI616" s="6">
        <f t="shared" si="180"/>
        <v>93.555000000000021</v>
      </c>
      <c r="AJ616" s="13">
        <v>21000000344</v>
      </c>
      <c r="AK616" s="11"/>
      <c r="AL616" s="10" t="str">
        <f t="shared" si="181"/>
        <v>Vietnam Peppercorn Ingredients:
peppercorns</v>
      </c>
      <c r="AM616" s="9" t="s">
        <v>44</v>
      </c>
      <c r="AN616" s="42"/>
    </row>
    <row r="617" spans="1:40" ht="180" x14ac:dyDescent="0.3">
      <c r="A617" s="8" t="s">
        <v>2387</v>
      </c>
      <c r="B617" s="8" t="s">
        <v>2388</v>
      </c>
      <c r="C617" s="8" t="s">
        <v>2388</v>
      </c>
      <c r="D617" s="9" t="s">
        <v>2389</v>
      </c>
      <c r="E617" s="6">
        <f t="shared" si="166"/>
        <v>1.6507936507936507</v>
      </c>
      <c r="F617" s="6">
        <f>Table9[[#This Row],[4oz 
Net Wt (grams)]]/2</f>
        <v>46.8</v>
      </c>
      <c r="G617" s="6">
        <f t="shared" si="167"/>
        <v>3.3015873015873014</v>
      </c>
      <c r="H617" s="6">
        <v>93.6</v>
      </c>
      <c r="I617" s="6">
        <f t="shared" si="168"/>
        <v>4.1269841269841265</v>
      </c>
      <c r="J617" s="6">
        <f t="shared" si="169"/>
        <v>117</v>
      </c>
      <c r="K617" s="6">
        <f t="shared" si="170"/>
        <v>6.6031746031746028</v>
      </c>
      <c r="L617" s="6">
        <f t="shared" si="171"/>
        <v>187.2</v>
      </c>
      <c r="M617" s="9" t="str">
        <f t="shared" si="172"/>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1750</v>
      </c>
      <c r="W617" s="6">
        <f t="shared" si="173"/>
        <v>0.82539682539682535</v>
      </c>
      <c r="X617" s="6">
        <f t="shared" si="174"/>
        <v>23.4</v>
      </c>
      <c r="Y617" s="6">
        <f t="shared" si="175"/>
        <v>13.206349206349206</v>
      </c>
      <c r="Z617" s="6">
        <f t="shared" si="176"/>
        <v>374.4</v>
      </c>
      <c r="AA617" s="13">
        <v>15000000483</v>
      </c>
      <c r="AB617" s="6">
        <f t="shared" si="182"/>
        <v>2.4761904761904763</v>
      </c>
      <c r="AC617" s="6">
        <f t="shared" si="165"/>
        <v>70.199999999999989</v>
      </c>
      <c r="AD617" s="13">
        <v>17000000483</v>
      </c>
      <c r="AE617" s="6">
        <f t="shared" si="177"/>
        <v>8.2539682539682531</v>
      </c>
      <c r="AF617" s="6">
        <f t="shared" si="178"/>
        <v>234</v>
      </c>
      <c r="AG617" s="13">
        <v>19000000483</v>
      </c>
      <c r="AH617" s="6">
        <f t="shared" si="179"/>
        <v>4.9523809523809526</v>
      </c>
      <c r="AI617" s="6">
        <f t="shared" si="180"/>
        <v>140.39999999999998</v>
      </c>
      <c r="AJ617" s="13">
        <v>21000000483</v>
      </c>
      <c r="AK617" s="11" t="s">
        <v>2390</v>
      </c>
      <c r="AL617" s="10" t="str">
        <f t="shared" si="181"/>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2300</v>
      </c>
      <c r="B618" s="8" t="s">
        <v>2301</v>
      </c>
      <c r="C618" s="8" t="s">
        <v>2302</v>
      </c>
      <c r="D618" s="9" t="s">
        <v>2303</v>
      </c>
      <c r="E618" s="6">
        <f t="shared" si="166"/>
        <v>2.9</v>
      </c>
      <c r="F618" s="6">
        <f>Table9[[#This Row],[4oz 
Net Wt (grams)]]/2</f>
        <v>82.215000000000003</v>
      </c>
      <c r="G618" s="6">
        <f t="shared" si="167"/>
        <v>5.8</v>
      </c>
      <c r="H618" s="6">
        <v>164.43</v>
      </c>
      <c r="I618" s="6">
        <f t="shared" si="168"/>
        <v>7.25</v>
      </c>
      <c r="J618" s="6">
        <f t="shared" si="169"/>
        <v>205.53750000000002</v>
      </c>
      <c r="K618" s="6">
        <f t="shared" si="170"/>
        <v>11.6</v>
      </c>
      <c r="L618" s="6">
        <f t="shared" si="171"/>
        <v>328.86</v>
      </c>
      <c r="M618" s="9" t="str">
        <f t="shared" si="172"/>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740</v>
      </c>
      <c r="W618" s="6">
        <f t="shared" si="173"/>
        <v>1.45</v>
      </c>
      <c r="X618" s="6">
        <f t="shared" si="174"/>
        <v>41.107500000000002</v>
      </c>
      <c r="Y618" s="6">
        <f t="shared" si="175"/>
        <v>23.2</v>
      </c>
      <c r="Z618" s="6">
        <f t="shared" si="176"/>
        <v>657.72</v>
      </c>
      <c r="AA618" s="13">
        <v>15000000345</v>
      </c>
      <c r="AB618" s="6">
        <f t="shared" si="182"/>
        <v>4.3499999999999996</v>
      </c>
      <c r="AC618" s="6">
        <f t="shared" si="165"/>
        <v>123.32250000000001</v>
      </c>
      <c r="AD618" s="13">
        <v>17000000345</v>
      </c>
      <c r="AE618" s="6">
        <f t="shared" si="177"/>
        <v>14.5</v>
      </c>
      <c r="AF618" s="6">
        <f t="shared" si="178"/>
        <v>411.07500000000005</v>
      </c>
      <c r="AG618" s="13">
        <v>19000000345</v>
      </c>
      <c r="AH618" s="6">
        <f t="shared" si="179"/>
        <v>8.6999999999999993</v>
      </c>
      <c r="AI618" s="6">
        <f t="shared" si="180"/>
        <v>246.64500000000001</v>
      </c>
      <c r="AJ618" s="13">
        <v>21000000345</v>
      </c>
      <c r="AK618" s="11"/>
      <c r="AL618" s="10" t="str">
        <f t="shared" si="181"/>
        <v>Vintage Merlot Sea Salt Ingredients:
sea salt, merlot  wine</v>
      </c>
      <c r="AM618" s="9" t="s">
        <v>44</v>
      </c>
      <c r="AN618" s="42"/>
    </row>
    <row r="619" spans="1:40" ht="180" x14ac:dyDescent="0.3">
      <c r="A619" s="8" t="s">
        <v>1050</v>
      </c>
      <c r="B619" s="8" t="s">
        <v>1051</v>
      </c>
      <c r="C619" s="8" t="s">
        <v>1052</v>
      </c>
      <c r="D619" s="9" t="s">
        <v>1053</v>
      </c>
      <c r="E619" s="6">
        <f t="shared" si="166"/>
        <v>1.8</v>
      </c>
      <c r="F619" s="6">
        <f>Table9[[#This Row],[4oz 
Net Wt (grams)]]/2</f>
        <v>51.03</v>
      </c>
      <c r="G619" s="6">
        <f t="shared" si="167"/>
        <v>3.6</v>
      </c>
      <c r="H619" s="6">
        <v>102.06</v>
      </c>
      <c r="I619" s="6">
        <f t="shared" si="168"/>
        <v>4.5</v>
      </c>
      <c r="J619" s="6">
        <f t="shared" si="169"/>
        <v>127.575</v>
      </c>
      <c r="K619" s="6">
        <f t="shared" si="170"/>
        <v>7.2</v>
      </c>
      <c r="L619" s="6">
        <f t="shared" si="171"/>
        <v>204.12</v>
      </c>
      <c r="M619" s="9" t="str">
        <f t="shared" si="172"/>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 t="shared" si="173"/>
        <v>0.9</v>
      </c>
      <c r="X619" s="6">
        <f t="shared" si="174"/>
        <v>25.515000000000001</v>
      </c>
      <c r="Y619" s="6">
        <f t="shared" si="175"/>
        <v>14.4</v>
      </c>
      <c r="Z619" s="6">
        <f t="shared" si="176"/>
        <v>408.24</v>
      </c>
      <c r="AA619" s="13">
        <v>15000000346</v>
      </c>
      <c r="AB619" s="6">
        <f t="shared" si="182"/>
        <v>2.7</v>
      </c>
      <c r="AC619" s="6">
        <f t="shared" si="165"/>
        <v>76.545000000000002</v>
      </c>
      <c r="AD619" s="13">
        <v>17000000346</v>
      </c>
      <c r="AE619" s="6">
        <f t="shared" si="177"/>
        <v>9</v>
      </c>
      <c r="AF619" s="6">
        <f t="shared" si="178"/>
        <v>255.15</v>
      </c>
      <c r="AG619" s="13">
        <v>19000000346</v>
      </c>
      <c r="AH619" s="6">
        <f t="shared" si="179"/>
        <v>5.4</v>
      </c>
      <c r="AI619" s="6">
        <f t="shared" si="180"/>
        <v>153.09</v>
      </c>
      <c r="AJ619" s="13">
        <v>21000000346</v>
      </c>
      <c r="AK619" s="11"/>
      <c r="AL619" s="10" t="str">
        <f t="shared" si="181"/>
        <v>VA Baked Ham Glaze Ingredients:
sugar, paprika, cloves, cinnamon</v>
      </c>
      <c r="AM619" s="9" t="s">
        <v>44</v>
      </c>
      <c r="AN619" s="42"/>
    </row>
    <row r="620" spans="1:40" ht="180" x14ac:dyDescent="0.3">
      <c r="A620" s="8" t="s">
        <v>1075</v>
      </c>
      <c r="B620" s="8" t="s">
        <v>1076</v>
      </c>
      <c r="C620" s="8" t="s">
        <v>1077</v>
      </c>
      <c r="D620" s="9" t="s">
        <v>1078</v>
      </c>
      <c r="E620" s="6">
        <f t="shared" si="166"/>
        <v>1.7</v>
      </c>
      <c r="F620" s="6">
        <f>Table9[[#This Row],[4oz 
Net Wt (grams)]]/2</f>
        <v>48.195</v>
      </c>
      <c r="G620" s="6">
        <f t="shared" si="167"/>
        <v>3.4</v>
      </c>
      <c r="H620" s="6">
        <v>96.39</v>
      </c>
      <c r="I620" s="6">
        <f t="shared" si="168"/>
        <v>4.25</v>
      </c>
      <c r="J620" s="6">
        <f t="shared" si="169"/>
        <v>120.4875</v>
      </c>
      <c r="K620" s="6">
        <f t="shared" si="170"/>
        <v>6.8</v>
      </c>
      <c r="L620" s="6">
        <f t="shared" si="171"/>
        <v>192.78</v>
      </c>
      <c r="M620" s="9" t="str">
        <f t="shared" si="172"/>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 t="shared" si="173"/>
        <v>0.85</v>
      </c>
      <c r="X620" s="6">
        <f t="shared" si="174"/>
        <v>24.0975</v>
      </c>
      <c r="Y620" s="6">
        <f t="shared" si="175"/>
        <v>13.6</v>
      </c>
      <c r="Z620" s="6">
        <f t="shared" si="176"/>
        <v>385.56</v>
      </c>
      <c r="AA620" s="13">
        <v>15000000347</v>
      </c>
      <c r="AB620" s="6">
        <f t="shared" si="182"/>
        <v>2.5499999999999998</v>
      </c>
      <c r="AC620" s="6">
        <f t="shared" si="165"/>
        <v>72.292500000000004</v>
      </c>
      <c r="AD620" s="13">
        <v>17000000347</v>
      </c>
      <c r="AE620" s="6">
        <f t="shared" si="177"/>
        <v>8.5</v>
      </c>
      <c r="AF620" s="6">
        <f t="shared" si="178"/>
        <v>240.97499999999999</v>
      </c>
      <c r="AG620" s="13">
        <v>19000000347</v>
      </c>
      <c r="AH620" s="6">
        <f t="shared" si="179"/>
        <v>5.0999999999999996</v>
      </c>
      <c r="AI620" s="6">
        <f t="shared" si="180"/>
        <v>144.58500000000001</v>
      </c>
      <c r="AJ620" s="13">
        <v>21000000347</v>
      </c>
      <c r="AK620" s="11"/>
      <c r="AL620" s="10" t="str">
        <f t="shared" si="181"/>
        <v>Virginia Chicken &amp; Poultry Ingredients:
salt, coriander, rosemary, laurel, sage, oregano, marjoram, cumin, natural oil, calcium, spices</v>
      </c>
      <c r="AM620" s="9" t="s">
        <v>44</v>
      </c>
      <c r="AN620" s="42"/>
    </row>
    <row r="621" spans="1:40" ht="360" x14ac:dyDescent="0.3">
      <c r="A621" s="33" t="s">
        <v>623</v>
      </c>
      <c r="B621" s="8" t="s">
        <v>624</v>
      </c>
      <c r="C621" s="8" t="s">
        <v>625</v>
      </c>
      <c r="D621" s="9" t="s">
        <v>2914</v>
      </c>
      <c r="E621" s="6">
        <f t="shared" si="166"/>
        <v>1.0582010582010581</v>
      </c>
      <c r="F621" s="6">
        <f>Table9[[#This Row],[4oz 
Net Wt (grams)]]/2</f>
        <v>30</v>
      </c>
      <c r="G621" s="6">
        <f t="shared" si="167"/>
        <v>2.1164021164021163</v>
      </c>
      <c r="H621" s="6">
        <v>60</v>
      </c>
      <c r="I621" s="6">
        <f t="shared" si="168"/>
        <v>2.6455026455026456</v>
      </c>
      <c r="J621" s="6">
        <f t="shared" si="169"/>
        <v>75</v>
      </c>
      <c r="K621" s="6">
        <f t="shared" si="170"/>
        <v>4.2328042328042326</v>
      </c>
      <c r="L621" s="6">
        <f t="shared" si="171"/>
        <v>120</v>
      </c>
      <c r="M621"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1" s="10">
        <v>10000000535</v>
      </c>
      <c r="O621" s="10">
        <v>30000000535</v>
      </c>
      <c r="P621" s="10">
        <v>50000000535</v>
      </c>
      <c r="Q621" s="10">
        <v>70000000535</v>
      </c>
      <c r="R621" s="10">
        <v>90000000535</v>
      </c>
      <c r="S621" s="10">
        <v>11000000535</v>
      </c>
      <c r="T621" s="10">
        <v>13000000535</v>
      </c>
      <c r="U621" s="8"/>
      <c r="V621" s="9" t="s">
        <v>626</v>
      </c>
      <c r="W621" s="6">
        <f t="shared" si="173"/>
        <v>0.52910052910052907</v>
      </c>
      <c r="X621" s="6">
        <f t="shared" si="174"/>
        <v>15</v>
      </c>
      <c r="Y621" s="6">
        <f t="shared" si="175"/>
        <v>8.4656084656084651</v>
      </c>
      <c r="Z621" s="6">
        <f t="shared" si="176"/>
        <v>240</v>
      </c>
      <c r="AA621" s="13">
        <v>15000000535</v>
      </c>
      <c r="AB621" s="6">
        <f t="shared" si="182"/>
        <v>1.5873015873015872</v>
      </c>
      <c r="AC621" s="6">
        <f t="shared" si="165"/>
        <v>45</v>
      </c>
      <c r="AD621" s="13">
        <v>17000000535</v>
      </c>
      <c r="AE621" s="6">
        <f t="shared" si="177"/>
        <v>5.2910052910052912</v>
      </c>
      <c r="AF621" s="6">
        <f t="shared" si="178"/>
        <v>150</v>
      </c>
      <c r="AG621" s="13">
        <v>19000000535</v>
      </c>
      <c r="AH621" s="6">
        <f t="shared" si="179"/>
        <v>3.1746031746031744</v>
      </c>
      <c r="AI621" s="6">
        <f t="shared" si="180"/>
        <v>90</v>
      </c>
      <c r="AJ621" s="13">
        <v>21000000535</v>
      </c>
      <c r="AK621" s="11" t="s">
        <v>627</v>
      </c>
      <c r="AL621"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611</v>
      </c>
      <c r="B622" s="8" t="s">
        <v>612</v>
      </c>
      <c r="C622" s="8" t="s">
        <v>612</v>
      </c>
      <c r="D622" s="9" t="s">
        <v>613</v>
      </c>
      <c r="E622" s="6">
        <f t="shared" si="166"/>
        <v>1.0582010582010581</v>
      </c>
      <c r="F622" s="6">
        <f>Table9[[#This Row],[4oz 
Net Wt (grams)]]/2</f>
        <v>30</v>
      </c>
      <c r="G622" s="6">
        <f t="shared" si="167"/>
        <v>2.1164021164021163</v>
      </c>
      <c r="H622" s="6">
        <v>60</v>
      </c>
      <c r="I622" s="6">
        <f t="shared" si="168"/>
        <v>2.6455026455026456</v>
      </c>
      <c r="J622" s="6">
        <f t="shared" si="169"/>
        <v>75</v>
      </c>
      <c r="K622" s="6">
        <f t="shared" si="170"/>
        <v>4.2328042328042326</v>
      </c>
      <c r="L622" s="6">
        <f t="shared" si="171"/>
        <v>120</v>
      </c>
      <c r="M622" s="9" t="str">
        <f t="shared" si="172"/>
        <v>Virginia Pork Rub Ingredients:
chili powder, dehydrated garlic, spices, sea salt
 - NET WT. 1.06 oz (30 grams)</v>
      </c>
      <c r="N622" s="10">
        <v>10000000527</v>
      </c>
      <c r="O622" s="10">
        <v>30000000527</v>
      </c>
      <c r="P622" s="10">
        <v>50000000527</v>
      </c>
      <c r="Q622" s="10">
        <v>70000000527</v>
      </c>
      <c r="R622" s="10">
        <v>90000000527</v>
      </c>
      <c r="S622" s="10">
        <v>11000000527</v>
      </c>
      <c r="T622" s="10">
        <v>13000000527</v>
      </c>
      <c r="U622" s="8" t="s">
        <v>49</v>
      </c>
      <c r="V622" s="9"/>
      <c r="W622" s="6">
        <f t="shared" si="173"/>
        <v>0.52910052910052907</v>
      </c>
      <c r="X622" s="6">
        <f t="shared" si="174"/>
        <v>15</v>
      </c>
      <c r="Y622" s="6">
        <f t="shared" si="175"/>
        <v>8.4656084656084651</v>
      </c>
      <c r="Z622" s="6">
        <f t="shared" si="176"/>
        <v>240</v>
      </c>
      <c r="AA622" s="13">
        <v>15000000527</v>
      </c>
      <c r="AB622" s="6">
        <f t="shared" si="182"/>
        <v>1.5873015873015872</v>
      </c>
      <c r="AC622" s="6">
        <f t="shared" ref="AC622:AC654" si="183">IF(OR(F622 = "NULL", H622 = "NULL"), "NULL", (F622+H622)/2)</f>
        <v>45</v>
      </c>
      <c r="AD622" s="13">
        <v>17000000527</v>
      </c>
      <c r="AE622" s="6">
        <f t="shared" si="177"/>
        <v>5.2910052910052912</v>
      </c>
      <c r="AF622" s="6">
        <f t="shared" si="178"/>
        <v>150</v>
      </c>
      <c r="AG622" s="13">
        <v>19000000527</v>
      </c>
      <c r="AH622" s="6">
        <f t="shared" si="179"/>
        <v>3.1746031746031744</v>
      </c>
      <c r="AI622" s="6">
        <f t="shared" si="180"/>
        <v>90</v>
      </c>
      <c r="AJ622" s="13">
        <v>21000000527</v>
      </c>
      <c r="AK622" s="11" t="s">
        <v>614</v>
      </c>
      <c r="AL622" s="10" t="str">
        <f t="shared" si="181"/>
        <v>Virginia Pork Rub Ingredients:
chili powder, dehydrated garlic, spices, sea salt</v>
      </c>
      <c r="AM622" s="9" t="s">
        <v>44</v>
      </c>
      <c r="AN622" s="42"/>
    </row>
    <row r="623" spans="1:40" ht="360" x14ac:dyDescent="0.3">
      <c r="A623" s="33" t="s">
        <v>399</v>
      </c>
      <c r="B623" s="8" t="s">
        <v>400</v>
      </c>
      <c r="C623" s="8" t="s">
        <v>400</v>
      </c>
      <c r="D623" s="9" t="s">
        <v>2915</v>
      </c>
      <c r="E623" s="6">
        <f t="shared" si="166"/>
        <v>1.0582010582010581</v>
      </c>
      <c r="F623" s="6">
        <f>Table9[[#This Row],[4oz 
Net Wt (grams)]]/2</f>
        <v>30</v>
      </c>
      <c r="G623" s="6">
        <f t="shared" si="167"/>
        <v>2.1164021164021163</v>
      </c>
      <c r="H623" s="6">
        <v>60</v>
      </c>
      <c r="I623" s="6">
        <f t="shared" si="168"/>
        <v>2.6455026455026456</v>
      </c>
      <c r="J623" s="6">
        <f t="shared" si="169"/>
        <v>75</v>
      </c>
      <c r="K623" s="6">
        <f t="shared" si="170"/>
        <v>4.2328042328042326</v>
      </c>
      <c r="L623" s="6">
        <f t="shared" si="171"/>
        <v>120</v>
      </c>
      <c r="M623"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3" s="10">
        <v>10000000423</v>
      </c>
      <c r="O623" s="10">
        <v>30000000423</v>
      </c>
      <c r="P623" s="10">
        <v>50000000423</v>
      </c>
      <c r="Q623" s="10">
        <v>70000000423</v>
      </c>
      <c r="R623" s="10">
        <v>90000000423</v>
      </c>
      <c r="S623" s="10">
        <v>11000000423</v>
      </c>
      <c r="T623" s="10">
        <v>13000000423</v>
      </c>
      <c r="U623" s="9"/>
      <c r="V623" s="9"/>
      <c r="W623" s="6">
        <f t="shared" si="173"/>
        <v>0.52910052910052907</v>
      </c>
      <c r="X623" s="6">
        <f t="shared" si="174"/>
        <v>15</v>
      </c>
      <c r="Y623" s="6">
        <f t="shared" si="175"/>
        <v>8.4656084656084651</v>
      </c>
      <c r="Z623" s="6">
        <f t="shared" si="176"/>
        <v>240</v>
      </c>
      <c r="AA623" s="13">
        <v>15000000423</v>
      </c>
      <c r="AB623" s="6">
        <f t="shared" si="182"/>
        <v>1.5873015873015872</v>
      </c>
      <c r="AC623" s="6">
        <f t="shared" si="183"/>
        <v>45</v>
      </c>
      <c r="AD623" s="13">
        <v>17000000423</v>
      </c>
      <c r="AE623" s="6">
        <f t="shared" si="177"/>
        <v>5.2910052910052912</v>
      </c>
      <c r="AF623" s="6">
        <f t="shared" si="178"/>
        <v>150</v>
      </c>
      <c r="AG623" s="13">
        <v>19000000423</v>
      </c>
      <c r="AH623" s="6">
        <f t="shared" si="179"/>
        <v>3.1746031746031744</v>
      </c>
      <c r="AI623" s="6">
        <f t="shared" si="180"/>
        <v>90</v>
      </c>
      <c r="AJ623" s="13">
        <v>21000000423</v>
      </c>
      <c r="AK623" s="11" t="s">
        <v>401</v>
      </c>
      <c r="AL623"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2529</v>
      </c>
      <c r="B624" s="8" t="s">
        <v>2530</v>
      </c>
      <c r="C624" s="8" t="s">
        <v>2531</v>
      </c>
      <c r="D624" s="9" t="s">
        <v>2532</v>
      </c>
      <c r="E624" s="6">
        <f t="shared" si="166"/>
        <v>1.6875</v>
      </c>
      <c r="F624" s="6">
        <f>Table9[[#This Row],[4oz 
Net Wt (grams)]]/2</f>
        <v>47.840625000000003</v>
      </c>
      <c r="G624" s="6">
        <f t="shared" si="167"/>
        <v>3.375</v>
      </c>
      <c r="H624" s="6">
        <v>95.681250000000006</v>
      </c>
      <c r="I624" s="6">
        <f t="shared" si="168"/>
        <v>4.21875</v>
      </c>
      <c r="J624" s="6">
        <f t="shared" si="169"/>
        <v>119.6015625</v>
      </c>
      <c r="K624" s="6">
        <f t="shared" si="170"/>
        <v>6.75</v>
      </c>
      <c r="L624" s="6">
        <f t="shared" si="171"/>
        <v>191.36250000000001</v>
      </c>
      <c r="M624"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121</v>
      </c>
      <c r="W624" s="6">
        <f t="shared" si="173"/>
        <v>0.84375</v>
      </c>
      <c r="X624" s="6">
        <f t="shared" si="174"/>
        <v>23.920312500000001</v>
      </c>
      <c r="Y624" s="6">
        <f t="shared" si="175"/>
        <v>13.5</v>
      </c>
      <c r="Z624" s="6">
        <f t="shared" si="176"/>
        <v>382.72500000000002</v>
      </c>
      <c r="AA624" s="13">
        <v>15000000348</v>
      </c>
      <c r="AB624" s="6">
        <f t="shared" si="182"/>
        <v>2.53125</v>
      </c>
      <c r="AC624" s="6">
        <f t="shared" si="183"/>
        <v>71.760937500000011</v>
      </c>
      <c r="AD624" s="13">
        <v>17000000348</v>
      </c>
      <c r="AE624" s="6">
        <f t="shared" si="177"/>
        <v>8.4375</v>
      </c>
      <c r="AF624" s="6">
        <f t="shared" si="178"/>
        <v>239.203125</v>
      </c>
      <c r="AG624" s="13">
        <v>19000000348</v>
      </c>
      <c r="AH624" s="6">
        <f t="shared" si="179"/>
        <v>5.0625</v>
      </c>
      <c r="AI624" s="6">
        <f t="shared" si="180"/>
        <v>143.52187500000002</v>
      </c>
      <c r="AJ624" s="13">
        <v>21000000348</v>
      </c>
      <c r="AK624" s="11"/>
      <c r="AL624"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1178</v>
      </c>
      <c r="B625" s="8" t="s">
        <v>1179</v>
      </c>
      <c r="C625" s="8" t="s">
        <v>1180</v>
      </c>
      <c r="D625" s="9" t="s">
        <v>1181</v>
      </c>
      <c r="E625" s="6">
        <f t="shared" si="166"/>
        <v>1.1000000000000001</v>
      </c>
      <c r="F625" s="6">
        <f>Table9[[#This Row],[4oz 
Net Wt (grams)]]/2</f>
        <v>31.185000000000006</v>
      </c>
      <c r="G625" s="6">
        <f t="shared" si="167"/>
        <v>2.2000000000000002</v>
      </c>
      <c r="H625" s="6">
        <v>62.370000000000012</v>
      </c>
      <c r="I625" s="6">
        <f t="shared" si="168"/>
        <v>2.75</v>
      </c>
      <c r="J625" s="6">
        <f t="shared" si="169"/>
        <v>77.96250000000002</v>
      </c>
      <c r="K625" s="6">
        <f t="shared" si="170"/>
        <v>4.4000000000000004</v>
      </c>
      <c r="L625" s="6">
        <f t="shared" si="171"/>
        <v>124.74000000000002</v>
      </c>
      <c r="M625" s="9" t="str">
        <f t="shared" si="172"/>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148</v>
      </c>
      <c r="W625" s="6">
        <f t="shared" si="173"/>
        <v>0.55000000000000004</v>
      </c>
      <c r="X625" s="6">
        <f t="shared" si="174"/>
        <v>15.592500000000003</v>
      </c>
      <c r="Y625" s="6">
        <f t="shared" si="175"/>
        <v>8.8000000000000007</v>
      </c>
      <c r="Z625" s="6">
        <f t="shared" si="176"/>
        <v>249.48000000000005</v>
      </c>
      <c r="AA625" s="13">
        <v>15000000387</v>
      </c>
      <c r="AB625" s="6">
        <f t="shared" si="182"/>
        <v>1.6500000000000001</v>
      </c>
      <c r="AC625" s="6">
        <f t="shared" si="183"/>
        <v>46.777500000000011</v>
      </c>
      <c r="AD625" s="13">
        <v>17000000387</v>
      </c>
      <c r="AE625" s="6">
        <f t="shared" si="177"/>
        <v>5.5000000000000009</v>
      </c>
      <c r="AF625" s="6">
        <f t="shared" si="178"/>
        <v>155.92500000000004</v>
      </c>
      <c r="AG625" s="13">
        <v>19000000387</v>
      </c>
      <c r="AH625" s="6">
        <f t="shared" si="179"/>
        <v>3.3000000000000003</v>
      </c>
      <c r="AI625" s="6">
        <f t="shared" si="180"/>
        <v>93.555000000000021</v>
      </c>
      <c r="AJ625" s="13">
        <v>21000000387</v>
      </c>
      <c r="AK625" s="11"/>
      <c r="AL625" s="10" t="str">
        <f t="shared" si="181"/>
        <v>Way Down South Grill Seasoning Ingredients:
salt, sugar, dextrose, spices, dehydrated garlic, dehydrated onion</v>
      </c>
      <c r="AM625" s="9" t="s">
        <v>44</v>
      </c>
      <c r="AN625" s="42"/>
    </row>
    <row r="626" spans="1:40" ht="315" x14ac:dyDescent="0.3">
      <c r="A626" s="8" t="s">
        <v>331</v>
      </c>
      <c r="B626" s="8" t="s">
        <v>332</v>
      </c>
      <c r="C626" s="8" t="s">
        <v>333</v>
      </c>
      <c r="D626" s="9" t="s">
        <v>334</v>
      </c>
      <c r="E626" s="6">
        <f t="shared" si="166"/>
        <v>1.1000000000000001</v>
      </c>
      <c r="F626" s="6">
        <f>Table9[[#This Row],[4oz 
Net Wt (grams)]]/2</f>
        <v>31.185000000000006</v>
      </c>
      <c r="G626" s="6">
        <f t="shared" si="167"/>
        <v>2.2000000000000002</v>
      </c>
      <c r="H626" s="6">
        <v>62.370000000000012</v>
      </c>
      <c r="I626" s="6">
        <f t="shared" si="168"/>
        <v>2.75</v>
      </c>
      <c r="J626" s="6">
        <f t="shared" si="169"/>
        <v>77.96250000000002</v>
      </c>
      <c r="K626" s="6">
        <f t="shared" si="170"/>
        <v>4.4000000000000004</v>
      </c>
      <c r="L626" s="6">
        <f t="shared" si="171"/>
        <v>124.74000000000002</v>
      </c>
      <c r="M626"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 t="shared" si="173"/>
        <v>0.55000000000000004</v>
      </c>
      <c r="X626" s="6">
        <f t="shared" si="174"/>
        <v>15.592500000000003</v>
      </c>
      <c r="Y626" s="6">
        <f t="shared" si="175"/>
        <v>8.8000000000000007</v>
      </c>
      <c r="Z626" s="6">
        <f t="shared" si="176"/>
        <v>249.48000000000005</v>
      </c>
      <c r="AA626" s="13">
        <v>15000000349</v>
      </c>
      <c r="AB626" s="6">
        <f t="shared" si="182"/>
        <v>1.6500000000000001</v>
      </c>
      <c r="AC626" s="6">
        <f t="shared" si="183"/>
        <v>46.777500000000011</v>
      </c>
      <c r="AD626" s="13">
        <v>17000000349</v>
      </c>
      <c r="AE626" s="6">
        <f t="shared" si="177"/>
        <v>5.5000000000000009</v>
      </c>
      <c r="AF626" s="6">
        <f t="shared" si="178"/>
        <v>155.92500000000004</v>
      </c>
      <c r="AG626" s="13">
        <v>19000000349</v>
      </c>
      <c r="AH626" s="6">
        <f t="shared" si="179"/>
        <v>3.3000000000000003</v>
      </c>
      <c r="AI626" s="6">
        <f t="shared" si="180"/>
        <v>93.555000000000021</v>
      </c>
      <c r="AJ626" s="13">
        <v>21000000349</v>
      </c>
      <c r="AK626" s="11"/>
      <c r="AL626"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195" x14ac:dyDescent="0.3">
      <c r="A627" s="31" t="s">
        <v>1649</v>
      </c>
      <c r="B627" s="8" t="s">
        <v>1650</v>
      </c>
      <c r="C627" s="8" t="s">
        <v>1651</v>
      </c>
      <c r="D627" s="9" t="s">
        <v>1652</v>
      </c>
      <c r="E627" s="6">
        <f t="shared" si="166"/>
        <v>1.1111111111111112</v>
      </c>
      <c r="F627" s="6">
        <f>Table9[[#This Row],[4oz 
Net Wt (grams)]]/2</f>
        <v>31.5</v>
      </c>
      <c r="G627" s="6">
        <f t="shared" si="167"/>
        <v>2.2222222222222223</v>
      </c>
      <c r="H627" s="6">
        <v>63</v>
      </c>
      <c r="I627" s="6">
        <f t="shared" si="168"/>
        <v>2.7777777777777777</v>
      </c>
      <c r="J627" s="6">
        <f t="shared" si="169"/>
        <v>78.75</v>
      </c>
      <c r="K627" s="6">
        <f t="shared" si="170"/>
        <v>4.4444444444444446</v>
      </c>
      <c r="L627" s="6">
        <f t="shared" si="171"/>
        <v>126</v>
      </c>
      <c r="M627" s="9" t="str">
        <f t="shared" si="172"/>
        <v>White Cheddar Popcorn Seasoning Ingredients:
buttermilk powder, cheddar cheese powder (cultured pasteurized milk, salt, enzymes) whey, salt, natural flavor, disodium phosphate
• ALLERGY ALERT: contains milk •
 - NET WT. 1.11 oz (31.5 grams)</v>
      </c>
      <c r="N627" s="10">
        <v>10000000351</v>
      </c>
      <c r="O627" s="10">
        <v>30000000351</v>
      </c>
      <c r="P627" s="10">
        <v>50000000351</v>
      </c>
      <c r="Q627" s="10">
        <v>70000000351</v>
      </c>
      <c r="R627" s="10">
        <v>90000000351</v>
      </c>
      <c r="S627" s="10">
        <v>11000000351</v>
      </c>
      <c r="T627" s="10">
        <v>13000000351</v>
      </c>
      <c r="U627" s="8" t="s">
        <v>49</v>
      </c>
      <c r="V627" s="9" t="s">
        <v>797</v>
      </c>
      <c r="W627" s="6">
        <f t="shared" si="173"/>
        <v>0.55555555555555558</v>
      </c>
      <c r="X627" s="6">
        <f t="shared" si="174"/>
        <v>15.750000000000002</v>
      </c>
      <c r="Y627" s="6">
        <f t="shared" si="175"/>
        <v>8.8888888888888893</v>
      </c>
      <c r="Z627" s="6">
        <f t="shared" si="176"/>
        <v>252</v>
      </c>
      <c r="AA627" s="13">
        <v>15000000351</v>
      </c>
      <c r="AB627" s="6">
        <f t="shared" si="182"/>
        <v>1.6666666666666667</v>
      </c>
      <c r="AC627" s="6">
        <f t="shared" si="183"/>
        <v>47.25</v>
      </c>
      <c r="AD627" s="13">
        <v>17000000351</v>
      </c>
      <c r="AE627" s="6">
        <f t="shared" si="177"/>
        <v>5.5555555555555554</v>
      </c>
      <c r="AF627" s="6">
        <f t="shared" si="178"/>
        <v>157.5</v>
      </c>
      <c r="AG627" s="13">
        <v>19000000351</v>
      </c>
      <c r="AH627" s="6">
        <f t="shared" si="179"/>
        <v>3.3333333333333335</v>
      </c>
      <c r="AI627" s="6">
        <f t="shared" si="180"/>
        <v>94.5</v>
      </c>
      <c r="AJ627" s="13">
        <v>21000000351</v>
      </c>
      <c r="AK627" s="11"/>
      <c r="AL627" s="10" t="str">
        <f t="shared" si="181"/>
        <v>White Cheddar Popcorn Seasoning Ingredients:
buttermilk powder, cheddar cheese powder (cultured pasteurized milk, salt, enzymes) whey, salt, natural flavor, disodium phosphate
• ALLERGY ALERT: contains milk •</v>
      </c>
      <c r="AM627" s="9" t="s">
        <v>44</v>
      </c>
      <c r="AN627" s="42"/>
    </row>
    <row r="628" spans="1:40" ht="195" x14ac:dyDescent="0.3">
      <c r="A628" s="33" t="s">
        <v>559</v>
      </c>
      <c r="B628" s="8" t="s">
        <v>560</v>
      </c>
      <c r="C628" s="8" t="s">
        <v>560</v>
      </c>
      <c r="D628" s="9" t="s">
        <v>561</v>
      </c>
      <c r="E628" s="6">
        <f t="shared" si="166"/>
        <v>1.1111111111111112</v>
      </c>
      <c r="F628" s="6">
        <f>Table9[[#This Row],[4oz 
Net Wt (grams)]]/2</f>
        <v>31.5</v>
      </c>
      <c r="G628" s="6">
        <f t="shared" si="167"/>
        <v>2.2222222222222223</v>
      </c>
      <c r="H628" s="6">
        <v>63</v>
      </c>
      <c r="I628" s="6">
        <f t="shared" si="168"/>
        <v>2.7777777777777777</v>
      </c>
      <c r="J628" s="6">
        <f t="shared" si="169"/>
        <v>78.75</v>
      </c>
      <c r="K628" s="6">
        <f t="shared" si="170"/>
        <v>4.4444444444444446</v>
      </c>
      <c r="L628" s="6">
        <f t="shared" si="171"/>
        <v>126</v>
      </c>
      <c r="M628" s="9" t="str">
        <f t="shared" si="172"/>
        <v>White Cheddar Seasoning Ingredients:
buttermilk powder, cheddar cheese powder (cultured pasteurized milk, salt, enzymes) whey, salt, natural flavor, disodium phosphate
• ALLERGY ALERT: contains milk •
 - NET WT. 1.11 oz (31.5 grams)</v>
      </c>
      <c r="N628" s="10">
        <v>10000000515</v>
      </c>
      <c r="O628" s="10">
        <v>30000000515</v>
      </c>
      <c r="P628" s="10">
        <v>50000000515</v>
      </c>
      <c r="Q628" s="10">
        <v>70000000515</v>
      </c>
      <c r="R628" s="10">
        <v>90000000515</v>
      </c>
      <c r="S628" s="10">
        <v>11000000515</v>
      </c>
      <c r="T628" s="10">
        <v>13000000515</v>
      </c>
      <c r="U628" s="22"/>
      <c r="W628" s="6">
        <f t="shared" si="173"/>
        <v>0.55555555555555558</v>
      </c>
      <c r="X628" s="6">
        <f t="shared" si="174"/>
        <v>15.750000000000002</v>
      </c>
      <c r="Y628" s="6">
        <f t="shared" si="175"/>
        <v>8.8888888888888893</v>
      </c>
      <c r="Z628" s="6">
        <f t="shared" si="176"/>
        <v>252</v>
      </c>
      <c r="AA628" s="13">
        <v>15000000515</v>
      </c>
      <c r="AB628" s="6">
        <f t="shared" si="182"/>
        <v>1.6666666666666667</v>
      </c>
      <c r="AC628" s="6">
        <f t="shared" si="183"/>
        <v>47.25</v>
      </c>
      <c r="AD628" s="13">
        <v>17000000515</v>
      </c>
      <c r="AE628" s="6">
        <f t="shared" si="177"/>
        <v>5.5555555555555554</v>
      </c>
      <c r="AF628" s="6">
        <f t="shared" si="178"/>
        <v>157.5</v>
      </c>
      <c r="AG628" s="13">
        <v>19000000515</v>
      </c>
      <c r="AH628" s="6">
        <f t="shared" si="179"/>
        <v>3.3333333333333335</v>
      </c>
      <c r="AI628" s="6">
        <f t="shared" si="180"/>
        <v>94.5</v>
      </c>
      <c r="AJ628" s="13">
        <v>21000000515</v>
      </c>
      <c r="AK628" s="11" t="s">
        <v>562</v>
      </c>
      <c r="AL628" s="10" t="str">
        <f t="shared" si="181"/>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1596</v>
      </c>
      <c r="B629" s="8" t="s">
        <v>1597</v>
      </c>
      <c r="C629" s="8" t="s">
        <v>1597</v>
      </c>
      <c r="D629" s="9" t="s">
        <v>1598</v>
      </c>
      <c r="E629" s="6">
        <f t="shared" si="166"/>
        <v>1.2698412698412698</v>
      </c>
      <c r="F629" s="6">
        <f>Table9[[#This Row],[4oz 
Net Wt (grams)]]/2</f>
        <v>36</v>
      </c>
      <c r="G629" s="6">
        <f t="shared" si="167"/>
        <v>2.5396825396825395</v>
      </c>
      <c r="H629" s="6">
        <v>72</v>
      </c>
      <c r="I629" s="6">
        <f t="shared" si="168"/>
        <v>3.1746031746031744</v>
      </c>
      <c r="J629" s="6">
        <f t="shared" si="169"/>
        <v>90</v>
      </c>
      <c r="K629" s="6">
        <f t="shared" si="170"/>
        <v>5.0793650793650791</v>
      </c>
      <c r="L629" s="6">
        <f t="shared" si="171"/>
        <v>144</v>
      </c>
      <c r="M629" s="9" t="str">
        <f t="shared" si="172"/>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104</v>
      </c>
      <c r="W629" s="6">
        <f t="shared" si="173"/>
        <v>0.63492063492063489</v>
      </c>
      <c r="X629" s="6">
        <f t="shared" si="174"/>
        <v>18</v>
      </c>
      <c r="Y629" s="6">
        <f t="shared" si="175"/>
        <v>10.158730158730158</v>
      </c>
      <c r="Z629" s="6">
        <f t="shared" si="176"/>
        <v>288</v>
      </c>
      <c r="AA629" s="13">
        <v>15000000352</v>
      </c>
      <c r="AB629" s="6">
        <f t="shared" si="182"/>
        <v>1.9047619047619047</v>
      </c>
      <c r="AC629" s="6">
        <f t="shared" si="183"/>
        <v>54</v>
      </c>
      <c r="AD629" s="13">
        <v>17000000352</v>
      </c>
      <c r="AE629" s="6">
        <f t="shared" si="177"/>
        <v>6.3492063492063489</v>
      </c>
      <c r="AF629" s="6">
        <f t="shared" si="178"/>
        <v>180</v>
      </c>
      <c r="AG629" s="13">
        <v>19000000352</v>
      </c>
      <c r="AH629" s="6">
        <f t="shared" si="179"/>
        <v>3.8095238095238093</v>
      </c>
      <c r="AI629" s="6">
        <f t="shared" si="180"/>
        <v>108</v>
      </c>
      <c r="AJ629" s="13">
        <v>21000000352</v>
      </c>
      <c r="AK629" s="11"/>
      <c r="AL629" s="10" t="str">
        <f t="shared" si="181"/>
        <v>White Pepper Ingredients:
white pepper</v>
      </c>
      <c r="AM629" s="9" t="s">
        <v>44</v>
      </c>
      <c r="AN629" s="42"/>
    </row>
    <row r="630" spans="1:40" ht="180" x14ac:dyDescent="0.3">
      <c r="A630" s="8" t="s">
        <v>1584</v>
      </c>
      <c r="B630" s="8" t="s">
        <v>1585</v>
      </c>
      <c r="C630" s="8" t="s">
        <v>1585</v>
      </c>
      <c r="D630" s="9" t="s">
        <v>1586</v>
      </c>
      <c r="E630" s="6">
        <f t="shared" si="166"/>
        <v>1.3</v>
      </c>
      <c r="F630" s="6">
        <f>Table9[[#This Row],[4oz 
Net Wt (grams)]]/2</f>
        <v>36.855000000000004</v>
      </c>
      <c r="G630" s="6">
        <f t="shared" si="167"/>
        <v>2.6</v>
      </c>
      <c r="H630" s="6">
        <v>73.710000000000008</v>
      </c>
      <c r="I630" s="6">
        <f t="shared" si="168"/>
        <v>3.25</v>
      </c>
      <c r="J630" s="6">
        <f t="shared" si="169"/>
        <v>92.137500000000017</v>
      </c>
      <c r="K630" s="6">
        <f t="shared" si="170"/>
        <v>5.2</v>
      </c>
      <c r="L630" s="6">
        <f t="shared" si="171"/>
        <v>147.42000000000002</v>
      </c>
      <c r="M630" s="9" t="str">
        <f t="shared" si="172"/>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 t="shared" si="173"/>
        <v>0.65</v>
      </c>
      <c r="X630" s="6">
        <f t="shared" si="174"/>
        <v>18.427500000000002</v>
      </c>
      <c r="Y630" s="6">
        <f t="shared" si="175"/>
        <v>10.4</v>
      </c>
      <c r="Z630" s="6">
        <f t="shared" si="176"/>
        <v>294.84000000000003</v>
      </c>
      <c r="AA630" s="13">
        <v>15000000353</v>
      </c>
      <c r="AB630" s="6">
        <f t="shared" si="182"/>
        <v>1.9500000000000002</v>
      </c>
      <c r="AC630" s="6">
        <f t="shared" si="183"/>
        <v>55.282500000000006</v>
      </c>
      <c r="AD630" s="13">
        <v>17000000353</v>
      </c>
      <c r="AE630" s="6">
        <f t="shared" si="177"/>
        <v>6.5000000000000009</v>
      </c>
      <c r="AF630" s="6">
        <f t="shared" si="178"/>
        <v>184.27500000000003</v>
      </c>
      <c r="AG630" s="13">
        <v>19000000353</v>
      </c>
      <c r="AH630" s="6">
        <f t="shared" si="179"/>
        <v>3.9000000000000004</v>
      </c>
      <c r="AI630" s="6">
        <f t="shared" si="180"/>
        <v>110.56500000000001</v>
      </c>
      <c r="AJ630" s="13">
        <v>21000000353</v>
      </c>
      <c r="AK630" s="11"/>
      <c r="AL630" s="10" t="str">
        <f t="shared" si="181"/>
        <v>White Peppercorn Ingredients:
white peppercorns</v>
      </c>
      <c r="AM630" s="9" t="s">
        <v>44</v>
      </c>
      <c r="AN630" s="42"/>
    </row>
    <row r="631" spans="1:40" ht="180" x14ac:dyDescent="0.3">
      <c r="A631" s="8" t="s">
        <v>1397</v>
      </c>
      <c r="B631" s="8" t="s">
        <v>1398</v>
      </c>
      <c r="C631" s="8" t="s">
        <v>1398</v>
      </c>
      <c r="D631" s="9" t="s">
        <v>1399</v>
      </c>
      <c r="E631" s="6">
        <f t="shared" si="166"/>
        <v>0.8</v>
      </c>
      <c r="F631" s="6">
        <f>Table9[[#This Row],[4oz 
Net Wt (grams)]]/2</f>
        <v>22.680000000000003</v>
      </c>
      <c r="G631" s="6">
        <f t="shared" si="167"/>
        <v>1.6</v>
      </c>
      <c r="H631" s="6">
        <v>45.360000000000007</v>
      </c>
      <c r="I631" s="6">
        <f t="shared" si="168"/>
        <v>2</v>
      </c>
      <c r="J631" s="6">
        <f t="shared" si="169"/>
        <v>56.70000000000001</v>
      </c>
      <c r="K631" s="6">
        <f t="shared" si="170"/>
        <v>3.2</v>
      </c>
      <c r="L631" s="6">
        <f t="shared" si="171"/>
        <v>90.720000000000013</v>
      </c>
      <c r="M631" s="9" t="str">
        <f t="shared" si="172"/>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 t="shared" si="173"/>
        <v>0.4</v>
      </c>
      <c r="X631" s="6">
        <f t="shared" si="174"/>
        <v>11.340000000000002</v>
      </c>
      <c r="Y631" s="6">
        <f t="shared" si="175"/>
        <v>6.4</v>
      </c>
      <c r="Z631" s="6">
        <f t="shared" si="176"/>
        <v>181.44000000000003</v>
      </c>
      <c r="AA631" s="13">
        <v>15000000354</v>
      </c>
      <c r="AB631" s="6">
        <f t="shared" si="182"/>
        <v>1.2000000000000002</v>
      </c>
      <c r="AC631" s="6">
        <f t="shared" si="183"/>
        <v>34.020000000000003</v>
      </c>
      <c r="AD631" s="13">
        <v>17000000354</v>
      </c>
      <c r="AE631" s="6">
        <f t="shared" si="177"/>
        <v>4.0000000000000009</v>
      </c>
      <c r="AF631" s="6">
        <f t="shared" si="178"/>
        <v>113.40000000000002</v>
      </c>
      <c r="AG631" s="13">
        <v>19000000354</v>
      </c>
      <c r="AH631" s="6">
        <f t="shared" si="179"/>
        <v>2.4000000000000004</v>
      </c>
      <c r="AI631" s="6">
        <f t="shared" si="180"/>
        <v>68.040000000000006</v>
      </c>
      <c r="AJ631" s="13">
        <v>21000000354</v>
      </c>
      <c r="AK631" s="11"/>
      <c r="AL631" s="10" t="str">
        <f t="shared" si="181"/>
        <v>White Tea Ingredients:
black tea</v>
      </c>
      <c r="AM631" s="9" t="s">
        <v>44</v>
      </c>
      <c r="AN631" s="42"/>
    </row>
    <row r="632" spans="1:40" ht="180" x14ac:dyDescent="0.3">
      <c r="A632" s="8" t="s">
        <v>306</v>
      </c>
      <c r="B632" s="8" t="s">
        <v>307</v>
      </c>
      <c r="C632" s="8" t="s">
        <v>308</v>
      </c>
      <c r="D632" s="9" t="s">
        <v>309</v>
      </c>
      <c r="E632" s="6" t="e">
        <f t="shared" si="166"/>
        <v>#VALUE!</v>
      </c>
      <c r="F632" s="6" t="e">
        <f>Table9[[#This Row],[4oz 
Net Wt (grams)]]/2</f>
        <v>#VALUE!</v>
      </c>
      <c r="G632" s="6" t="str">
        <f t="shared" si="167"/>
        <v>NULL</v>
      </c>
      <c r="H632" s="6" t="s">
        <v>305</v>
      </c>
      <c r="I632" s="6" t="str">
        <f t="shared" si="168"/>
        <v>NULL</v>
      </c>
      <c r="J632" s="6" t="str">
        <f t="shared" si="169"/>
        <v>NULL</v>
      </c>
      <c r="K632" s="6" t="str">
        <f t="shared" si="170"/>
        <v>NULL</v>
      </c>
      <c r="L632" s="6" t="str">
        <f t="shared" si="171"/>
        <v>NULL</v>
      </c>
      <c r="M632" s="9" t="e">
        <f t="shared" si="172"/>
        <v>#VALUE!</v>
      </c>
      <c r="N632" s="10">
        <v>10000000356</v>
      </c>
      <c r="O632" s="10">
        <v>30000000356</v>
      </c>
      <c r="P632" s="10">
        <v>50000000356</v>
      </c>
      <c r="Q632" s="10">
        <v>70000000356</v>
      </c>
      <c r="R632" s="10">
        <v>90000000356</v>
      </c>
      <c r="S632" s="10">
        <v>11000000356</v>
      </c>
      <c r="T632" s="10">
        <v>13000000356</v>
      </c>
      <c r="U632" s="8" t="s">
        <v>49</v>
      </c>
      <c r="V632" s="9"/>
      <c r="W632" s="6" t="str">
        <f t="shared" si="173"/>
        <v>NULL</v>
      </c>
      <c r="X632" s="6" t="str">
        <f t="shared" si="174"/>
        <v>NULL</v>
      </c>
      <c r="Y632" s="6" t="str">
        <f t="shared" si="175"/>
        <v>NULL</v>
      </c>
      <c r="Z632" s="6" t="str">
        <f t="shared" si="176"/>
        <v>NULL</v>
      </c>
      <c r="AA632" s="13">
        <v>15000000356</v>
      </c>
      <c r="AB632" s="6" t="e">
        <f t="shared" si="182"/>
        <v>#VALUE!</v>
      </c>
      <c r="AC632" s="6" t="e">
        <f t="shared" si="183"/>
        <v>#VALUE!</v>
      </c>
      <c r="AD632" s="13">
        <v>17000000356</v>
      </c>
      <c r="AE632" s="6" t="str">
        <f t="shared" si="177"/>
        <v>NULL</v>
      </c>
      <c r="AF632" s="6" t="str">
        <f t="shared" si="178"/>
        <v>NULL</v>
      </c>
      <c r="AG632" s="13">
        <v>19000000356</v>
      </c>
      <c r="AH632" s="6" t="e">
        <f t="shared" si="179"/>
        <v>#VALUE!</v>
      </c>
      <c r="AI632" s="6" t="e">
        <f t="shared" si="180"/>
        <v>#VALUE!</v>
      </c>
      <c r="AJ632" s="13">
        <v>21000000356</v>
      </c>
      <c r="AK632" s="11"/>
      <c r="AL632" s="10" t="str">
        <f t="shared" si="181"/>
        <v>Whole Cinnamon Ingredients:
whole cinnamon stick</v>
      </c>
      <c r="AM632" s="9" t="s">
        <v>44</v>
      </c>
      <c r="AN632" s="42"/>
    </row>
    <row r="633" spans="1:40" ht="180" x14ac:dyDescent="0.3">
      <c r="A633" s="8" t="s">
        <v>310</v>
      </c>
      <c r="B633" s="8" t="s">
        <v>311</v>
      </c>
      <c r="C633" s="8" t="s">
        <v>312</v>
      </c>
      <c r="D633" s="9" t="s">
        <v>313</v>
      </c>
      <c r="E633" s="6" t="e">
        <f t="shared" si="166"/>
        <v>#VALUE!</v>
      </c>
      <c r="F633" s="6" t="e">
        <f>Table9[[#This Row],[4oz 
Net Wt (grams)]]/2</f>
        <v>#VALUE!</v>
      </c>
      <c r="G633" s="6" t="str">
        <f t="shared" si="167"/>
        <v>NULL</v>
      </c>
      <c r="H633" s="6" t="s">
        <v>305</v>
      </c>
      <c r="I633" s="6" t="str">
        <f t="shared" si="168"/>
        <v>NULL</v>
      </c>
      <c r="J633" s="6" t="str">
        <f t="shared" si="169"/>
        <v>NULL</v>
      </c>
      <c r="K633" s="6" t="str">
        <f t="shared" si="170"/>
        <v>NULL</v>
      </c>
      <c r="L633" s="6" t="str">
        <f t="shared" si="171"/>
        <v>NULL</v>
      </c>
      <c r="M633" s="9" t="e">
        <f t="shared" si="172"/>
        <v>#VALUE!</v>
      </c>
      <c r="N633" s="10">
        <v>10000000357</v>
      </c>
      <c r="O633" s="10">
        <v>30000000357</v>
      </c>
      <c r="P633" s="10">
        <v>50000000357</v>
      </c>
      <c r="Q633" s="10">
        <v>70000000357</v>
      </c>
      <c r="R633" s="10">
        <v>90000000357</v>
      </c>
      <c r="S633" s="10">
        <v>11000000357</v>
      </c>
      <c r="T633" s="10">
        <v>13000000357</v>
      </c>
      <c r="U633" s="8" t="s">
        <v>49</v>
      </c>
      <c r="V633" s="9"/>
      <c r="W633" s="6" t="str">
        <f t="shared" si="173"/>
        <v>NULL</v>
      </c>
      <c r="X633" s="6" t="str">
        <f t="shared" si="174"/>
        <v>NULL</v>
      </c>
      <c r="Y633" s="6" t="str">
        <f t="shared" si="175"/>
        <v>NULL</v>
      </c>
      <c r="Z633" s="6" t="str">
        <f t="shared" si="176"/>
        <v>NULL</v>
      </c>
      <c r="AA633" s="13">
        <v>15000000357</v>
      </c>
      <c r="AB633" s="6" t="e">
        <f t="shared" si="182"/>
        <v>#VALUE!</v>
      </c>
      <c r="AC633" s="6" t="e">
        <f t="shared" si="183"/>
        <v>#VALUE!</v>
      </c>
      <c r="AD633" s="13">
        <v>17000000357</v>
      </c>
      <c r="AE633" s="6" t="str">
        <f t="shared" si="177"/>
        <v>NULL</v>
      </c>
      <c r="AF633" s="6" t="str">
        <f t="shared" si="178"/>
        <v>NULL</v>
      </c>
      <c r="AG633" s="13">
        <v>19000000357</v>
      </c>
      <c r="AH633" s="6" t="e">
        <f t="shared" si="179"/>
        <v>#VALUE!</v>
      </c>
      <c r="AI633" s="6" t="e">
        <f t="shared" si="180"/>
        <v>#VALUE!</v>
      </c>
      <c r="AJ633" s="13">
        <v>21000000357</v>
      </c>
      <c r="AK633" s="11"/>
      <c r="AL633" s="10" t="str">
        <f t="shared" si="181"/>
        <v>Whole Cinnamon/Nutmeg Ingredients:
whole cinnamon sticks, whole nutmeg</v>
      </c>
      <c r="AM633" s="9" t="s">
        <v>44</v>
      </c>
      <c r="AN633" s="42"/>
    </row>
    <row r="634" spans="1:40" ht="180" x14ac:dyDescent="0.3">
      <c r="A634" s="8" t="s">
        <v>891</v>
      </c>
      <c r="B634" s="8" t="s">
        <v>892</v>
      </c>
      <c r="C634" s="8" t="s">
        <v>892</v>
      </c>
      <c r="D634" s="9" t="s">
        <v>893</v>
      </c>
      <c r="E634" s="6">
        <f t="shared" si="166"/>
        <v>0.69841269841269837</v>
      </c>
      <c r="F634" s="6">
        <f>Table9[[#This Row],[4oz 
Net Wt (grams)]]/2</f>
        <v>19.8</v>
      </c>
      <c r="G634" s="6">
        <f t="shared" si="167"/>
        <v>1.3968253968253967</v>
      </c>
      <c r="H634" s="6">
        <v>39.6</v>
      </c>
      <c r="I634" s="6">
        <f t="shared" si="168"/>
        <v>1.746031746031746</v>
      </c>
      <c r="J634" s="6">
        <f t="shared" si="169"/>
        <v>49.5</v>
      </c>
      <c r="K634" s="6">
        <f t="shared" si="170"/>
        <v>2.7936507936507935</v>
      </c>
      <c r="L634" s="6">
        <f t="shared" si="171"/>
        <v>79.2</v>
      </c>
      <c r="M634" s="9" t="str">
        <f t="shared" si="172"/>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 t="shared" si="173"/>
        <v>0.34920634920634919</v>
      </c>
      <c r="X634" s="6">
        <f t="shared" si="174"/>
        <v>9.9</v>
      </c>
      <c r="Y634" s="6">
        <f t="shared" si="175"/>
        <v>5.587301587301587</v>
      </c>
      <c r="Z634" s="6">
        <f t="shared" si="176"/>
        <v>158.4</v>
      </c>
      <c r="AA634" s="13">
        <v>15000000625</v>
      </c>
      <c r="AB634" s="6">
        <f t="shared" si="182"/>
        <v>1.0476190476190474</v>
      </c>
      <c r="AC634" s="6">
        <f t="shared" si="183"/>
        <v>29.700000000000003</v>
      </c>
      <c r="AD634" s="13">
        <v>17000000625</v>
      </c>
      <c r="AE634" s="6">
        <f t="shared" si="177"/>
        <v>3.4920634920634921</v>
      </c>
      <c r="AF634" s="6">
        <f t="shared" si="178"/>
        <v>99</v>
      </c>
      <c r="AG634" s="13">
        <v>19000000625</v>
      </c>
      <c r="AH634" s="6">
        <f t="shared" si="179"/>
        <v>2.0952380952380949</v>
      </c>
      <c r="AI634" s="6">
        <f t="shared" si="180"/>
        <v>59.400000000000006</v>
      </c>
      <c r="AJ634" s="13">
        <v>21000000625</v>
      </c>
      <c r="AK634" s="11"/>
      <c r="AL634" s="10" t="str">
        <f t="shared" si="181"/>
        <v>Whole Coriander Ingredients:
coriander</v>
      </c>
      <c r="AM634" s="9" t="s">
        <v>44</v>
      </c>
      <c r="AN634" s="42"/>
    </row>
    <row r="635" spans="1:40" ht="180" x14ac:dyDescent="0.3">
      <c r="A635" s="8" t="s">
        <v>301</v>
      </c>
      <c r="B635" s="8" t="s">
        <v>302</v>
      </c>
      <c r="C635" s="8" t="s">
        <v>303</v>
      </c>
      <c r="D635" s="9" t="s">
        <v>304</v>
      </c>
      <c r="E635" s="6" t="e">
        <f t="shared" si="166"/>
        <v>#VALUE!</v>
      </c>
      <c r="F635" s="6" t="e">
        <f>Table9[[#This Row],[4oz 
Net Wt (grams)]]/2</f>
        <v>#VALUE!</v>
      </c>
      <c r="G635" s="6" t="str">
        <f t="shared" si="167"/>
        <v>NULL</v>
      </c>
      <c r="H635" s="6" t="s">
        <v>305</v>
      </c>
      <c r="I635" s="6" t="str">
        <f t="shared" si="168"/>
        <v>NULL</v>
      </c>
      <c r="J635" s="6" t="str">
        <f t="shared" si="169"/>
        <v>NULL</v>
      </c>
      <c r="K635" s="6" t="str">
        <f t="shared" si="170"/>
        <v>NULL</v>
      </c>
      <c r="L635" s="6" t="str">
        <f t="shared" si="171"/>
        <v>NULL</v>
      </c>
      <c r="M635" s="9" t="e">
        <f t="shared" si="172"/>
        <v>#VALUE!</v>
      </c>
      <c r="N635" s="10">
        <v>10000000358</v>
      </c>
      <c r="O635" s="10">
        <v>30000000358</v>
      </c>
      <c r="P635" s="10">
        <v>50000000358</v>
      </c>
      <c r="Q635" s="10">
        <v>70000000358</v>
      </c>
      <c r="R635" s="10">
        <v>90000000358</v>
      </c>
      <c r="S635" s="10">
        <v>11000000358</v>
      </c>
      <c r="T635" s="10">
        <v>13000000358</v>
      </c>
      <c r="U635" s="8" t="s">
        <v>49</v>
      </c>
      <c r="V635" s="9"/>
      <c r="W635" s="6" t="str">
        <f t="shared" si="173"/>
        <v>NULL</v>
      </c>
      <c r="X635" s="6" t="str">
        <f t="shared" si="174"/>
        <v>NULL</v>
      </c>
      <c r="Y635" s="6" t="str">
        <f t="shared" si="175"/>
        <v>NULL</v>
      </c>
      <c r="Z635" s="6" t="str">
        <f t="shared" si="176"/>
        <v>NULL</v>
      </c>
      <c r="AA635" s="13">
        <v>15000000358</v>
      </c>
      <c r="AB635" s="6" t="e">
        <f t="shared" si="182"/>
        <v>#VALUE!</v>
      </c>
      <c r="AC635" s="6" t="e">
        <f t="shared" si="183"/>
        <v>#VALUE!</v>
      </c>
      <c r="AD635" s="13">
        <v>17000000358</v>
      </c>
      <c r="AE635" s="6" t="str">
        <f t="shared" si="177"/>
        <v>NULL</v>
      </c>
      <c r="AF635" s="6" t="str">
        <f t="shared" si="178"/>
        <v>NULL</v>
      </c>
      <c r="AG635" s="13">
        <v>19000000358</v>
      </c>
      <c r="AH635" s="6" t="e">
        <f t="shared" si="179"/>
        <v>#VALUE!</v>
      </c>
      <c r="AI635" s="6" t="e">
        <f t="shared" si="180"/>
        <v>#VALUE!</v>
      </c>
      <c r="AJ635" s="13">
        <v>21000000358</v>
      </c>
      <c r="AK635" s="11"/>
      <c r="AL635" s="10" t="str">
        <f t="shared" si="181"/>
        <v>Whole Nutmeg Ingredients:
whole nutmeg</v>
      </c>
      <c r="AM635" s="9" t="s">
        <v>44</v>
      </c>
      <c r="AN635" s="42"/>
    </row>
    <row r="636" spans="1:40" ht="180" x14ac:dyDescent="0.3">
      <c r="A636" s="8" t="s">
        <v>1843</v>
      </c>
      <c r="B636" s="8" t="s">
        <v>1844</v>
      </c>
      <c r="C636" s="8" t="s">
        <v>1845</v>
      </c>
      <c r="D636" s="9" t="s">
        <v>1846</v>
      </c>
      <c r="E636" s="6">
        <f t="shared" si="166"/>
        <v>2</v>
      </c>
      <c r="F636" s="6">
        <f>Table9[[#This Row],[4oz 
Net Wt (grams)]]/2</f>
        <v>56.7</v>
      </c>
      <c r="G636" s="6">
        <f t="shared" si="167"/>
        <v>4</v>
      </c>
      <c r="H636" s="6">
        <v>113.4</v>
      </c>
      <c r="I636" s="6">
        <f t="shared" si="168"/>
        <v>5</v>
      </c>
      <c r="J636" s="6">
        <f t="shared" si="169"/>
        <v>141.75</v>
      </c>
      <c r="K636" s="6">
        <f t="shared" si="170"/>
        <v>8</v>
      </c>
      <c r="L636" s="6">
        <f t="shared" si="171"/>
        <v>226.8</v>
      </c>
      <c r="M636" s="9" t="str">
        <f t="shared" si="172"/>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 t="shared" si="173"/>
        <v>1</v>
      </c>
      <c r="X636" s="6">
        <f t="shared" si="174"/>
        <v>28.35</v>
      </c>
      <c r="Y636" s="6">
        <f t="shared" si="175"/>
        <v>16</v>
      </c>
      <c r="Z636" s="6">
        <f t="shared" si="176"/>
        <v>453.6</v>
      </c>
      <c r="AA636" s="13">
        <v>15000000359</v>
      </c>
      <c r="AB636" s="6">
        <f t="shared" si="182"/>
        <v>3</v>
      </c>
      <c r="AC636" s="6">
        <f t="shared" si="183"/>
        <v>85.050000000000011</v>
      </c>
      <c r="AD636" s="13">
        <v>17000000359</v>
      </c>
      <c r="AE636" s="6">
        <f t="shared" si="177"/>
        <v>10</v>
      </c>
      <c r="AF636" s="6">
        <f t="shared" si="178"/>
        <v>283.5</v>
      </c>
      <c r="AG636" s="13">
        <v>19000000359</v>
      </c>
      <c r="AH636" s="6">
        <f t="shared" si="179"/>
        <v>6</v>
      </c>
      <c r="AI636" s="6">
        <f t="shared" si="180"/>
        <v>170.10000000000002</v>
      </c>
      <c r="AJ636" s="13">
        <v>21000000359</v>
      </c>
      <c r="AK636" s="11"/>
      <c r="AL636" s="10" t="str">
        <f t="shared" si="181"/>
        <v>Wild Alaskan Salmon Seasoning Ingredients:
sugar, paprika, sea salt, black pepper, cacao powder, cumin and red pepper flakes</v>
      </c>
      <c r="AM636" s="9" t="s">
        <v>44</v>
      </c>
      <c r="AN636" s="42"/>
    </row>
    <row r="637" spans="1:40" ht="180" x14ac:dyDescent="0.3">
      <c r="A637" s="8" t="s">
        <v>2456</v>
      </c>
      <c r="B637" s="8" t="s">
        <v>2457</v>
      </c>
      <c r="C637" s="8" t="s">
        <v>2457</v>
      </c>
      <c r="D637" s="9" t="s">
        <v>2458</v>
      </c>
      <c r="E637" s="6">
        <f t="shared" si="166"/>
        <v>1.7636684303350969</v>
      </c>
      <c r="F637" s="6">
        <f>Table9[[#This Row],[4oz 
Net Wt (grams)]]/2</f>
        <v>50</v>
      </c>
      <c r="G637" s="6">
        <f t="shared" si="167"/>
        <v>3.5273368606701938</v>
      </c>
      <c r="H637" s="6">
        <v>100</v>
      </c>
      <c r="I637" s="6">
        <f t="shared" si="168"/>
        <v>4.409171075837742</v>
      </c>
      <c r="J637" s="6">
        <f t="shared" si="169"/>
        <v>125</v>
      </c>
      <c r="K637" s="6">
        <f t="shared" si="170"/>
        <v>7.0546737213403876</v>
      </c>
      <c r="L637" s="6">
        <f t="shared" si="171"/>
        <v>200</v>
      </c>
      <c r="M637" s="9" t="str">
        <f t="shared" si="172"/>
        <v>Wild Blueberry Sugar Ingredients:
cane sugar, blueberry powder
 - NET WT. 1.76 oz (50 grams)</v>
      </c>
      <c r="N637" s="10">
        <v>10000000505</v>
      </c>
      <c r="O637" s="10">
        <v>30000000505</v>
      </c>
      <c r="P637" s="10">
        <v>50000000505</v>
      </c>
      <c r="Q637" s="10">
        <v>70000000505</v>
      </c>
      <c r="R637" s="10">
        <v>90000000505</v>
      </c>
      <c r="S637" s="10">
        <v>11000000505</v>
      </c>
      <c r="T637" s="10">
        <v>13000000505</v>
      </c>
      <c r="U637" s="8" t="s">
        <v>49</v>
      </c>
      <c r="V637" s="9" t="s">
        <v>740</v>
      </c>
      <c r="W637" s="6">
        <f t="shared" si="173"/>
        <v>0.88183421516754845</v>
      </c>
      <c r="X637" s="6">
        <f t="shared" si="174"/>
        <v>25</v>
      </c>
      <c r="Y637" s="6">
        <f t="shared" si="175"/>
        <v>14.109347442680775</v>
      </c>
      <c r="Z637" s="6">
        <f t="shared" si="176"/>
        <v>400</v>
      </c>
      <c r="AA637" s="13">
        <v>15000000505</v>
      </c>
      <c r="AB637" s="6">
        <f t="shared" si="182"/>
        <v>2.6455026455026456</v>
      </c>
      <c r="AC637" s="6">
        <f t="shared" si="183"/>
        <v>75</v>
      </c>
      <c r="AD637" s="13">
        <v>17000000505</v>
      </c>
      <c r="AE637" s="6">
        <f t="shared" si="177"/>
        <v>8.8183421516754841</v>
      </c>
      <c r="AF637" s="6">
        <f t="shared" si="178"/>
        <v>250</v>
      </c>
      <c r="AG637" s="13">
        <v>19000000505</v>
      </c>
      <c r="AH637" s="6">
        <f t="shared" si="179"/>
        <v>5.2910052910052912</v>
      </c>
      <c r="AI637" s="6">
        <f t="shared" si="180"/>
        <v>150</v>
      </c>
      <c r="AJ637" s="13">
        <v>21000000505</v>
      </c>
      <c r="AK637" s="11"/>
      <c r="AL637" s="10" t="str">
        <f t="shared" si="181"/>
        <v>Wild Blueberry Sugar Ingredients:
cane sugar, blueberry powder</v>
      </c>
      <c r="AM637" s="9" t="s">
        <v>44</v>
      </c>
      <c r="AN637" s="42"/>
    </row>
    <row r="638" spans="1:40" ht="285" x14ac:dyDescent="0.3">
      <c r="A638" s="8" t="s">
        <v>1278</v>
      </c>
      <c r="B638" s="8" t="s">
        <v>1279</v>
      </c>
      <c r="C638" s="8" t="s">
        <v>1280</v>
      </c>
      <c r="D638" s="9" t="s">
        <v>1281</v>
      </c>
      <c r="E638" s="6">
        <f t="shared" si="166"/>
        <v>2.3633156966490301</v>
      </c>
      <c r="F638" s="6">
        <f>Table9[[#This Row],[4oz 
Net Wt (grams)]]/2</f>
        <v>67</v>
      </c>
      <c r="G638" s="6">
        <f t="shared" si="167"/>
        <v>4.7266313932980601</v>
      </c>
      <c r="H638" s="6">
        <v>134</v>
      </c>
      <c r="I638" s="6">
        <f t="shared" si="168"/>
        <v>5.9082892416225752</v>
      </c>
      <c r="J638" s="6">
        <f t="shared" si="169"/>
        <v>167.5</v>
      </c>
      <c r="K638" s="6">
        <f t="shared" si="170"/>
        <v>9.4532627865961203</v>
      </c>
      <c r="L638" s="6">
        <f t="shared" si="171"/>
        <v>268</v>
      </c>
      <c r="M638"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2.36 oz (67 grams)</v>
      </c>
      <c r="N638" s="10">
        <v>10000000575</v>
      </c>
      <c r="O638" s="10">
        <v>30000000575</v>
      </c>
      <c r="P638" s="10">
        <v>50000000575</v>
      </c>
      <c r="Q638" s="10">
        <v>70000000575</v>
      </c>
      <c r="R638" s="10">
        <v>90000000575</v>
      </c>
      <c r="S638" s="10">
        <v>11000000575</v>
      </c>
      <c r="T638" s="10">
        <v>13000000575</v>
      </c>
      <c r="U638" s="22"/>
      <c r="W638" s="6">
        <f t="shared" si="173"/>
        <v>1.181657848324515</v>
      </c>
      <c r="X638" s="6">
        <f t="shared" si="174"/>
        <v>33.5</v>
      </c>
      <c r="Y638" s="6">
        <f t="shared" si="175"/>
        <v>18.906525573192241</v>
      </c>
      <c r="Z638" s="6">
        <f t="shared" si="176"/>
        <v>536</v>
      </c>
      <c r="AA638" s="13">
        <v>15000000575</v>
      </c>
      <c r="AB638" s="6">
        <f t="shared" si="182"/>
        <v>3.5449735449735451</v>
      </c>
      <c r="AC638" s="6">
        <f t="shared" si="183"/>
        <v>100.5</v>
      </c>
      <c r="AD638" s="13">
        <v>17000000575</v>
      </c>
      <c r="AE638" s="6">
        <f t="shared" si="177"/>
        <v>11.816578483245149</v>
      </c>
      <c r="AF638" s="6">
        <f t="shared" si="178"/>
        <v>335</v>
      </c>
      <c r="AG638" s="13">
        <v>19000000575</v>
      </c>
      <c r="AH638" s="6">
        <f t="shared" si="179"/>
        <v>7.0899470899470902</v>
      </c>
      <c r="AI638" s="6">
        <f t="shared" si="180"/>
        <v>201</v>
      </c>
      <c r="AJ638" s="13">
        <v>21000000575</v>
      </c>
      <c r="AK638" s="11" t="s">
        <v>1282</v>
      </c>
      <c r="AL638"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1068</v>
      </c>
      <c r="B639" s="8" t="s">
        <v>1069</v>
      </c>
      <c r="C639" s="8" t="s">
        <v>1070</v>
      </c>
      <c r="D639" s="9" t="s">
        <v>1071</v>
      </c>
      <c r="E639" s="6">
        <f t="shared" si="166"/>
        <v>2.3633156966490301</v>
      </c>
      <c r="F639" s="6">
        <f>Table9[[#This Row],[4oz 
Net Wt (grams)]]/2</f>
        <v>67</v>
      </c>
      <c r="G639" s="6">
        <f t="shared" si="167"/>
        <v>4.7266313932980601</v>
      </c>
      <c r="H639" s="6">
        <v>134</v>
      </c>
      <c r="I639" s="6">
        <f t="shared" si="168"/>
        <v>5.9082892416225752</v>
      </c>
      <c r="J639" s="6">
        <f t="shared" si="169"/>
        <v>167.5</v>
      </c>
      <c r="K639" s="6">
        <f t="shared" si="170"/>
        <v>9.4532627865961203</v>
      </c>
      <c r="L639" s="6">
        <f t="shared" si="171"/>
        <v>268</v>
      </c>
      <c r="M639" s="9" t="str">
        <f t="shared" si="172"/>
        <v>Wild Buffalo Wing Seasoning Ingredients:
sea salt, vinegar powder, cayenne pepper, sugar, garlic, paprika, pepper, turmeric
 - NET WT. 2.36 oz (67 grams)</v>
      </c>
      <c r="N639" s="10">
        <v>10000000360</v>
      </c>
      <c r="O639" s="10">
        <v>30000000360</v>
      </c>
      <c r="P639" s="10">
        <v>50000000360</v>
      </c>
      <c r="Q639" s="10">
        <v>70000000360</v>
      </c>
      <c r="R639" s="10">
        <v>90000000360</v>
      </c>
      <c r="S639" s="10">
        <v>11000000360</v>
      </c>
      <c r="T639" s="10">
        <v>13000000360</v>
      </c>
      <c r="U639" s="8" t="s">
        <v>49</v>
      </c>
      <c r="V639" s="9" t="s">
        <v>104</v>
      </c>
      <c r="W639" s="6">
        <f t="shared" si="173"/>
        <v>1.181657848324515</v>
      </c>
      <c r="X639" s="6">
        <f t="shared" si="174"/>
        <v>33.5</v>
      </c>
      <c r="Y639" s="6">
        <f t="shared" si="175"/>
        <v>18.906525573192241</v>
      </c>
      <c r="Z639" s="6">
        <f t="shared" si="176"/>
        <v>536</v>
      </c>
      <c r="AA639" s="13">
        <v>15000000360</v>
      </c>
      <c r="AB639" s="6">
        <f t="shared" si="182"/>
        <v>3.5449735449735451</v>
      </c>
      <c r="AC639" s="6">
        <f t="shared" si="183"/>
        <v>100.5</v>
      </c>
      <c r="AD639" s="13">
        <v>17000000360</v>
      </c>
      <c r="AE639" s="6">
        <f t="shared" si="177"/>
        <v>11.816578483245149</v>
      </c>
      <c r="AF639" s="6">
        <f t="shared" si="178"/>
        <v>335</v>
      </c>
      <c r="AG639" s="13">
        <v>19000000360</v>
      </c>
      <c r="AH639" s="6">
        <f t="shared" si="179"/>
        <v>7.0899470899470902</v>
      </c>
      <c r="AI639" s="6">
        <f t="shared" si="180"/>
        <v>201</v>
      </c>
      <c r="AJ639" s="13">
        <v>21000000360</v>
      </c>
      <c r="AK639" s="11" t="s">
        <v>1072</v>
      </c>
      <c r="AL639" s="10" t="str">
        <f t="shared" si="181"/>
        <v>Wild Buffalo Wing Seasoning Ingredients:
sea salt, vinegar powder, cayenne pepper, sugar, garlic, paprika, pepper, turmeric</v>
      </c>
      <c r="AM639" s="9" t="s">
        <v>44</v>
      </c>
      <c r="AN639" s="42"/>
    </row>
    <row r="640" spans="1:40" ht="180" x14ac:dyDescent="0.3">
      <c r="A640" s="33" t="s">
        <v>819</v>
      </c>
      <c r="B640" s="8" t="s">
        <v>820</v>
      </c>
      <c r="C640" s="8" t="s">
        <v>821</v>
      </c>
      <c r="D640" s="9" t="s">
        <v>2962</v>
      </c>
      <c r="E640" s="6">
        <f t="shared" si="166"/>
        <v>1.2345679012345678</v>
      </c>
      <c r="F640" s="6">
        <f>Table9[[#This Row],[4oz 
Net Wt (grams)]]/2</f>
        <v>35</v>
      </c>
      <c r="G640" s="6">
        <f t="shared" si="167"/>
        <v>2.4691358024691357</v>
      </c>
      <c r="H640" s="6">
        <v>70</v>
      </c>
      <c r="I640" s="6">
        <f t="shared" si="168"/>
        <v>3.0864197530864197</v>
      </c>
      <c r="J640" s="6">
        <f t="shared" si="169"/>
        <v>87.5</v>
      </c>
      <c r="K640" s="6">
        <f t="shared" si="170"/>
        <v>4.9382716049382713</v>
      </c>
      <c r="L640" s="6">
        <f t="shared" si="171"/>
        <v>140</v>
      </c>
      <c r="M640" s="9" t="str">
        <f t="shared" si="172"/>
        <v>Willow's Cove Alluring Salmon Seasoning Ingredients:
brown sugar, orange zest, black pepper, sea salt, coriander, anise, cumin and fennel
 - NET WT. 1.23 oz (35 grams)</v>
      </c>
      <c r="N640" s="10">
        <v>10000000603</v>
      </c>
      <c r="O640" s="10">
        <v>30000000603</v>
      </c>
      <c r="P640" s="10">
        <v>50000000603</v>
      </c>
      <c r="Q640" s="10">
        <v>70000000603</v>
      </c>
      <c r="R640" s="10">
        <v>90000000603</v>
      </c>
      <c r="S640" s="10">
        <v>11000000603</v>
      </c>
      <c r="T640" s="10">
        <v>13000000603</v>
      </c>
      <c r="U640" s="8" t="s">
        <v>49</v>
      </c>
      <c r="V640" s="9"/>
      <c r="W640" s="6">
        <f t="shared" si="173"/>
        <v>0.61728395061728392</v>
      </c>
      <c r="X640" s="6">
        <f t="shared" si="174"/>
        <v>17.5</v>
      </c>
      <c r="Y640" s="6">
        <f t="shared" si="175"/>
        <v>9.8765432098765427</v>
      </c>
      <c r="Z640" s="6">
        <f t="shared" si="176"/>
        <v>280</v>
      </c>
      <c r="AA640" s="13">
        <v>15000000603</v>
      </c>
      <c r="AB640" s="6">
        <f t="shared" si="182"/>
        <v>1.8518518518518516</v>
      </c>
      <c r="AC640" s="6">
        <f t="shared" si="183"/>
        <v>52.5</v>
      </c>
      <c r="AD640" s="13">
        <v>17000000603</v>
      </c>
      <c r="AE640" s="6">
        <f t="shared" si="177"/>
        <v>6.1728395061728394</v>
      </c>
      <c r="AF640" s="6">
        <f t="shared" si="178"/>
        <v>175</v>
      </c>
      <c r="AG640" s="13">
        <v>19000000603</v>
      </c>
      <c r="AH640" s="6">
        <f t="shared" si="179"/>
        <v>3.7037037037037033</v>
      </c>
      <c r="AI640" s="6">
        <f t="shared" si="180"/>
        <v>105</v>
      </c>
      <c r="AJ640" s="13">
        <v>21000000603</v>
      </c>
      <c r="AK640" s="11" t="s">
        <v>822</v>
      </c>
      <c r="AL640" s="10" t="str">
        <f t="shared" si="181"/>
        <v>Willow's Cove Alluring Salmon Seasoning Ingredients:
brown sugar, orange zest, black pepper, sea salt, coriander, anise, cumin and fennel</v>
      </c>
      <c r="AM640" s="9" t="s">
        <v>44</v>
      </c>
      <c r="AN640" s="42"/>
    </row>
    <row r="641" spans="1:40" ht="195" x14ac:dyDescent="0.3">
      <c r="A641" s="33" t="s">
        <v>390</v>
      </c>
      <c r="B641" s="8" t="s">
        <v>391</v>
      </c>
      <c r="C641" s="8" t="s">
        <v>392</v>
      </c>
      <c r="D641" s="9" t="s">
        <v>393</v>
      </c>
      <c r="E641" s="6">
        <f t="shared" si="166"/>
        <v>1.1111111111111112</v>
      </c>
      <c r="F641" s="6">
        <f>Table9[[#This Row],[4oz 
Net Wt (grams)]]/2</f>
        <v>31.5</v>
      </c>
      <c r="G641" s="6">
        <f t="shared" si="167"/>
        <v>2.2222222222222223</v>
      </c>
      <c r="H641" s="6">
        <v>63</v>
      </c>
      <c r="I641" s="6">
        <f t="shared" si="168"/>
        <v>2.7777777777777777</v>
      </c>
      <c r="J641" s="6">
        <f t="shared" si="169"/>
        <v>78.75</v>
      </c>
      <c r="K641" s="6">
        <f t="shared" si="170"/>
        <v>4.4444444444444446</v>
      </c>
      <c r="L641" s="6">
        <f t="shared" si="171"/>
        <v>126</v>
      </c>
      <c r="M641" s="9" t="str">
        <f t="shared" si="172"/>
        <v>Wisconsin Cheddar Popcorn Seasoning Ingredients:
buttermilk powder, cheddar cheese powder (cultured pasteurized milk, salt, enzymes) whey, salt, natural flavor, disodium phosphate
• ALLERGY ALERT: contains milk •
 - NET WT. 1.11 oz (31.5 grams)</v>
      </c>
      <c r="N641" s="10">
        <v>10000000350</v>
      </c>
      <c r="O641" s="10">
        <v>30000000350</v>
      </c>
      <c r="P641" s="10">
        <v>50000000350</v>
      </c>
      <c r="Q641" s="10">
        <v>70000000350</v>
      </c>
      <c r="R641" s="10">
        <v>90000000350</v>
      </c>
      <c r="S641" s="10">
        <v>11000000350</v>
      </c>
      <c r="T641" s="10">
        <v>13000000350</v>
      </c>
      <c r="U641" s="9"/>
      <c r="V641" s="9"/>
      <c r="W641" s="6">
        <f t="shared" si="173"/>
        <v>0.55555555555555558</v>
      </c>
      <c r="X641" s="6">
        <f t="shared" si="174"/>
        <v>15.750000000000002</v>
      </c>
      <c r="Y641" s="6">
        <f t="shared" si="175"/>
        <v>8.8888888888888893</v>
      </c>
      <c r="Z641" s="6">
        <f t="shared" si="176"/>
        <v>252</v>
      </c>
      <c r="AA641" s="13">
        <v>15000000350</v>
      </c>
      <c r="AB641" s="6">
        <f t="shared" si="182"/>
        <v>1.6666666666666667</v>
      </c>
      <c r="AC641" s="6">
        <f t="shared" si="183"/>
        <v>47.25</v>
      </c>
      <c r="AD641" s="13">
        <v>17000000350</v>
      </c>
      <c r="AE641" s="6">
        <f t="shared" si="177"/>
        <v>5.5555555555555554</v>
      </c>
      <c r="AF641" s="6">
        <f t="shared" si="178"/>
        <v>157.5</v>
      </c>
      <c r="AG641" s="13">
        <v>19000000350</v>
      </c>
      <c r="AH641" s="6">
        <f t="shared" si="179"/>
        <v>3.3333333333333335</v>
      </c>
      <c r="AI641" s="6">
        <f t="shared" si="180"/>
        <v>94.5</v>
      </c>
      <c r="AJ641" s="13">
        <v>21000000350</v>
      </c>
      <c r="AK641" s="11" t="s">
        <v>394</v>
      </c>
      <c r="AL641" s="10" t="str">
        <f t="shared" si="181"/>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782</v>
      </c>
      <c r="B642" s="8" t="s">
        <v>783</v>
      </c>
      <c r="C642" s="8" t="s">
        <v>784</v>
      </c>
      <c r="D642" s="9" t="s">
        <v>785</v>
      </c>
      <c r="E642" s="6">
        <f t="shared" ref="E642:E654" si="184">IF(F642 = "NULL", "NULL", F642/28.35)</f>
        <v>1.1000000000000001</v>
      </c>
      <c r="F642" s="6">
        <f>Table9[[#This Row],[4oz 
Net Wt (grams)]]/2</f>
        <v>31.185000000000006</v>
      </c>
      <c r="G642" s="6">
        <f t="shared" ref="G642:G654" si="185">IF(H642 = "NULL", "NULL", H642/28.35)</f>
        <v>2.2000000000000002</v>
      </c>
      <c r="H642" s="6">
        <v>62.370000000000012</v>
      </c>
      <c r="I642" s="6">
        <f t="shared" ref="I642:I654" si="186">IF(G642 = "NULL", "NULL", G642*1.25)</f>
        <v>2.75</v>
      </c>
      <c r="J642" s="6">
        <f t="shared" ref="J642:J654" si="187">IF(G642 = "NULL", "NULL", H642*1.25)</f>
        <v>77.96250000000002</v>
      </c>
      <c r="K642" s="6">
        <f t="shared" ref="K642:K654" si="188">IF(G642 = "NULL", "NULL", G642*2)</f>
        <v>4.4000000000000004</v>
      </c>
      <c r="L642" s="6">
        <f t="shared" ref="L642:L654" si="189">IF(G642 = "NULL", "NULL", H642*2)</f>
        <v>124.74000000000002</v>
      </c>
      <c r="M642" s="9" t="str">
        <f t="shared" ref="M642:M654" si="190">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786</v>
      </c>
      <c r="W642" s="6">
        <f t="shared" ref="W642:W654" si="191">IF(G642 = "NULL", "NULL", G642/4)</f>
        <v>0.55000000000000004</v>
      </c>
      <c r="X642" s="6">
        <f t="shared" ref="X642:X654" si="192">IF(W642 = "NULL", "NULL", W642*28.35)</f>
        <v>15.592500000000003</v>
      </c>
      <c r="Y642" s="6">
        <f t="shared" ref="Y642:Y654" si="193">IF(G642 = "NULL", "NULL", G642*4)</f>
        <v>8.8000000000000007</v>
      </c>
      <c r="Z642" s="6">
        <f t="shared" ref="Z642:Z654" si="194">IF(G642 = "NULL", "NULL", H642*4)</f>
        <v>249.48000000000005</v>
      </c>
      <c r="AA642" s="13">
        <v>15000000595</v>
      </c>
      <c r="AB642" s="6">
        <f t="shared" si="182"/>
        <v>1.6500000000000001</v>
      </c>
      <c r="AC642" s="6">
        <f t="shared" si="183"/>
        <v>46.777500000000011</v>
      </c>
      <c r="AD642" s="13">
        <v>17000000595</v>
      </c>
      <c r="AE642" s="6">
        <f t="shared" ref="AE642:AE654" si="195">IF(H642 = "NULL", "NULL", AF642/28.35)</f>
        <v>5.5000000000000009</v>
      </c>
      <c r="AF642" s="6">
        <f t="shared" ref="AF642:AF654" si="196">IF(H642 = "NULL", "NULL", J642*2)</f>
        <v>155.92500000000004</v>
      </c>
      <c r="AG642" s="13">
        <v>19000000595</v>
      </c>
      <c r="AH642" s="6">
        <f t="shared" ref="AH642:AH654" si="197">IF(AB642 = "NULL", "NULL", AB642*2)</f>
        <v>3.3000000000000003</v>
      </c>
      <c r="AI642" s="6">
        <f t="shared" ref="AI642:AI654" si="198">IF(AC642 = "NULL", "NULL", AC642*2)</f>
        <v>93.555000000000021</v>
      </c>
      <c r="AJ642" s="13">
        <v>21000000595</v>
      </c>
      <c r="AK642" s="11" t="s">
        <v>787</v>
      </c>
      <c r="AL642" s="10" t="str">
        <f t="shared" ref="AL642:AL654" si="199">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700</v>
      </c>
      <c r="B643" s="8" t="s">
        <v>701</v>
      </c>
      <c r="C643" s="8" t="s">
        <v>702</v>
      </c>
      <c r="D643" s="9" t="s">
        <v>703</v>
      </c>
      <c r="E643" s="6">
        <f t="shared" si="184"/>
        <v>0.8</v>
      </c>
      <c r="F643" s="6">
        <f>Table9[[#This Row],[4oz 
Net Wt (grams)]]/2</f>
        <v>22.680000000000003</v>
      </c>
      <c r="G643" s="6">
        <f t="shared" si="185"/>
        <v>1.6</v>
      </c>
      <c r="H643" s="6">
        <v>45.360000000000007</v>
      </c>
      <c r="I643" s="6">
        <f t="shared" si="186"/>
        <v>2</v>
      </c>
      <c r="J643" s="6">
        <f t="shared" si="187"/>
        <v>56.70000000000001</v>
      </c>
      <c r="K643" s="6">
        <f t="shared" si="188"/>
        <v>3.2</v>
      </c>
      <c r="L643" s="6">
        <f t="shared" si="189"/>
        <v>90.720000000000013</v>
      </c>
      <c r="M643" s="9" t="str">
        <f t="shared" si="190"/>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138</v>
      </c>
      <c r="W643" s="6">
        <f t="shared" si="191"/>
        <v>0.4</v>
      </c>
      <c r="X643" s="6">
        <f t="shared" si="192"/>
        <v>11.340000000000002</v>
      </c>
      <c r="Y643" s="6">
        <f t="shared" si="193"/>
        <v>6.4</v>
      </c>
      <c r="Z643" s="6">
        <f t="shared" si="194"/>
        <v>181.44000000000003</v>
      </c>
      <c r="AA643" s="13">
        <v>15000000578</v>
      </c>
      <c r="AB643" s="6">
        <f t="shared" si="182"/>
        <v>1.2000000000000002</v>
      </c>
      <c r="AC643" s="6">
        <f t="shared" si="183"/>
        <v>34.020000000000003</v>
      </c>
      <c r="AD643" s="13">
        <v>17000000578</v>
      </c>
      <c r="AE643" s="6">
        <f t="shared" si="195"/>
        <v>4.0000000000000009</v>
      </c>
      <c r="AF643" s="6">
        <f t="shared" si="196"/>
        <v>113.40000000000002</v>
      </c>
      <c r="AG643" s="13">
        <v>19000000578</v>
      </c>
      <c r="AH643" s="6">
        <f t="shared" si="197"/>
        <v>2.4000000000000004</v>
      </c>
      <c r="AI643" s="6">
        <f t="shared" si="198"/>
        <v>68.040000000000006</v>
      </c>
      <c r="AJ643" s="13">
        <v>21000000578</v>
      </c>
      <c r="AK643" s="11" t="s">
        <v>704</v>
      </c>
      <c r="AL643" s="10" t="str">
        <f t="shared" si="199"/>
        <v>Witch Hill Road Ginger Herbal Lemon Tea Ingredients:
turmeric, ginger, lemongrass, orange peel, licorice and citrus essential oils</v>
      </c>
      <c r="AM643" s="9" t="s">
        <v>44</v>
      </c>
      <c r="AN643" s="42"/>
    </row>
    <row r="644" spans="1:40" ht="180" x14ac:dyDescent="0.3">
      <c r="A644" s="33" t="s">
        <v>705</v>
      </c>
      <c r="B644" s="8" t="s">
        <v>706</v>
      </c>
      <c r="C644" s="8" t="s">
        <v>707</v>
      </c>
      <c r="D644" s="9" t="s">
        <v>708</v>
      </c>
      <c r="E644" s="6">
        <f t="shared" si="184"/>
        <v>0.8</v>
      </c>
      <c r="F644" s="6">
        <f>Table9[[#This Row],[4oz 
Net Wt (grams)]]/2</f>
        <v>22.680000000000003</v>
      </c>
      <c r="G644" s="6">
        <f t="shared" si="185"/>
        <v>1.6</v>
      </c>
      <c r="H644" s="6">
        <v>45.360000000000007</v>
      </c>
      <c r="I644" s="6">
        <f t="shared" si="186"/>
        <v>2</v>
      </c>
      <c r="J644" s="6">
        <f t="shared" si="187"/>
        <v>56.70000000000001</v>
      </c>
      <c r="K644" s="6">
        <f t="shared" si="188"/>
        <v>3.2</v>
      </c>
      <c r="L644" s="6">
        <f t="shared" si="189"/>
        <v>90.720000000000013</v>
      </c>
      <c r="M644" s="9" t="str">
        <f t="shared" si="190"/>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138</v>
      </c>
      <c r="W644" s="6">
        <f t="shared" si="191"/>
        <v>0.4</v>
      </c>
      <c r="X644" s="6">
        <f t="shared" si="192"/>
        <v>11.340000000000002</v>
      </c>
      <c r="Y644" s="6">
        <f t="shared" si="193"/>
        <v>6.4</v>
      </c>
      <c r="Z644" s="6">
        <f t="shared" si="194"/>
        <v>181.44000000000003</v>
      </c>
      <c r="AA644" s="13">
        <v>15000000579</v>
      </c>
      <c r="AB644" s="6">
        <f t="shared" si="182"/>
        <v>1.2000000000000002</v>
      </c>
      <c r="AC644" s="6">
        <f t="shared" si="183"/>
        <v>34.020000000000003</v>
      </c>
      <c r="AD644" s="13">
        <v>17000000579</v>
      </c>
      <c r="AE644" s="6">
        <f t="shared" si="195"/>
        <v>4.0000000000000009</v>
      </c>
      <c r="AF644" s="6">
        <f t="shared" si="196"/>
        <v>113.40000000000002</v>
      </c>
      <c r="AG644" s="13">
        <v>19000000579</v>
      </c>
      <c r="AH644" s="6">
        <f t="shared" si="197"/>
        <v>2.4000000000000004</v>
      </c>
      <c r="AI644" s="6">
        <f t="shared" si="198"/>
        <v>68.040000000000006</v>
      </c>
      <c r="AJ644" s="13">
        <v>21000000579</v>
      </c>
      <c r="AK644" s="11" t="s">
        <v>709</v>
      </c>
      <c r="AL644" s="10" t="str">
        <f t="shared" si="199"/>
        <v>Witches Way Chai Tea Ingredients:
black tea, cinnamon, ginger, cardamom, cloves, and black pepper</v>
      </c>
      <c r="AM644" s="9" t="s">
        <v>44</v>
      </c>
      <c r="AN644" s="42"/>
    </row>
    <row r="645" spans="1:40" ht="195" x14ac:dyDescent="0.3">
      <c r="A645" s="33" t="s">
        <v>828</v>
      </c>
      <c r="B645" s="8" t="s">
        <v>829</v>
      </c>
      <c r="C645" s="8" t="s">
        <v>830</v>
      </c>
      <c r="D645" s="9" t="s">
        <v>831</v>
      </c>
      <c r="E645" s="6">
        <f t="shared" si="184"/>
        <v>5.6437389770723101E-2</v>
      </c>
      <c r="F645" s="6">
        <f>Table9[[#This Row],[4oz 
Net Wt (grams)]]/2</f>
        <v>1.6</v>
      </c>
      <c r="G645" s="6">
        <f t="shared" si="185"/>
        <v>0.1128747795414462</v>
      </c>
      <c r="H645" s="6">
        <v>3.2</v>
      </c>
      <c r="I645" s="6">
        <f t="shared" si="186"/>
        <v>0.14109347442680775</v>
      </c>
      <c r="J645" s="6">
        <f t="shared" si="187"/>
        <v>4</v>
      </c>
      <c r="K645" s="6">
        <f t="shared" si="188"/>
        <v>0.2257495590828924</v>
      </c>
      <c r="L645" s="6">
        <f t="shared" si="189"/>
        <v>6.4</v>
      </c>
      <c r="M645" s="9" t="str">
        <f t="shared" si="190"/>
        <v>Witch's Night Out Lemon Seafood Seasoning Ingredients:
mustard, paprika, salt, spices, onion, soybean oil, sugar, garlic, lemon oil, fd&amp;c yellow #5, cornstarch. citric acid, garlic
• ALLERGY ALERT: contains soy •
 - NET WT. 0.06 oz (1.6 grams)</v>
      </c>
      <c r="N645" s="10">
        <v>10000000605</v>
      </c>
      <c r="O645" s="10">
        <v>30000000605</v>
      </c>
      <c r="P645" s="10">
        <v>50000000605</v>
      </c>
      <c r="Q645" s="10">
        <v>70000000605</v>
      </c>
      <c r="R645" s="10">
        <v>90000000605</v>
      </c>
      <c r="S645" s="10">
        <v>11000000605</v>
      </c>
      <c r="T645" s="10">
        <v>13000000605</v>
      </c>
      <c r="U645" s="22"/>
      <c r="W645" s="6">
        <f t="shared" si="191"/>
        <v>2.821869488536155E-2</v>
      </c>
      <c r="X645" s="6">
        <f t="shared" si="192"/>
        <v>0.8</v>
      </c>
      <c r="Y645" s="6">
        <f t="shared" si="193"/>
        <v>0.45149911816578481</v>
      </c>
      <c r="Z645" s="6">
        <f t="shared" si="194"/>
        <v>12.8</v>
      </c>
      <c r="AA645" s="13">
        <v>15000000605</v>
      </c>
      <c r="AB645" s="6">
        <f t="shared" si="182"/>
        <v>8.4656084656084651E-2</v>
      </c>
      <c r="AC645" s="6">
        <f t="shared" si="183"/>
        <v>2.4000000000000004</v>
      </c>
      <c r="AD645" s="13">
        <v>17000000605</v>
      </c>
      <c r="AE645" s="6">
        <f t="shared" si="195"/>
        <v>0.2821869488536155</v>
      </c>
      <c r="AF645" s="6">
        <f t="shared" si="196"/>
        <v>8</v>
      </c>
      <c r="AG645" s="13">
        <v>19000000605</v>
      </c>
      <c r="AH645" s="6">
        <f t="shared" si="197"/>
        <v>0.1693121693121693</v>
      </c>
      <c r="AI645" s="6">
        <f t="shared" si="198"/>
        <v>4.8000000000000007</v>
      </c>
      <c r="AJ645" s="13">
        <v>21000000605</v>
      </c>
      <c r="AK645" s="11" t="s">
        <v>832</v>
      </c>
      <c r="AL645" s="10" t="str">
        <f t="shared" si="199"/>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1092</v>
      </c>
      <c r="B646" s="8" t="s">
        <v>1093</v>
      </c>
      <c r="C646" s="8" t="s">
        <v>1093</v>
      </c>
      <c r="D646" s="9" t="s">
        <v>1094</v>
      </c>
      <c r="E646" s="6">
        <f t="shared" si="184"/>
        <v>1.9</v>
      </c>
      <c r="F646" s="6">
        <f>Table9[[#This Row],[4oz 
Net Wt (grams)]]/2</f>
        <v>53.865000000000002</v>
      </c>
      <c r="G646" s="6">
        <f t="shared" si="185"/>
        <v>3.8</v>
      </c>
      <c r="H646" s="6">
        <v>107.73</v>
      </c>
      <c r="I646" s="6">
        <f t="shared" si="186"/>
        <v>4.75</v>
      </c>
      <c r="J646" s="6">
        <f t="shared" si="187"/>
        <v>134.66249999999999</v>
      </c>
      <c r="K646" s="6">
        <f t="shared" si="188"/>
        <v>7.6</v>
      </c>
      <c r="L646" s="6">
        <f t="shared" si="189"/>
        <v>215.46</v>
      </c>
      <c r="M646" s="9" t="str">
        <f t="shared" si="190"/>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 t="shared" si="191"/>
        <v>0.95</v>
      </c>
      <c r="X646" s="6">
        <f t="shared" si="192"/>
        <v>26.932500000000001</v>
      </c>
      <c r="Y646" s="6">
        <f t="shared" si="193"/>
        <v>15.2</v>
      </c>
      <c r="Z646" s="6">
        <f t="shared" si="194"/>
        <v>430.92</v>
      </c>
      <c r="AA646" s="13">
        <v>15000000362</v>
      </c>
      <c r="AB646" s="6">
        <f t="shared" ref="AB646:AB654" si="200">IF(OR(E646 = "NULL", G646 = "NULL"), "NULL", (E646+G646)/2)</f>
        <v>2.8499999999999996</v>
      </c>
      <c r="AC646" s="6">
        <f t="shared" si="183"/>
        <v>80.797499999999999</v>
      </c>
      <c r="AD646" s="13">
        <v>17000000362</v>
      </c>
      <c r="AE646" s="6">
        <f t="shared" si="195"/>
        <v>9.5</v>
      </c>
      <c r="AF646" s="6">
        <f t="shared" si="196"/>
        <v>269.32499999999999</v>
      </c>
      <c r="AG646" s="13">
        <v>19000000362</v>
      </c>
      <c r="AH646" s="6">
        <f t="shared" si="197"/>
        <v>5.6999999999999993</v>
      </c>
      <c r="AI646" s="6">
        <f t="shared" si="198"/>
        <v>161.595</v>
      </c>
      <c r="AJ646" s="13">
        <v>21000000362</v>
      </c>
      <c r="AK646" s="11"/>
      <c r="AL646" s="10" t="str">
        <f t="shared" si="199"/>
        <v>Woodfire BBQ Seasoning Ingredients:
spices (including mustard) salt, dehydrated garlic, paprika, sugar, natural flavor, silicon dioxide</v>
      </c>
      <c r="AM646" s="9" t="s">
        <v>44</v>
      </c>
      <c r="AN646" s="42"/>
    </row>
    <row r="647" spans="1:40" ht="180" x14ac:dyDescent="0.3">
      <c r="A647" s="8" t="s">
        <v>1393</v>
      </c>
      <c r="B647" s="8" t="s">
        <v>1394</v>
      </c>
      <c r="C647" s="8" t="s">
        <v>1395</v>
      </c>
      <c r="D647" s="9" t="s">
        <v>1396</v>
      </c>
      <c r="E647" s="6">
        <f t="shared" si="184"/>
        <v>0.8</v>
      </c>
      <c r="F647" s="6">
        <f>Table9[[#This Row],[4oz 
Net Wt (grams)]]/2</f>
        <v>22.680000000000003</v>
      </c>
      <c r="G647" s="6">
        <f t="shared" si="185"/>
        <v>1.6</v>
      </c>
      <c r="H647" s="6">
        <v>45.360000000000007</v>
      </c>
      <c r="I647" s="6">
        <f t="shared" si="186"/>
        <v>2</v>
      </c>
      <c r="J647" s="6">
        <f t="shared" si="187"/>
        <v>56.70000000000001</v>
      </c>
      <c r="K647" s="6">
        <f t="shared" si="188"/>
        <v>3.2</v>
      </c>
      <c r="L647" s="6">
        <f t="shared" si="189"/>
        <v>90.720000000000013</v>
      </c>
      <c r="M647" s="9" t="str">
        <f t="shared" si="190"/>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 t="shared" si="191"/>
        <v>0.4</v>
      </c>
      <c r="X647" s="6">
        <f t="shared" si="192"/>
        <v>11.340000000000002</v>
      </c>
      <c r="Y647" s="6">
        <f t="shared" si="193"/>
        <v>6.4</v>
      </c>
      <c r="Z647" s="6">
        <f t="shared" si="194"/>
        <v>181.44000000000003</v>
      </c>
      <c r="AA647" s="13">
        <v>15000000364</v>
      </c>
      <c r="AB647" s="6">
        <f t="shared" si="200"/>
        <v>1.2000000000000002</v>
      </c>
      <c r="AC647" s="6">
        <f t="shared" si="183"/>
        <v>34.020000000000003</v>
      </c>
      <c r="AD647" s="13">
        <v>17000000364</v>
      </c>
      <c r="AE647" s="6">
        <f t="shared" si="195"/>
        <v>4.0000000000000009</v>
      </c>
      <c r="AF647" s="6">
        <f t="shared" si="196"/>
        <v>113.40000000000002</v>
      </c>
      <c r="AG647" s="13">
        <v>19000000364</v>
      </c>
      <c r="AH647" s="6">
        <f t="shared" si="197"/>
        <v>2.4000000000000004</v>
      </c>
      <c r="AI647" s="6">
        <f t="shared" si="198"/>
        <v>68.040000000000006</v>
      </c>
      <c r="AJ647" s="13">
        <v>21000000364</v>
      </c>
      <c r="AK647" s="11"/>
      <c r="AL647" s="10" t="str">
        <f t="shared" si="199"/>
        <v>Yerba Mate Tea Ingredients:
yerba mate tea</v>
      </c>
      <c r="AM647" s="9" t="s">
        <v>44</v>
      </c>
      <c r="AN647" s="42"/>
    </row>
    <row r="648" spans="1:40" ht="180" x14ac:dyDescent="0.3">
      <c r="A648" s="8" t="s">
        <v>1389</v>
      </c>
      <c r="B648" s="8" t="s">
        <v>1390</v>
      </c>
      <c r="C648" s="8" t="s">
        <v>1391</v>
      </c>
      <c r="D648" s="9" t="s">
        <v>1392</v>
      </c>
      <c r="E648" s="6">
        <f t="shared" si="184"/>
        <v>0.8</v>
      </c>
      <c r="F648" s="6">
        <f>Table9[[#This Row],[4oz 
Net Wt (grams)]]/2</f>
        <v>22.680000000000003</v>
      </c>
      <c r="G648" s="6">
        <f t="shared" si="185"/>
        <v>1.6</v>
      </c>
      <c r="H648" s="6">
        <v>45.360000000000007</v>
      </c>
      <c r="I648" s="6">
        <f t="shared" si="186"/>
        <v>2</v>
      </c>
      <c r="J648" s="6">
        <f t="shared" si="187"/>
        <v>56.70000000000001</v>
      </c>
      <c r="K648" s="6">
        <f t="shared" si="188"/>
        <v>3.2</v>
      </c>
      <c r="L648" s="6">
        <f t="shared" si="189"/>
        <v>90.720000000000013</v>
      </c>
      <c r="M648" s="9" t="str">
        <f t="shared" si="190"/>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 t="shared" si="191"/>
        <v>0.4</v>
      </c>
      <c r="X648" s="6">
        <f t="shared" si="192"/>
        <v>11.340000000000002</v>
      </c>
      <c r="Y648" s="6">
        <f t="shared" si="193"/>
        <v>6.4</v>
      </c>
      <c r="Z648" s="6">
        <f t="shared" si="194"/>
        <v>181.44000000000003</v>
      </c>
      <c r="AA648" s="13">
        <v>15000000365</v>
      </c>
      <c r="AB648" s="6">
        <f t="shared" si="200"/>
        <v>1.2000000000000002</v>
      </c>
      <c r="AC648" s="6">
        <f t="shared" si="183"/>
        <v>34.020000000000003</v>
      </c>
      <c r="AD648" s="13">
        <v>17000000365</v>
      </c>
      <c r="AE648" s="6">
        <f t="shared" si="195"/>
        <v>4.0000000000000009</v>
      </c>
      <c r="AF648" s="6">
        <f t="shared" si="196"/>
        <v>113.40000000000002</v>
      </c>
      <c r="AG648" s="13">
        <v>19000000365</v>
      </c>
      <c r="AH648" s="6">
        <f t="shared" si="197"/>
        <v>2.4000000000000004</v>
      </c>
      <c r="AI648" s="6">
        <f t="shared" si="198"/>
        <v>68.040000000000006</v>
      </c>
      <c r="AJ648" s="13">
        <v>21000000365</v>
      </c>
      <c r="AK648" s="11"/>
      <c r="AL648" s="10" t="str">
        <f t="shared" si="199"/>
        <v>Yun YU Green Tea Ingredients:
yun wu tea</v>
      </c>
      <c r="AM648" s="9" t="s">
        <v>44</v>
      </c>
      <c r="AN648" s="42"/>
    </row>
    <row r="649" spans="1:40" ht="180" x14ac:dyDescent="0.3">
      <c r="A649" s="8" t="s">
        <v>2944</v>
      </c>
      <c r="B649" s="8" t="s">
        <v>2945</v>
      </c>
      <c r="C649" s="8" t="s">
        <v>2945</v>
      </c>
      <c r="D649" s="9" t="s">
        <v>2946</v>
      </c>
      <c r="E649" s="6">
        <f t="shared" si="184"/>
        <v>1.0158730158730158</v>
      </c>
      <c r="F649" s="6">
        <f>Table9[[#This Row],[4oz 
Net Wt (grams)]]/2</f>
        <v>28.8</v>
      </c>
      <c r="G649" s="6">
        <f t="shared" si="185"/>
        <v>2.0317460317460316</v>
      </c>
      <c r="H649" s="6">
        <v>57.6</v>
      </c>
      <c r="I649" s="6">
        <f t="shared" si="186"/>
        <v>2.5396825396825395</v>
      </c>
      <c r="J649" s="6">
        <f t="shared" si="187"/>
        <v>72</v>
      </c>
      <c r="K649" s="6">
        <f t="shared" si="188"/>
        <v>4.0634920634920633</v>
      </c>
      <c r="L649" s="6">
        <f t="shared" si="189"/>
        <v>115.2</v>
      </c>
      <c r="M649" s="9" t="str">
        <f t="shared" si="190"/>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 t="shared" si="191"/>
        <v>0.50793650793650791</v>
      </c>
      <c r="X649" s="6">
        <f t="shared" si="192"/>
        <v>14.4</v>
      </c>
      <c r="Y649" s="6">
        <f t="shared" si="193"/>
        <v>8.1269841269841265</v>
      </c>
      <c r="Z649" s="6">
        <f t="shared" si="194"/>
        <v>230.4</v>
      </c>
      <c r="AA649" s="13">
        <v>15000000657</v>
      </c>
      <c r="AB649" s="6">
        <f t="shared" si="200"/>
        <v>1.5238095238095237</v>
      </c>
      <c r="AC649" s="6">
        <f t="shared" si="183"/>
        <v>43.2</v>
      </c>
      <c r="AD649" s="13">
        <v>17000000657</v>
      </c>
      <c r="AE649" s="6">
        <f t="shared" si="195"/>
        <v>5.0793650793650791</v>
      </c>
      <c r="AF649" s="6">
        <f t="shared" si="196"/>
        <v>144</v>
      </c>
      <c r="AG649" s="13">
        <v>19000000657</v>
      </c>
      <c r="AH649" s="6">
        <f t="shared" si="197"/>
        <v>3.0476190476190474</v>
      </c>
      <c r="AI649" s="6">
        <f t="shared" si="198"/>
        <v>86.4</v>
      </c>
      <c r="AJ649" s="13">
        <v>21000000657</v>
      </c>
      <c r="AK649" s="11"/>
      <c r="AL649" s="10" t="str">
        <f t="shared" si="199"/>
        <v>Zatar Ingredients:
sesame seeds, sumac, coriander, thyme, cumin, black pepper, salt</v>
      </c>
      <c r="AM649" s="9" t="s">
        <v>44</v>
      </c>
      <c r="AN649" s="42"/>
    </row>
    <row r="650" spans="1:40" ht="180" x14ac:dyDescent="0.3">
      <c r="A650" s="8" t="s">
        <v>1139</v>
      </c>
      <c r="B650" s="8" t="s">
        <v>1140</v>
      </c>
      <c r="C650" s="8" t="s">
        <v>1141</v>
      </c>
      <c r="D650" s="9" t="s">
        <v>1142</v>
      </c>
      <c r="E650" s="6">
        <f t="shared" si="184"/>
        <v>2.0499999999999998</v>
      </c>
      <c r="F650" s="6">
        <f>Table9[[#This Row],[4oz 
Net Wt (grams)]]/2</f>
        <v>58.1175</v>
      </c>
      <c r="G650" s="6">
        <f t="shared" si="185"/>
        <v>4.0999999999999996</v>
      </c>
      <c r="H650" s="6">
        <v>116.235</v>
      </c>
      <c r="I650" s="6">
        <f t="shared" si="186"/>
        <v>5.125</v>
      </c>
      <c r="J650" s="6">
        <f t="shared" si="187"/>
        <v>145.29374999999999</v>
      </c>
      <c r="K650" s="6">
        <f t="shared" si="188"/>
        <v>8.1999999999999993</v>
      </c>
      <c r="L650" s="6">
        <f t="shared" si="189"/>
        <v>232.47</v>
      </c>
      <c r="M650" s="9" t="str">
        <f t="shared" si="190"/>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 t="shared" si="191"/>
        <v>1.0249999999999999</v>
      </c>
      <c r="X650" s="6">
        <f t="shared" si="192"/>
        <v>29.05875</v>
      </c>
      <c r="Y650" s="6">
        <f t="shared" si="193"/>
        <v>16.399999999999999</v>
      </c>
      <c r="Z650" s="6">
        <f t="shared" si="194"/>
        <v>464.94</v>
      </c>
      <c r="AA650" s="13">
        <v>15000000368</v>
      </c>
      <c r="AB650" s="6">
        <f t="shared" si="200"/>
        <v>3.0749999999999997</v>
      </c>
      <c r="AC650" s="6">
        <f t="shared" si="183"/>
        <v>87.176249999999996</v>
      </c>
      <c r="AD650" s="13">
        <v>17000000368</v>
      </c>
      <c r="AE650" s="6">
        <f t="shared" si="195"/>
        <v>10.249999999999998</v>
      </c>
      <c r="AF650" s="6">
        <f t="shared" si="196"/>
        <v>290.58749999999998</v>
      </c>
      <c r="AG650" s="13">
        <v>19000000368</v>
      </c>
      <c r="AH650" s="6">
        <f t="shared" si="197"/>
        <v>6.1499999999999995</v>
      </c>
      <c r="AI650" s="6">
        <f t="shared" si="198"/>
        <v>174.35249999999999</v>
      </c>
      <c r="AJ650" s="13">
        <v>21000000368</v>
      </c>
      <c r="AK650" s="11"/>
      <c r="AL650" s="10" t="str">
        <f t="shared" si="199"/>
        <v>Zesty Grill Seasoning Ingredients:
onion, red bell peppers, salt, spices, sugar, garlic, grill flavor (from sunflower oil) natural flavor</v>
      </c>
      <c r="AM650" s="9" t="s">
        <v>44</v>
      </c>
      <c r="AN650" s="42"/>
    </row>
    <row r="651" spans="1:40" ht="180" x14ac:dyDescent="0.3">
      <c r="A651" s="31" t="s">
        <v>209</v>
      </c>
      <c r="B651" s="8" t="s">
        <v>210</v>
      </c>
      <c r="C651" s="8" t="s">
        <v>211</v>
      </c>
      <c r="D651" s="9" t="s">
        <v>212</v>
      </c>
      <c r="E651" s="6">
        <f t="shared" si="184"/>
        <v>1.95</v>
      </c>
      <c r="F651" s="6">
        <f>Table9[[#This Row],[4oz 
Net Wt (grams)]]/2</f>
        <v>55.282499999999999</v>
      </c>
      <c r="G651" s="6">
        <f t="shared" si="185"/>
        <v>3.9</v>
      </c>
      <c r="H651" s="6">
        <v>110.565</v>
      </c>
      <c r="I651" s="6">
        <f t="shared" si="186"/>
        <v>4.875</v>
      </c>
      <c r="J651" s="6">
        <f t="shared" si="187"/>
        <v>138.20625000000001</v>
      </c>
      <c r="K651" s="6">
        <f t="shared" si="188"/>
        <v>7.8</v>
      </c>
      <c r="L651" s="6">
        <f t="shared" si="189"/>
        <v>221.13</v>
      </c>
      <c r="M651" s="9" t="str">
        <f t="shared" si="190"/>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148</v>
      </c>
      <c r="W651" s="6">
        <f t="shared" si="191"/>
        <v>0.97499999999999998</v>
      </c>
      <c r="X651" s="6">
        <f t="shared" si="192"/>
        <v>27.641249999999999</v>
      </c>
      <c r="Y651" s="6">
        <f t="shared" si="193"/>
        <v>15.6</v>
      </c>
      <c r="Z651" s="6">
        <f t="shared" si="194"/>
        <v>442.26</v>
      </c>
      <c r="AA651" s="13">
        <v>15000000366</v>
      </c>
      <c r="AB651" s="6">
        <f t="shared" si="200"/>
        <v>2.9249999999999998</v>
      </c>
      <c r="AC651" s="6">
        <f t="shared" si="183"/>
        <v>82.923749999999998</v>
      </c>
      <c r="AD651" s="13">
        <v>17000000366</v>
      </c>
      <c r="AE651" s="6">
        <f t="shared" si="195"/>
        <v>9.75</v>
      </c>
      <c r="AF651" s="6">
        <f t="shared" si="196"/>
        <v>276.41250000000002</v>
      </c>
      <c r="AG651" s="13">
        <v>19000000366</v>
      </c>
      <c r="AH651" s="6">
        <f t="shared" si="197"/>
        <v>5.85</v>
      </c>
      <c r="AI651" s="6">
        <f t="shared" si="198"/>
        <v>165.8475</v>
      </c>
      <c r="AJ651" s="13">
        <v>21000000366</v>
      </c>
      <c r="AK651" s="11" t="s">
        <v>213</v>
      </c>
      <c r="AL651" s="10" t="str">
        <f t="shared" si="199"/>
        <v>Zesty Italian Bread Dip Ingredients:
dehydrated garlic, spices, orange peel, citric acid, corn oil</v>
      </c>
      <c r="AM651" s="9" t="s">
        <v>44</v>
      </c>
      <c r="AN651" s="42"/>
    </row>
    <row r="652" spans="1:40" ht="180" x14ac:dyDescent="0.3">
      <c r="A652" s="33" t="s">
        <v>495</v>
      </c>
      <c r="B652" s="8" t="s">
        <v>496</v>
      </c>
      <c r="C652" s="8" t="s">
        <v>497</v>
      </c>
      <c r="D652" s="9" t="s">
        <v>498</v>
      </c>
      <c r="E652" s="6">
        <f t="shared" si="184"/>
        <v>1.95</v>
      </c>
      <c r="F652" s="6">
        <f>Table9[[#This Row],[4oz 
Net Wt (grams)]]/2</f>
        <v>55.282499999999999</v>
      </c>
      <c r="G652" s="6">
        <f t="shared" si="185"/>
        <v>3.9</v>
      </c>
      <c r="H652" s="6">
        <v>110.565</v>
      </c>
      <c r="I652" s="6">
        <f t="shared" si="186"/>
        <v>4.875</v>
      </c>
      <c r="J652" s="6">
        <f t="shared" si="187"/>
        <v>138.20625000000001</v>
      </c>
      <c r="K652" s="6">
        <f t="shared" si="188"/>
        <v>7.8</v>
      </c>
      <c r="L652" s="6">
        <f t="shared" si="189"/>
        <v>221.13</v>
      </c>
      <c r="M652" s="9" t="str">
        <f t="shared" si="190"/>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 t="shared" si="191"/>
        <v>0.97499999999999998</v>
      </c>
      <c r="X652" s="6">
        <f t="shared" si="192"/>
        <v>27.641249999999999</v>
      </c>
      <c r="Y652" s="6">
        <f t="shared" si="193"/>
        <v>15.6</v>
      </c>
      <c r="Z652" s="6">
        <f t="shared" si="194"/>
        <v>442.26</v>
      </c>
      <c r="AA652" s="13">
        <v>15000000455</v>
      </c>
      <c r="AB652" s="6">
        <f t="shared" si="200"/>
        <v>2.9249999999999998</v>
      </c>
      <c r="AC652" s="6">
        <f t="shared" si="183"/>
        <v>82.923749999999998</v>
      </c>
      <c r="AD652" s="13">
        <v>17000000455</v>
      </c>
      <c r="AE652" s="6">
        <f t="shared" si="195"/>
        <v>9.75</v>
      </c>
      <c r="AF652" s="6">
        <f t="shared" si="196"/>
        <v>276.41250000000002</v>
      </c>
      <c r="AG652" s="13">
        <v>19000000455</v>
      </c>
      <c r="AH652" s="6">
        <f t="shared" si="197"/>
        <v>5.85</v>
      </c>
      <c r="AI652" s="6">
        <f t="shared" si="198"/>
        <v>165.8475</v>
      </c>
      <c r="AJ652" s="13">
        <v>21000000455</v>
      </c>
      <c r="AK652" s="11" t="s">
        <v>499</v>
      </c>
      <c r="AL652" s="10" t="str">
        <f t="shared" si="199"/>
        <v>Zesty Italian Bread Dip &amp; Seasoning Ingredients:
dehydrated garlic, spices, orange peel, citric acid, corn oil</v>
      </c>
      <c r="AM652" s="9" t="s">
        <v>44</v>
      </c>
      <c r="AN652" s="42"/>
    </row>
    <row r="653" spans="1:40" ht="180" x14ac:dyDescent="0.3">
      <c r="A653" s="8" t="s">
        <v>2088</v>
      </c>
      <c r="B653" s="8" t="s">
        <v>2089</v>
      </c>
      <c r="C653" s="8" t="s">
        <v>2090</v>
      </c>
      <c r="D653" s="9" t="s">
        <v>2091</v>
      </c>
      <c r="E653" s="6">
        <f t="shared" si="184"/>
        <v>1.8500881834215168</v>
      </c>
      <c r="F653" s="6">
        <f>Table9[[#This Row],[4oz 
Net Wt (grams)]]/2</f>
        <v>52.45</v>
      </c>
      <c r="G653" s="6">
        <f t="shared" si="185"/>
        <v>3.7001763668430336</v>
      </c>
      <c r="H653" s="6">
        <v>104.9</v>
      </c>
      <c r="I653" s="6">
        <f t="shared" si="186"/>
        <v>4.6252204585537919</v>
      </c>
      <c r="J653" s="6">
        <f t="shared" si="187"/>
        <v>131.125</v>
      </c>
      <c r="K653" s="6">
        <f t="shared" si="188"/>
        <v>7.4003527336860673</v>
      </c>
      <c r="L653" s="6">
        <f t="shared" si="189"/>
        <v>209.8</v>
      </c>
      <c r="M653" s="9" t="str">
        <f t="shared" si="190"/>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 t="shared" si="191"/>
        <v>0.92504409171075841</v>
      </c>
      <c r="X653" s="6">
        <f t="shared" si="192"/>
        <v>26.225000000000001</v>
      </c>
      <c r="Y653" s="6">
        <f t="shared" si="193"/>
        <v>14.800705467372135</v>
      </c>
      <c r="Z653" s="6">
        <f t="shared" si="194"/>
        <v>419.6</v>
      </c>
      <c r="AA653" s="13">
        <v>15000000574</v>
      </c>
      <c r="AB653" s="6">
        <f t="shared" si="200"/>
        <v>2.7751322751322753</v>
      </c>
      <c r="AC653" s="6">
        <f t="shared" si="183"/>
        <v>78.675000000000011</v>
      </c>
      <c r="AD653" s="13">
        <v>17000000574</v>
      </c>
      <c r="AE653" s="6">
        <f t="shared" si="195"/>
        <v>9.2504409171075839</v>
      </c>
      <c r="AF653" s="6">
        <f t="shared" si="196"/>
        <v>262.25</v>
      </c>
      <c r="AG653" s="13">
        <v>19000000574</v>
      </c>
      <c r="AH653" s="6">
        <f t="shared" si="197"/>
        <v>5.5502645502645507</v>
      </c>
      <c r="AI653" s="6">
        <f t="shared" si="198"/>
        <v>157.35000000000002</v>
      </c>
      <c r="AJ653" s="13">
        <v>21000000574</v>
      </c>
      <c r="AK653" s="11" t="s">
        <v>2092</v>
      </c>
      <c r="AL653" s="10" t="str">
        <f t="shared" si="199"/>
        <v>Zesty Latin Chorizo Seasoning Ingredients:
garlic, cumin, paprika, salt, ancho pepper, coriander, thyme, bay leaf, cinnamon, clove, black pepper, oregano</v>
      </c>
      <c r="AM653" s="9" t="s">
        <v>44</v>
      </c>
      <c r="AN653" s="42"/>
    </row>
    <row r="654" spans="1:40" ht="180" x14ac:dyDescent="0.3">
      <c r="A654" s="8" t="s">
        <v>1064</v>
      </c>
      <c r="B654" s="8" t="s">
        <v>1065</v>
      </c>
      <c r="C654" s="8" t="s">
        <v>1065</v>
      </c>
      <c r="D654" s="9" t="s">
        <v>1066</v>
      </c>
      <c r="E654" s="6">
        <f t="shared" si="184"/>
        <v>0.9700176366843033</v>
      </c>
      <c r="F654" s="6">
        <f>Table9[[#This Row],[4oz 
Net Wt (grams)]]/2</f>
        <v>27.5</v>
      </c>
      <c r="G654" s="6">
        <f t="shared" si="185"/>
        <v>1.9400352733686066</v>
      </c>
      <c r="H654" s="6">
        <v>55</v>
      </c>
      <c r="I654" s="6">
        <f t="shared" si="186"/>
        <v>2.4250440917107583</v>
      </c>
      <c r="J654" s="6">
        <f t="shared" si="187"/>
        <v>68.75</v>
      </c>
      <c r="K654" s="6">
        <f t="shared" si="188"/>
        <v>3.8800705467372132</v>
      </c>
      <c r="L654" s="6">
        <f t="shared" si="189"/>
        <v>110</v>
      </c>
      <c r="M654" s="9" t="str">
        <f t="shared" si="190"/>
        <v>Zesty Taco Seasoning Ingredients:
paprika, salt, onion, corn meal, garlic, flour, cocoa, citric acid, spices
 - NET WT. 0.97 oz (27.5 grams)</v>
      </c>
      <c r="N654" s="10">
        <v>10000000367</v>
      </c>
      <c r="O654" s="10">
        <v>30000000367</v>
      </c>
      <c r="P654" s="10">
        <v>50000000367</v>
      </c>
      <c r="Q654" s="10">
        <v>70000000367</v>
      </c>
      <c r="R654" s="10">
        <v>90000000367</v>
      </c>
      <c r="S654" s="10">
        <v>11000000367</v>
      </c>
      <c r="T654" s="10">
        <v>13000000367</v>
      </c>
      <c r="U654" s="8"/>
      <c r="V654" s="9" t="s">
        <v>104</v>
      </c>
      <c r="W654" s="6">
        <f t="shared" si="191"/>
        <v>0.48500881834215165</v>
      </c>
      <c r="X654" s="6">
        <f t="shared" si="192"/>
        <v>13.75</v>
      </c>
      <c r="Y654" s="6">
        <f t="shared" si="193"/>
        <v>7.7601410934744264</v>
      </c>
      <c r="Z654" s="6">
        <f t="shared" si="194"/>
        <v>220</v>
      </c>
      <c r="AA654" s="13">
        <v>15000000367</v>
      </c>
      <c r="AB654" s="6">
        <f t="shared" si="200"/>
        <v>1.4550264550264549</v>
      </c>
      <c r="AC654" s="6">
        <f t="shared" si="183"/>
        <v>41.25</v>
      </c>
      <c r="AD654" s="13">
        <v>17000000367</v>
      </c>
      <c r="AE654" s="6">
        <f t="shared" si="195"/>
        <v>4.8500881834215166</v>
      </c>
      <c r="AF654" s="6">
        <f t="shared" si="196"/>
        <v>137.5</v>
      </c>
      <c r="AG654" s="13">
        <v>19000000367</v>
      </c>
      <c r="AH654" s="6">
        <f t="shared" si="197"/>
        <v>2.9100529100529098</v>
      </c>
      <c r="AI654" s="6">
        <f t="shared" si="198"/>
        <v>82.5</v>
      </c>
      <c r="AJ654" s="13">
        <v>21000000367</v>
      </c>
      <c r="AK654" s="11" t="s">
        <v>1067</v>
      </c>
      <c r="AL654" s="10" t="str">
        <f t="shared" si="199"/>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2569</v>
      </c>
      <c r="B1" s="38" t="s">
        <v>2570</v>
      </c>
      <c r="C1" s="39" t="s">
        <v>2571</v>
      </c>
      <c r="D1" s="39" t="s">
        <v>2572</v>
      </c>
      <c r="E1" s="39" t="s">
        <v>2573</v>
      </c>
      <c r="F1" s="39" t="s">
        <v>2574</v>
      </c>
      <c r="G1" s="39" t="s">
        <v>2575</v>
      </c>
      <c r="H1" s="39" t="s">
        <v>2576</v>
      </c>
      <c r="I1" s="39" t="s">
        <v>2577</v>
      </c>
    </row>
    <row r="2" spans="1:9" ht="15.6" x14ac:dyDescent="0.3">
      <c r="A2" s="27" t="s">
        <v>581</v>
      </c>
      <c r="B2" s="20" t="s">
        <v>582</v>
      </c>
      <c r="C2" s="30"/>
      <c r="D2" s="30"/>
      <c r="E2" s="30" t="s">
        <v>2578</v>
      </c>
      <c r="F2" s="30" t="s">
        <v>2579</v>
      </c>
      <c r="G2" s="30" t="s">
        <v>2580</v>
      </c>
      <c r="H2" s="30"/>
      <c r="I2" s="30"/>
    </row>
    <row r="3" spans="1:9" ht="15.6" x14ac:dyDescent="0.3">
      <c r="A3" s="5" t="s">
        <v>1875</v>
      </c>
      <c r="B3" s="20" t="s">
        <v>1876</v>
      </c>
      <c r="C3" s="30"/>
      <c r="D3" s="30"/>
      <c r="E3" s="30" t="s">
        <v>2581</v>
      </c>
      <c r="F3" s="30" t="s">
        <v>2582</v>
      </c>
      <c r="G3" s="30" t="s">
        <v>2583</v>
      </c>
      <c r="H3" s="30"/>
      <c r="I3" s="30"/>
    </row>
    <row r="4" spans="1:9" ht="15.6" x14ac:dyDescent="0.3">
      <c r="A4" s="5" t="s">
        <v>2135</v>
      </c>
      <c r="B4" s="20" t="s">
        <v>2136</v>
      </c>
      <c r="C4" s="2" t="s">
        <v>2584</v>
      </c>
      <c r="D4" s="2"/>
      <c r="E4" s="2" t="s">
        <v>2585</v>
      </c>
      <c r="F4" s="2" t="s">
        <v>2586</v>
      </c>
      <c r="G4" s="2" t="s">
        <v>2587</v>
      </c>
      <c r="H4" s="2"/>
      <c r="I4" s="2"/>
    </row>
    <row r="5" spans="1:9" ht="15.6" x14ac:dyDescent="0.3">
      <c r="A5" s="5" t="s">
        <v>1827</v>
      </c>
      <c r="B5" s="20" t="s">
        <v>1828</v>
      </c>
      <c r="C5" s="30"/>
      <c r="D5" s="30"/>
      <c r="E5" s="30" t="s">
        <v>2588</v>
      </c>
      <c r="F5" s="30" t="s">
        <v>2589</v>
      </c>
      <c r="G5" s="30" t="s">
        <v>2590</v>
      </c>
      <c r="H5" s="30"/>
      <c r="I5" s="30"/>
    </row>
    <row r="6" spans="1:9" ht="15.6" x14ac:dyDescent="0.3">
      <c r="A6" s="5" t="s">
        <v>1005</v>
      </c>
      <c r="B6" s="20" t="s">
        <v>1006</v>
      </c>
      <c r="C6" s="2" t="s">
        <v>2591</v>
      </c>
      <c r="D6" s="2"/>
      <c r="E6" s="2" t="s">
        <v>2592</v>
      </c>
      <c r="F6" s="2" t="s">
        <v>2593</v>
      </c>
      <c r="G6" s="2" t="s">
        <v>2594</v>
      </c>
      <c r="H6" s="2"/>
      <c r="I6" s="2"/>
    </row>
    <row r="7" spans="1:9" ht="15.6" x14ac:dyDescent="0.3">
      <c r="A7" s="5" t="s">
        <v>1605</v>
      </c>
      <c r="B7" s="20" t="s">
        <v>1606</v>
      </c>
      <c r="C7" s="30"/>
      <c r="D7" s="30"/>
      <c r="E7" s="30" t="s">
        <v>2595</v>
      </c>
      <c r="F7" s="30" t="s">
        <v>2596</v>
      </c>
      <c r="G7" s="30" t="s">
        <v>2597</v>
      </c>
      <c r="H7" s="30"/>
      <c r="I7" s="30"/>
    </row>
    <row r="8" spans="1:9" ht="15.6" x14ac:dyDescent="0.3">
      <c r="A8" s="5" t="s">
        <v>1862</v>
      </c>
      <c r="B8" s="20" t="s">
        <v>1863</v>
      </c>
      <c r="C8" s="30"/>
      <c r="D8" s="30"/>
      <c r="E8" s="30" t="s">
        <v>2598</v>
      </c>
      <c r="F8" s="30" t="s">
        <v>2599</v>
      </c>
      <c r="G8" s="30" t="s">
        <v>2600</v>
      </c>
      <c r="H8" s="30"/>
      <c r="I8" s="30"/>
    </row>
    <row r="9" spans="1:9" ht="15.6" x14ac:dyDescent="0.3">
      <c r="A9" s="27" t="s">
        <v>550</v>
      </c>
      <c r="B9" s="20" t="s">
        <v>551</v>
      </c>
      <c r="C9" s="30"/>
      <c r="D9" s="30"/>
      <c r="E9" s="30" t="s">
        <v>2601</v>
      </c>
      <c r="F9" s="30" t="s">
        <v>2602</v>
      </c>
      <c r="G9" s="30" t="s">
        <v>2603</v>
      </c>
      <c r="H9" s="30"/>
      <c r="I9" s="30"/>
    </row>
    <row r="10" spans="1:9" ht="15.6" x14ac:dyDescent="0.3">
      <c r="A10" s="5" t="s">
        <v>2193</v>
      </c>
      <c r="B10" s="20" t="s">
        <v>2194</v>
      </c>
      <c r="C10" s="30" t="s">
        <v>2604</v>
      </c>
      <c r="D10" s="30"/>
      <c r="E10" s="30" t="s">
        <v>2605</v>
      </c>
      <c r="F10" s="30" t="s">
        <v>2606</v>
      </c>
      <c r="G10" s="30" t="s">
        <v>2607</v>
      </c>
      <c r="H10" s="30"/>
      <c r="I10" s="30"/>
    </row>
    <row r="11" spans="1:9" ht="15.6" x14ac:dyDescent="0.3">
      <c r="A11" s="5" t="s">
        <v>1601</v>
      </c>
      <c r="B11" s="20" t="s">
        <v>1602</v>
      </c>
      <c r="C11" s="30"/>
      <c r="D11" s="30"/>
      <c r="E11" s="30" t="s">
        <v>2608</v>
      </c>
      <c r="F11" s="30" t="s">
        <v>2609</v>
      </c>
      <c r="G11" s="30" t="s">
        <v>2610</v>
      </c>
      <c r="H11" s="30"/>
      <c r="I11" s="30"/>
    </row>
    <row r="12" spans="1:9" ht="15.6" x14ac:dyDescent="0.3">
      <c r="A12" s="5" t="s">
        <v>1229</v>
      </c>
      <c r="B12" s="20" t="s">
        <v>1230</v>
      </c>
      <c r="C12" s="30" t="s">
        <v>2611</v>
      </c>
      <c r="D12" s="30"/>
      <c r="E12" s="30" t="s">
        <v>2612</v>
      </c>
      <c r="F12" s="30" t="s">
        <v>2613</v>
      </c>
      <c r="G12" s="30" t="s">
        <v>2614</v>
      </c>
      <c r="H12" s="30"/>
      <c r="I12" s="30"/>
    </row>
    <row r="13" spans="1:9" ht="15.6" x14ac:dyDescent="0.3">
      <c r="A13" s="5" t="s">
        <v>2469</v>
      </c>
      <c r="B13" s="20" t="s">
        <v>2470</v>
      </c>
      <c r="C13" s="30"/>
      <c r="D13" s="30"/>
      <c r="E13" s="30" t="s">
        <v>2615</v>
      </c>
      <c r="F13" s="30" t="s">
        <v>2616</v>
      </c>
      <c r="G13" s="30" t="s">
        <v>2617</v>
      </c>
      <c r="H13" s="30"/>
      <c r="I13" s="30"/>
    </row>
    <row r="14" spans="1:9" x14ac:dyDescent="0.3">
      <c r="A14" s="4" t="s">
        <v>2399</v>
      </c>
      <c r="B14" s="3" t="s">
        <v>2400</v>
      </c>
      <c r="E14" s="1" t="s">
        <v>2933</v>
      </c>
      <c r="F14" s="1" t="s">
        <v>2934</v>
      </c>
      <c r="G14" s="1" t="s">
        <v>2935</v>
      </c>
    </row>
    <row r="15" spans="1:9" ht="15.6" x14ac:dyDescent="0.3">
      <c r="A15" s="5" t="s">
        <v>2185</v>
      </c>
      <c r="B15" s="20" t="s">
        <v>2618</v>
      </c>
      <c r="C15" s="30"/>
      <c r="D15" s="30"/>
      <c r="E15" s="30" t="s">
        <v>2619</v>
      </c>
      <c r="F15" s="30" t="s">
        <v>2620</v>
      </c>
      <c r="G15" s="30" t="s">
        <v>2621</v>
      </c>
      <c r="H15" s="30"/>
      <c r="I15" s="30"/>
    </row>
    <row r="16" spans="1:9" ht="15.6" x14ac:dyDescent="0.3">
      <c r="A16" s="5" t="s">
        <v>2228</v>
      </c>
      <c r="B16" s="20" t="s">
        <v>2229</v>
      </c>
      <c r="C16" s="30"/>
      <c r="D16" s="30"/>
      <c r="E16" s="30" t="s">
        <v>2622</v>
      </c>
      <c r="F16" s="30" t="s">
        <v>2623</v>
      </c>
      <c r="G16" s="30" t="s">
        <v>2624</v>
      </c>
      <c r="H16" s="30"/>
      <c r="I16" s="30"/>
    </row>
    <row r="17" spans="1:9" ht="15.6" x14ac:dyDescent="0.3">
      <c r="A17" s="5" t="s">
        <v>1887</v>
      </c>
      <c r="B17" s="20" t="s">
        <v>1888</v>
      </c>
      <c r="C17" s="30"/>
      <c r="D17" s="30"/>
      <c r="E17" s="30" t="s">
        <v>2625</v>
      </c>
      <c r="F17" s="30" t="s">
        <v>2626</v>
      </c>
      <c r="G17" s="30" t="s">
        <v>2627</v>
      </c>
      <c r="H17" s="30"/>
      <c r="I17" s="30"/>
    </row>
    <row r="18" spans="1:9" ht="15.6" x14ac:dyDescent="0.3">
      <c r="A18" s="40" t="s">
        <v>2154</v>
      </c>
      <c r="B18" s="20" t="s">
        <v>2155</v>
      </c>
      <c r="C18" s="30"/>
      <c r="D18" s="30"/>
      <c r="E18" s="30" t="s">
        <v>2628</v>
      </c>
      <c r="F18" s="30" t="s">
        <v>2629</v>
      </c>
      <c r="G18" s="30" t="s">
        <v>2630</v>
      </c>
      <c r="H18" s="30"/>
      <c r="I18" s="30"/>
    </row>
    <row r="19" spans="1:9" ht="15.6" x14ac:dyDescent="0.3">
      <c r="A19" s="5" t="s">
        <v>2001</v>
      </c>
      <c r="B19" s="20" t="s">
        <v>2002</v>
      </c>
      <c r="C19" s="30"/>
      <c r="D19" s="30"/>
      <c r="E19" s="30" t="s">
        <v>2631</v>
      </c>
      <c r="F19" s="30" t="s">
        <v>2632</v>
      </c>
      <c r="G19" s="30" t="s">
        <v>2633</v>
      </c>
      <c r="H19" s="30"/>
      <c r="I19" s="30"/>
    </row>
    <row r="20" spans="1:9" ht="15.6" x14ac:dyDescent="0.3">
      <c r="A20" s="5" t="s">
        <v>1166</v>
      </c>
      <c r="B20" s="20" t="s">
        <v>1167</v>
      </c>
      <c r="C20" s="30"/>
      <c r="D20" s="30"/>
      <c r="E20" s="30" t="s">
        <v>2634</v>
      </c>
      <c r="F20" s="30" t="s">
        <v>2635</v>
      </c>
      <c r="G20" s="30" t="s">
        <v>2636</v>
      </c>
      <c r="H20" s="30"/>
      <c r="I20" s="30"/>
    </row>
    <row r="21" spans="1:9" ht="15.6" x14ac:dyDescent="0.3">
      <c r="A21" s="5" t="s">
        <v>1083</v>
      </c>
      <c r="B21" s="20" t="s">
        <v>1084</v>
      </c>
      <c r="C21" s="30"/>
      <c r="D21" s="30"/>
      <c r="E21" s="30" t="s">
        <v>2637</v>
      </c>
      <c r="F21" s="30" t="s">
        <v>2638</v>
      </c>
      <c r="G21" s="30" t="s">
        <v>2639</v>
      </c>
      <c r="H21" s="30"/>
      <c r="I21" s="30"/>
    </row>
    <row r="22" spans="1:9" ht="15.6" x14ac:dyDescent="0.3">
      <c r="A22" s="5" t="s">
        <v>2232</v>
      </c>
      <c r="B22" s="20" t="s">
        <v>2233</v>
      </c>
      <c r="C22" s="30"/>
      <c r="D22" s="30"/>
      <c r="E22" s="30" t="s">
        <v>2640</v>
      </c>
      <c r="F22" s="30" t="s">
        <v>2641</v>
      </c>
      <c r="G22" s="30" t="s">
        <v>2642</v>
      </c>
      <c r="H22" s="30"/>
      <c r="I22" s="30"/>
    </row>
    <row r="23" spans="1:9" ht="15.6" x14ac:dyDescent="0.3">
      <c r="A23" s="5" t="s">
        <v>2444</v>
      </c>
      <c r="B23" s="20" t="s">
        <v>2445</v>
      </c>
      <c r="C23" s="30"/>
      <c r="D23" s="30"/>
      <c r="E23" s="30" t="s">
        <v>2643</v>
      </c>
      <c r="F23" s="30" t="s">
        <v>2644</v>
      </c>
      <c r="G23" s="30" t="s">
        <v>2645</v>
      </c>
      <c r="H23" s="30"/>
      <c r="I23" s="30"/>
    </row>
    <row r="24" spans="1:9" x14ac:dyDescent="0.3">
      <c r="A24" s="41" t="s">
        <v>144</v>
      </c>
      <c r="B24" s="3" t="s">
        <v>145</v>
      </c>
      <c r="E24" s="1" t="s">
        <v>2930</v>
      </c>
      <c r="F24" s="1" t="s">
        <v>2931</v>
      </c>
      <c r="G24" s="1" t="s">
        <v>2932</v>
      </c>
    </row>
    <row r="25" spans="1:9" ht="15.6" x14ac:dyDescent="0.3">
      <c r="A25" s="5" t="s">
        <v>972</v>
      </c>
      <c r="B25" s="20" t="s">
        <v>973</v>
      </c>
      <c r="C25" s="30"/>
      <c r="D25" s="30"/>
      <c r="E25" s="30" t="s">
        <v>2646</v>
      </c>
      <c r="F25" s="30" t="s">
        <v>2647</v>
      </c>
      <c r="G25" s="30" t="s">
        <v>2648</v>
      </c>
      <c r="H25" s="30"/>
      <c r="I25" s="30"/>
    </row>
    <row r="26" spans="1:9" x14ac:dyDescent="0.3">
      <c r="A26" s="4" t="s">
        <v>2928</v>
      </c>
      <c r="B26" s="3" t="s">
        <v>2926</v>
      </c>
      <c r="E26" s="1" t="s">
        <v>2924</v>
      </c>
      <c r="F26" s="1" t="s">
        <v>2929</v>
      </c>
      <c r="G26" s="1" t="s">
        <v>2925</v>
      </c>
    </row>
    <row r="27" spans="1:9" ht="15.6" x14ac:dyDescent="0.3">
      <c r="A27" s="5" t="s">
        <v>2212</v>
      </c>
      <c r="B27" s="20" t="s">
        <v>2213</v>
      </c>
      <c r="C27" s="30"/>
      <c r="D27" s="30"/>
      <c r="E27" s="30" t="s">
        <v>2649</v>
      </c>
      <c r="F27" s="30" t="s">
        <v>2650</v>
      </c>
      <c r="G27" s="30" t="s">
        <v>2651</v>
      </c>
      <c r="H27" s="30"/>
      <c r="I27" s="30"/>
    </row>
    <row r="28" spans="1:9" ht="15.6" x14ac:dyDescent="0.3">
      <c r="A28" s="5" t="s">
        <v>1116</v>
      </c>
      <c r="B28" s="20" t="s">
        <v>1117</v>
      </c>
      <c r="C28" s="30"/>
      <c r="D28" s="30"/>
      <c r="E28" s="30" t="s">
        <v>2652</v>
      </c>
      <c r="F28" s="30" t="s">
        <v>2653</v>
      </c>
      <c r="G28" s="30" t="s">
        <v>2654</v>
      </c>
      <c r="H28" s="30"/>
      <c r="I28" s="30"/>
    </row>
    <row r="29" spans="1:9" ht="15.6" x14ac:dyDescent="0.3">
      <c r="A29" s="26" t="s">
        <v>542</v>
      </c>
      <c r="B29" s="21" t="s">
        <v>543</v>
      </c>
      <c r="C29" s="2" t="s">
        <v>2655</v>
      </c>
      <c r="D29" s="2"/>
      <c r="E29" s="2" t="s">
        <v>2656</v>
      </c>
      <c r="F29" s="2" t="s">
        <v>2657</v>
      </c>
      <c r="G29" s="2" t="s">
        <v>2658</v>
      </c>
      <c r="H29" s="2"/>
      <c r="I29" s="2"/>
    </row>
    <row r="30" spans="1:9" ht="15.6" x14ac:dyDescent="0.3">
      <c r="A30" s="5" t="s">
        <v>1997</v>
      </c>
      <c r="B30" s="20" t="s">
        <v>1998</v>
      </c>
      <c r="C30" s="30"/>
      <c r="D30" s="30"/>
      <c r="E30" s="30" t="s">
        <v>2659</v>
      </c>
      <c r="F30" s="30" t="s">
        <v>2660</v>
      </c>
      <c r="G30" s="30" t="s">
        <v>2661</v>
      </c>
      <c r="H30" s="30"/>
      <c r="I30" s="30"/>
    </row>
    <row r="31" spans="1:9" ht="15.6" x14ac:dyDescent="0.3">
      <c r="A31" s="5" t="s">
        <v>2039</v>
      </c>
      <c r="B31" s="20" t="s">
        <v>2040</v>
      </c>
      <c r="C31" s="30"/>
      <c r="D31" s="30"/>
      <c r="E31" s="30" t="s">
        <v>2662</v>
      </c>
      <c r="F31" s="30" t="s">
        <v>2663</v>
      </c>
      <c r="G31" s="30" t="s">
        <v>2664</v>
      </c>
      <c r="H31" s="30"/>
      <c r="I31" s="30"/>
    </row>
    <row r="32" spans="1:9" ht="15.6" x14ac:dyDescent="0.3">
      <c r="A32" s="5" t="s">
        <v>2150</v>
      </c>
      <c r="B32" s="20" t="s">
        <v>2151</v>
      </c>
      <c r="C32" s="30"/>
      <c r="D32" s="30"/>
      <c r="E32" s="30" t="s">
        <v>2665</v>
      </c>
      <c r="F32" s="30" t="s">
        <v>2666</v>
      </c>
      <c r="G32" s="30" t="s">
        <v>2667</v>
      </c>
      <c r="H32" s="30"/>
      <c r="I32" s="30"/>
    </row>
    <row r="33" spans="1:9" ht="15.6" x14ac:dyDescent="0.3">
      <c r="A33" s="5" t="s">
        <v>1042</v>
      </c>
      <c r="B33" s="20" t="s">
        <v>1043</v>
      </c>
      <c r="C33" s="30"/>
      <c r="D33" s="30"/>
      <c r="E33" s="30" t="s">
        <v>2668</v>
      </c>
      <c r="F33" s="30" t="s">
        <v>2669</v>
      </c>
      <c r="G33" s="30" t="s">
        <v>2670</v>
      </c>
      <c r="H33" s="30"/>
      <c r="I33" s="30"/>
    </row>
    <row r="34" spans="1:9" ht="15.6" x14ac:dyDescent="0.3">
      <c r="A34" s="5" t="s">
        <v>1910</v>
      </c>
      <c r="B34" s="20" t="s">
        <v>1911</v>
      </c>
      <c r="C34" s="30"/>
      <c r="D34" s="30"/>
      <c r="E34" s="30" t="s">
        <v>2671</v>
      </c>
      <c r="F34" s="30" t="s">
        <v>2672</v>
      </c>
      <c r="G34" s="30" t="s">
        <v>2673</v>
      </c>
      <c r="H34" s="30"/>
      <c r="I34" s="30"/>
    </row>
    <row r="35" spans="1:9" ht="15.6" x14ac:dyDescent="0.3">
      <c r="A35" s="5" t="s">
        <v>976</v>
      </c>
      <c r="B35" s="20" t="s">
        <v>977</v>
      </c>
      <c r="C35" s="30"/>
      <c r="D35" s="30"/>
      <c r="E35" s="30" t="s">
        <v>2674</v>
      </c>
      <c r="F35" s="30" t="s">
        <v>2675</v>
      </c>
      <c r="G35" s="30" t="s">
        <v>2676</v>
      </c>
      <c r="H35" s="30"/>
      <c r="I35" s="30"/>
    </row>
    <row r="36" spans="1:9" ht="15.6" x14ac:dyDescent="0.3">
      <c r="A36" s="5" t="s">
        <v>1238</v>
      </c>
      <c r="B36" s="20" t="s">
        <v>1239</v>
      </c>
      <c r="C36" s="30"/>
      <c r="D36" s="30"/>
      <c r="E36" s="30" t="s">
        <v>2677</v>
      </c>
      <c r="F36" s="30" t="s">
        <v>2678</v>
      </c>
      <c r="G36" s="30" t="s">
        <v>2679</v>
      </c>
      <c r="H36" s="30"/>
      <c r="I36" s="30"/>
    </row>
    <row r="37" spans="1:9" ht="15.6" x14ac:dyDescent="0.3">
      <c r="A37" s="5" t="s">
        <v>981</v>
      </c>
      <c r="B37" s="20" t="s">
        <v>982</v>
      </c>
      <c r="C37" s="30"/>
      <c r="D37" s="30"/>
      <c r="E37" s="30" t="s">
        <v>2680</v>
      </c>
      <c r="F37" s="30" t="s">
        <v>2681</v>
      </c>
      <c r="G37" s="30" t="s">
        <v>2682</v>
      </c>
      <c r="H37" s="30"/>
      <c r="I37" s="30"/>
    </row>
    <row r="38" spans="1:9" ht="15.6" x14ac:dyDescent="0.3">
      <c r="A38" s="5" t="s">
        <v>1079</v>
      </c>
      <c r="B38" s="20" t="s">
        <v>1080</v>
      </c>
      <c r="C38" s="2" t="s">
        <v>2683</v>
      </c>
      <c r="D38" s="2"/>
      <c r="E38" s="2" t="s">
        <v>2684</v>
      </c>
      <c r="F38" s="2" t="s">
        <v>2685</v>
      </c>
      <c r="G38" s="2" t="s">
        <v>2686</v>
      </c>
      <c r="H38" s="2"/>
      <c r="I38" s="2"/>
    </row>
    <row r="39" spans="1:9" ht="15.6" x14ac:dyDescent="0.3">
      <c r="A39" s="5" t="s">
        <v>2158</v>
      </c>
      <c r="B39" s="20" t="s">
        <v>2159</v>
      </c>
      <c r="C39" s="30"/>
      <c r="D39" s="30"/>
      <c r="E39" s="30" t="s">
        <v>2687</v>
      </c>
      <c r="F39" s="30" t="s">
        <v>2688</v>
      </c>
      <c r="G39" s="30" t="s">
        <v>2689</v>
      </c>
      <c r="H39" s="30"/>
      <c r="I39" s="30"/>
    </row>
    <row r="40" spans="1:9" ht="15.6" x14ac:dyDescent="0.3">
      <c r="A40" s="27" t="s">
        <v>563</v>
      </c>
      <c r="B40" s="20" t="s">
        <v>564</v>
      </c>
      <c r="C40" s="2" t="s">
        <v>2690</v>
      </c>
      <c r="D40" s="2"/>
      <c r="E40" s="2" t="s">
        <v>2691</v>
      </c>
      <c r="F40" s="2" t="s">
        <v>2692</v>
      </c>
      <c r="G40" s="2" t="s">
        <v>2693</v>
      </c>
      <c r="H40" s="2"/>
      <c r="I40" s="2"/>
    </row>
    <row r="41" spans="1:9" ht="15.6" x14ac:dyDescent="0.3">
      <c r="A41" s="5" t="s">
        <v>1556</v>
      </c>
      <c r="B41" s="20" t="s">
        <v>1557</v>
      </c>
      <c r="C41" s="30"/>
      <c r="D41" s="30"/>
      <c r="E41" s="30" t="s">
        <v>2694</v>
      </c>
      <c r="F41" s="30" t="s">
        <v>2695</v>
      </c>
      <c r="G41" s="30" t="s">
        <v>2696</v>
      </c>
      <c r="H41" s="30"/>
      <c r="I41" s="30"/>
    </row>
    <row r="42" spans="1:9" ht="15.6" x14ac:dyDescent="0.3">
      <c r="A42" s="5" t="s">
        <v>2243</v>
      </c>
      <c r="B42" s="20" t="s">
        <v>2244</v>
      </c>
      <c r="C42" s="30"/>
      <c r="D42" s="30"/>
      <c r="E42" s="30" t="s">
        <v>2697</v>
      </c>
      <c r="F42" s="30" t="s">
        <v>2698</v>
      </c>
      <c r="G42" s="30" t="s">
        <v>2699</v>
      </c>
      <c r="H42" s="30"/>
      <c r="I42" s="30"/>
    </row>
    <row r="43" spans="1:9" ht="15.6" x14ac:dyDescent="0.3">
      <c r="A43" s="5" t="s">
        <v>2447</v>
      </c>
      <c r="B43" s="20" t="s">
        <v>2448</v>
      </c>
      <c r="C43" s="30"/>
      <c r="D43" s="30"/>
      <c r="E43" s="30" t="s">
        <v>2700</v>
      </c>
      <c r="F43" s="30" t="s">
        <v>2701</v>
      </c>
      <c r="G43" s="30" t="s">
        <v>2702</v>
      </c>
      <c r="H43" s="30"/>
      <c r="I43" s="30"/>
    </row>
    <row r="44" spans="1:9" ht="15.6" x14ac:dyDescent="0.3">
      <c r="A44" s="40" t="s">
        <v>984</v>
      </c>
      <c r="B44" s="20" t="s">
        <v>985</v>
      </c>
      <c r="C44" s="2" t="s">
        <v>2703</v>
      </c>
      <c r="D44" s="2"/>
      <c r="E44" s="2" t="s">
        <v>2704</v>
      </c>
      <c r="F44" s="2" t="s">
        <v>2705</v>
      </c>
      <c r="G44" s="2" t="s">
        <v>2706</v>
      </c>
      <c r="H44" s="2"/>
      <c r="I44" s="2"/>
    </row>
    <row r="45" spans="1:9" ht="15.6" x14ac:dyDescent="0.3">
      <c r="A45" s="5" t="s">
        <v>1126</v>
      </c>
      <c r="B45" s="20" t="s">
        <v>1127</v>
      </c>
      <c r="C45" s="30"/>
      <c r="D45" s="30"/>
      <c r="E45" s="30" t="s">
        <v>2707</v>
      </c>
      <c r="F45" s="30" t="s">
        <v>2708</v>
      </c>
      <c r="G45" s="30" t="s">
        <v>2709</v>
      </c>
      <c r="H45" s="30"/>
      <c r="I45" s="30"/>
    </row>
    <row r="46" spans="1:9" ht="15.6" x14ac:dyDescent="0.3">
      <c r="A46" s="5" t="s">
        <v>1922</v>
      </c>
      <c r="B46" s="20" t="s">
        <v>1923</v>
      </c>
      <c r="C46" s="30"/>
      <c r="D46" s="30"/>
      <c r="E46" s="30" t="s">
        <v>2710</v>
      </c>
      <c r="F46" s="30" t="s">
        <v>2711</v>
      </c>
      <c r="G46" s="30" t="s">
        <v>2712</v>
      </c>
      <c r="H46" s="30"/>
      <c r="I46" s="30"/>
    </row>
    <row r="47" spans="1:9" ht="15.6" x14ac:dyDescent="0.3">
      <c r="A47" s="5" t="s">
        <v>2395</v>
      </c>
      <c r="B47" s="20" t="s">
        <v>2396</v>
      </c>
      <c r="C47" s="30"/>
      <c r="D47" s="30"/>
      <c r="E47" s="30" t="s">
        <v>2713</v>
      </c>
      <c r="F47" s="30" t="s">
        <v>2714</v>
      </c>
      <c r="G47" s="30" t="s">
        <v>2715</v>
      </c>
      <c r="H47" s="30"/>
      <c r="I47" s="30"/>
    </row>
    <row r="48" spans="1:9" ht="15.6" x14ac:dyDescent="0.3">
      <c r="A48" s="5" t="s">
        <v>957</v>
      </c>
      <c r="B48" s="20" t="s">
        <v>958</v>
      </c>
      <c r="C48" s="2" t="s">
        <v>2716</v>
      </c>
      <c r="D48" s="2"/>
      <c r="E48" s="2" t="s">
        <v>2717</v>
      </c>
      <c r="F48" s="2" t="s">
        <v>2718</v>
      </c>
      <c r="G48" s="2" t="s">
        <v>2719</v>
      </c>
      <c r="H48" s="2"/>
      <c r="I48" s="2"/>
    </row>
    <row r="49" spans="1:9" ht="15.6" x14ac:dyDescent="0.3">
      <c r="A49" s="27" t="s">
        <v>572</v>
      </c>
      <c r="B49" s="20" t="s">
        <v>573</v>
      </c>
      <c r="C49" s="2" t="s">
        <v>2720</v>
      </c>
      <c r="D49" s="2"/>
      <c r="E49" s="2" t="s">
        <v>2721</v>
      </c>
      <c r="F49" s="2" t="s">
        <v>2722</v>
      </c>
      <c r="G49" s="2" t="s">
        <v>2723</v>
      </c>
      <c r="H49" s="2"/>
      <c r="I49" s="2"/>
    </row>
    <row r="50" spans="1:9" ht="15.6" x14ac:dyDescent="0.3">
      <c r="A50" s="5" t="s">
        <v>1170</v>
      </c>
      <c r="B50" s="20" t="s">
        <v>1171</v>
      </c>
      <c r="C50" s="30"/>
      <c r="D50" s="30"/>
      <c r="E50" s="30" t="s">
        <v>2724</v>
      </c>
      <c r="F50" s="30" t="s">
        <v>2725</v>
      </c>
      <c r="G50" s="30" t="s">
        <v>2726</v>
      </c>
      <c r="H50" s="30"/>
      <c r="I50" s="30"/>
    </row>
    <row r="51" spans="1:9" ht="15.6" x14ac:dyDescent="0.3">
      <c r="A51" s="5" t="s">
        <v>1608</v>
      </c>
      <c r="B51" s="20" t="s">
        <v>1609</v>
      </c>
      <c r="C51" s="30"/>
      <c r="D51" s="30"/>
      <c r="E51" s="30" t="s">
        <v>2727</v>
      </c>
      <c r="F51" s="30" t="s">
        <v>2728</v>
      </c>
      <c r="G51" s="30" t="s">
        <v>2729</v>
      </c>
      <c r="H51" s="30"/>
      <c r="I51" s="30"/>
    </row>
    <row r="52" spans="1:9" ht="15.6" x14ac:dyDescent="0.3">
      <c r="A52" s="5" t="s">
        <v>1563</v>
      </c>
      <c r="B52" s="20" t="s">
        <v>1564</v>
      </c>
      <c r="C52" s="30"/>
      <c r="D52" s="30"/>
      <c r="E52" s="30" t="s">
        <v>2730</v>
      </c>
      <c r="F52" s="30" t="s">
        <v>2731</v>
      </c>
      <c r="G52" s="30" t="s">
        <v>2732</v>
      </c>
      <c r="H52" s="30"/>
      <c r="I52" s="30"/>
    </row>
    <row r="53" spans="1:9" ht="15.6" x14ac:dyDescent="0.3">
      <c r="A53" s="5" t="s">
        <v>1777</v>
      </c>
      <c r="B53" s="20" t="s">
        <v>1778</v>
      </c>
      <c r="C53" s="30"/>
      <c r="D53" s="30"/>
      <c r="E53" s="30" t="s">
        <v>2733</v>
      </c>
      <c r="F53" s="30" t="s">
        <v>2734</v>
      </c>
      <c r="G53" s="30" t="s">
        <v>2735</v>
      </c>
      <c r="H53" s="30"/>
      <c r="I53" s="30"/>
    </row>
    <row r="54" spans="1:9" ht="15.6" x14ac:dyDescent="0.3">
      <c r="A54" s="5" t="s">
        <v>1246</v>
      </c>
      <c r="B54" s="20" t="s">
        <v>1247</v>
      </c>
      <c r="C54" s="30"/>
      <c r="D54" s="30"/>
      <c r="E54" s="30" t="s">
        <v>2736</v>
      </c>
      <c r="F54" s="30" t="s">
        <v>2737</v>
      </c>
      <c r="G54" s="30" t="s">
        <v>2738</v>
      </c>
      <c r="H54" s="30"/>
      <c r="I54" s="30"/>
    </row>
    <row r="55" spans="1:9" ht="15.6" x14ac:dyDescent="0.3">
      <c r="A55" s="27" t="s">
        <v>607</v>
      </c>
      <c r="B55" s="20" t="s">
        <v>449</v>
      </c>
      <c r="C55" s="2" t="s">
        <v>2739</v>
      </c>
      <c r="D55" s="2"/>
      <c r="E55" s="2" t="s">
        <v>2740</v>
      </c>
      <c r="F55" s="2" t="s">
        <v>2741</v>
      </c>
      <c r="G55" s="2" t="s">
        <v>2742</v>
      </c>
      <c r="H55" s="2" t="s">
        <v>2743</v>
      </c>
      <c r="I55" s="2" t="s">
        <v>2744</v>
      </c>
    </row>
    <row r="56" spans="1:9" ht="15.6" x14ac:dyDescent="0.3">
      <c r="A56" s="27" t="s">
        <v>576</v>
      </c>
      <c r="B56" s="20" t="s">
        <v>577</v>
      </c>
      <c r="C56" s="30"/>
      <c r="D56" s="30"/>
      <c r="E56" s="30" t="s">
        <v>2745</v>
      </c>
      <c r="F56" s="30" t="s">
        <v>2746</v>
      </c>
      <c r="G56" s="30" t="s">
        <v>2747</v>
      </c>
      <c r="H56" s="30"/>
      <c r="I56" s="30"/>
    </row>
    <row r="57" spans="1:9" ht="15.6" x14ac:dyDescent="0.3">
      <c r="A57" s="5" t="s">
        <v>2169</v>
      </c>
      <c r="B57" s="20" t="s">
        <v>2170</v>
      </c>
      <c r="C57" s="30"/>
      <c r="D57" s="30"/>
      <c r="E57" s="30" t="s">
        <v>2748</v>
      </c>
      <c r="F57" s="30" t="s">
        <v>2749</v>
      </c>
      <c r="G57" s="30" t="s">
        <v>2750</v>
      </c>
      <c r="H57" s="30"/>
      <c r="I57" s="30"/>
    </row>
    <row r="58" spans="1:9" ht="15.6" x14ac:dyDescent="0.3">
      <c r="A58" s="5" t="s">
        <v>2041</v>
      </c>
      <c r="B58" s="20" t="s">
        <v>2042</v>
      </c>
      <c r="C58" s="30"/>
      <c r="D58" s="30"/>
      <c r="E58" s="30" t="s">
        <v>2751</v>
      </c>
      <c r="F58" s="30" t="s">
        <v>2752</v>
      </c>
      <c r="G58" s="30" t="s">
        <v>2753</v>
      </c>
      <c r="H58" s="30"/>
      <c r="I58" s="30"/>
    </row>
    <row r="59" spans="1:9" ht="15.6" x14ac:dyDescent="0.3">
      <c r="A59" s="27" t="s">
        <v>555</v>
      </c>
      <c r="B59" s="20" t="s">
        <v>556</v>
      </c>
      <c r="C59" s="2" t="s">
        <v>2754</v>
      </c>
      <c r="D59" s="2"/>
      <c r="E59" s="2" t="s">
        <v>2755</v>
      </c>
      <c r="F59" s="2" t="s">
        <v>2756</v>
      </c>
      <c r="G59" s="2" t="s">
        <v>2757</v>
      </c>
      <c r="H59" s="2"/>
      <c r="I59" s="2"/>
    </row>
    <row r="60" spans="1:9" ht="15.6" x14ac:dyDescent="0.3">
      <c r="A60" s="5" t="s">
        <v>1617</v>
      </c>
      <c r="B60" s="20" t="s">
        <v>1618</v>
      </c>
      <c r="C60" s="30"/>
      <c r="D60" s="30"/>
      <c r="E60" s="30" t="s">
        <v>2758</v>
      </c>
      <c r="F60" s="30" t="s">
        <v>2759</v>
      </c>
      <c r="G60" s="30" t="s">
        <v>2760</v>
      </c>
      <c r="H60" s="30"/>
      <c r="I60" s="30"/>
    </row>
    <row r="61" spans="1:9" ht="15.6" x14ac:dyDescent="0.3">
      <c r="A61" s="5" t="s">
        <v>188</v>
      </c>
      <c r="B61" s="20" t="s">
        <v>189</v>
      </c>
      <c r="C61" s="30" t="s">
        <v>2761</v>
      </c>
      <c r="D61" s="30"/>
      <c r="E61" s="30" t="s">
        <v>2762</v>
      </c>
      <c r="F61" s="30" t="s">
        <v>2763</v>
      </c>
      <c r="G61" s="30" t="s">
        <v>2764</v>
      </c>
      <c r="H61" s="30"/>
      <c r="I61" s="30"/>
    </row>
    <row r="62" spans="1:9" ht="15.6" x14ac:dyDescent="0.3">
      <c r="A62" s="5" t="s">
        <v>259</v>
      </c>
      <c r="B62" s="20" t="s">
        <v>260</v>
      </c>
      <c r="C62" s="30"/>
      <c r="D62" s="30"/>
      <c r="E62" s="30" t="s">
        <v>2765</v>
      </c>
      <c r="F62" s="30" t="s">
        <v>2766</v>
      </c>
      <c r="G62" s="30" t="s">
        <v>2767</v>
      </c>
      <c r="H62" s="30"/>
      <c r="I62" s="30"/>
    </row>
    <row r="63" spans="1:9" ht="15.6" x14ac:dyDescent="0.3">
      <c r="A63" s="27" t="s">
        <v>588</v>
      </c>
      <c r="B63" s="20" t="s">
        <v>589</v>
      </c>
      <c r="C63" s="30"/>
      <c r="D63" s="30"/>
      <c r="E63" s="30" t="s">
        <v>2768</v>
      </c>
      <c r="F63" s="30" t="s">
        <v>2769</v>
      </c>
      <c r="G63" s="30" t="s">
        <v>2770</v>
      </c>
      <c r="H63" s="30"/>
      <c r="I63" s="30"/>
    </row>
    <row r="64" spans="1:9" ht="15.6" x14ac:dyDescent="0.3">
      <c r="A64" s="5" t="s">
        <v>1242</v>
      </c>
      <c r="B64" s="20" t="s">
        <v>1243</v>
      </c>
      <c r="C64" s="30"/>
      <c r="D64" s="30"/>
      <c r="E64" s="30" t="s">
        <v>2771</v>
      </c>
      <c r="F64" s="30" t="s">
        <v>2772</v>
      </c>
      <c r="G64" s="30" t="s">
        <v>2773</v>
      </c>
      <c r="H64" s="30"/>
      <c r="I64" s="30"/>
    </row>
    <row r="65" spans="1:9" ht="15.6" x14ac:dyDescent="0.3">
      <c r="A65" s="5" t="s">
        <v>2472</v>
      </c>
      <c r="B65" s="20" t="s">
        <v>2473</v>
      </c>
      <c r="C65" s="30"/>
      <c r="D65" s="30"/>
      <c r="E65" s="30" t="s">
        <v>2774</v>
      </c>
      <c r="F65" s="30" t="s">
        <v>2775</v>
      </c>
      <c r="G65" s="30" t="s">
        <v>2776</v>
      </c>
      <c r="H65" s="30"/>
      <c r="I65" s="30"/>
    </row>
    <row r="66" spans="1:9" ht="15.6" x14ac:dyDescent="0.3">
      <c r="A66" s="5" t="s">
        <v>1865</v>
      </c>
      <c r="B66" s="20" t="s">
        <v>1866</v>
      </c>
      <c r="C66" s="30"/>
      <c r="D66" s="30"/>
      <c r="E66" s="30" t="s">
        <v>2777</v>
      </c>
      <c r="F66" s="30" t="s">
        <v>2778</v>
      </c>
      <c r="G66" s="30" t="s">
        <v>2779</v>
      </c>
      <c r="H66" s="30"/>
      <c r="I66" s="30"/>
    </row>
    <row r="67" spans="1:9" ht="15.6" x14ac:dyDescent="0.3">
      <c r="A67" s="27" t="s">
        <v>609</v>
      </c>
      <c r="B67" s="20" t="s">
        <v>486</v>
      </c>
      <c r="C67" s="30" t="s">
        <v>2780</v>
      </c>
      <c r="D67" s="30"/>
      <c r="E67" s="30" t="s">
        <v>2781</v>
      </c>
      <c r="F67" s="30" t="s">
        <v>2782</v>
      </c>
      <c r="G67" s="30" t="s">
        <v>2783</v>
      </c>
      <c r="H67" s="30"/>
      <c r="I67" s="30"/>
    </row>
    <row r="68" spans="1:9" ht="15.6" x14ac:dyDescent="0.3">
      <c r="A68" s="5" t="s">
        <v>1614</v>
      </c>
      <c r="B68" s="20" t="s">
        <v>1615</v>
      </c>
      <c r="C68" s="30"/>
      <c r="D68" s="30"/>
      <c r="E68" s="30" t="s">
        <v>2784</v>
      </c>
      <c r="F68" s="30" t="s">
        <v>2785</v>
      </c>
      <c r="G68" s="30" t="s">
        <v>2786</v>
      </c>
      <c r="H68" s="30"/>
      <c r="I68" s="30"/>
    </row>
    <row r="69" spans="1:9" ht="15.6" x14ac:dyDescent="0.3">
      <c r="A69" s="5" t="s">
        <v>1234</v>
      </c>
      <c r="B69" s="20" t="s">
        <v>1235</v>
      </c>
      <c r="C69" s="30" t="s">
        <v>2787</v>
      </c>
      <c r="D69" s="30"/>
      <c r="E69" s="30" t="s">
        <v>2788</v>
      </c>
      <c r="F69" s="30" t="s">
        <v>2789</v>
      </c>
      <c r="G69" s="30" t="s">
        <v>2790</v>
      </c>
      <c r="H69" s="30"/>
      <c r="I69" s="30"/>
    </row>
    <row r="70" spans="1:9" ht="15.6" x14ac:dyDescent="0.3">
      <c r="A70" s="27" t="s">
        <v>567</v>
      </c>
      <c r="B70" s="20" t="s">
        <v>568</v>
      </c>
      <c r="C70" s="2" t="s">
        <v>2791</v>
      </c>
      <c r="D70" s="2"/>
      <c r="E70" s="2" t="s">
        <v>2792</v>
      </c>
      <c r="F70" s="2" t="s">
        <v>2793</v>
      </c>
      <c r="G70" s="2" t="s">
        <v>2794</v>
      </c>
      <c r="H70" s="2"/>
      <c r="I70" s="2"/>
    </row>
    <row r="71" spans="1:9" ht="15.6" x14ac:dyDescent="0.3">
      <c r="A71" s="5" t="s">
        <v>1103</v>
      </c>
      <c r="B71" s="20" t="s">
        <v>1104</v>
      </c>
      <c r="C71" s="2" t="s">
        <v>2795</v>
      </c>
      <c r="D71" s="2"/>
      <c r="E71" s="2" t="s">
        <v>2796</v>
      </c>
      <c r="F71" s="2" t="s">
        <v>2797</v>
      </c>
      <c r="G71" s="2" t="s">
        <v>2798</v>
      </c>
      <c r="H71" s="2"/>
      <c r="I71" s="2"/>
    </row>
    <row r="72" spans="1:9" ht="15.6" x14ac:dyDescent="0.3">
      <c r="A72" s="27" t="s">
        <v>593</v>
      </c>
      <c r="B72" s="20" t="s">
        <v>594</v>
      </c>
      <c r="C72" s="2" t="s">
        <v>2799</v>
      </c>
      <c r="D72" s="2"/>
      <c r="E72" s="2" t="s">
        <v>2800</v>
      </c>
      <c r="F72" s="2" t="s">
        <v>2801</v>
      </c>
      <c r="G72" s="2" t="s">
        <v>2802</v>
      </c>
      <c r="H72" s="2" t="s">
        <v>2803</v>
      </c>
      <c r="I72" s="2" t="s">
        <v>2804</v>
      </c>
    </row>
    <row r="73" spans="1:9" ht="15.6" x14ac:dyDescent="0.3">
      <c r="A73" s="5" t="s">
        <v>2142</v>
      </c>
      <c r="B73" s="20" t="s">
        <v>2143</v>
      </c>
      <c r="C73" s="30"/>
      <c r="D73" s="30"/>
      <c r="E73" s="30" t="s">
        <v>2805</v>
      </c>
      <c r="F73" s="30" t="s">
        <v>2806</v>
      </c>
      <c r="G73" s="30" t="s">
        <v>2807</v>
      </c>
      <c r="H73" s="30"/>
      <c r="I73" s="30"/>
    </row>
    <row r="74" spans="1:9" ht="15.6" x14ac:dyDescent="0.3">
      <c r="A74" s="5" t="s">
        <v>2138</v>
      </c>
      <c r="B74" s="20" t="s">
        <v>2808</v>
      </c>
      <c r="C74" s="30"/>
      <c r="D74" s="30"/>
      <c r="E74" s="30" t="s">
        <v>2809</v>
      </c>
      <c r="F74" s="30" t="s">
        <v>2810</v>
      </c>
      <c r="G74" s="30" t="s">
        <v>2811</v>
      </c>
      <c r="H74" s="30"/>
      <c r="I74" s="30"/>
    </row>
    <row r="75" spans="1:9" ht="15.6" x14ac:dyDescent="0.3">
      <c r="A75" s="5" t="s">
        <v>1980</v>
      </c>
      <c r="B75" s="20" t="s">
        <v>1981</v>
      </c>
      <c r="C75" s="30"/>
      <c r="D75" s="30"/>
      <c r="E75" s="30" t="s">
        <v>2812</v>
      </c>
      <c r="F75" s="30" t="s">
        <v>2813</v>
      </c>
      <c r="G75" s="30" t="s">
        <v>2814</v>
      </c>
      <c r="H75" s="30"/>
      <c r="I75" s="30"/>
    </row>
    <row r="76" spans="1:9" ht="15.6" x14ac:dyDescent="0.3">
      <c r="A76" s="27" t="s">
        <v>596</v>
      </c>
      <c r="B76" s="20" t="s">
        <v>467</v>
      </c>
      <c r="C76" s="2" t="s">
        <v>2815</v>
      </c>
      <c r="D76" s="2"/>
      <c r="E76" s="2" t="s">
        <v>2816</v>
      </c>
      <c r="F76" s="2" t="s">
        <v>2817</v>
      </c>
      <c r="G76" s="2" t="s">
        <v>2818</v>
      </c>
      <c r="H76" s="2"/>
      <c r="I76" s="2"/>
    </row>
    <row r="77" spans="1:9" ht="15.6" x14ac:dyDescent="0.3">
      <c r="A77" s="5" t="s">
        <v>1107</v>
      </c>
      <c r="B77" s="20" t="s">
        <v>1108</v>
      </c>
      <c r="C77" s="30"/>
      <c r="D77" s="30"/>
      <c r="E77" s="30" t="s">
        <v>2819</v>
      </c>
      <c r="F77" s="30" t="s">
        <v>2820</v>
      </c>
      <c r="G77" s="30" t="s">
        <v>2821</v>
      </c>
      <c r="H77" s="30"/>
      <c r="I77" s="30"/>
    </row>
    <row r="78" spans="1:9" ht="15.6" x14ac:dyDescent="0.3">
      <c r="A78" s="27" t="s">
        <v>598</v>
      </c>
      <c r="B78" s="20" t="s">
        <v>599</v>
      </c>
      <c r="C78" s="2" t="s">
        <v>2822</v>
      </c>
      <c r="D78" s="2"/>
      <c r="E78" s="2" t="s">
        <v>2823</v>
      </c>
      <c r="F78" s="2" t="s">
        <v>2824</v>
      </c>
      <c r="G78" s="2" t="s">
        <v>2825</v>
      </c>
      <c r="H78" s="2"/>
      <c r="I78" s="2"/>
    </row>
    <row r="79" spans="1:9" ht="15.6" x14ac:dyDescent="0.3">
      <c r="A79" s="5" t="s">
        <v>1250</v>
      </c>
      <c r="B79" s="20" t="s">
        <v>1251</v>
      </c>
      <c r="C79" s="30"/>
      <c r="D79" s="30"/>
      <c r="E79" s="30" t="s">
        <v>2826</v>
      </c>
      <c r="F79" s="30" t="s">
        <v>2827</v>
      </c>
      <c r="G79" s="30" t="s">
        <v>2828</v>
      </c>
      <c r="H79" s="30"/>
      <c r="I79" s="30"/>
    </row>
    <row r="80" spans="1:9" ht="15.6" x14ac:dyDescent="0.3">
      <c r="A80" s="5" t="s">
        <v>1121</v>
      </c>
      <c r="B80" s="20" t="s">
        <v>1122</v>
      </c>
      <c r="C80" s="2" t="s">
        <v>2829</v>
      </c>
      <c r="D80" s="2"/>
      <c r="E80" s="2" t="s">
        <v>2830</v>
      </c>
      <c r="F80" s="2" t="s">
        <v>2831</v>
      </c>
      <c r="G80" s="2" t="s">
        <v>2832</v>
      </c>
      <c r="H80" s="2"/>
      <c r="I80" s="2"/>
    </row>
    <row r="81" spans="1:9" ht="15.6" x14ac:dyDescent="0.3">
      <c r="A81" s="5" t="s">
        <v>1210</v>
      </c>
      <c r="B81" s="20" t="s">
        <v>1211</v>
      </c>
      <c r="C81" s="30"/>
      <c r="D81" s="30"/>
      <c r="E81" s="30" t="s">
        <v>2833</v>
      </c>
      <c r="F81" s="30" t="s">
        <v>2834</v>
      </c>
      <c r="G81" s="30" t="s">
        <v>2835</v>
      </c>
      <c r="H81" s="30"/>
      <c r="I81" s="30"/>
    </row>
    <row r="82" spans="1:9" ht="15.6" x14ac:dyDescent="0.3">
      <c r="A82" s="5" t="s">
        <v>1611</v>
      </c>
      <c r="B82" s="20" t="s">
        <v>1612</v>
      </c>
      <c r="C82" s="30"/>
      <c r="D82" s="30"/>
      <c r="E82" s="30" t="s">
        <v>2836</v>
      </c>
      <c r="F82" s="30" t="s">
        <v>2837</v>
      </c>
      <c r="G82" s="30" t="s">
        <v>2838</v>
      </c>
      <c r="H82" s="30"/>
      <c r="I82" s="30"/>
    </row>
    <row r="83" spans="1:9" ht="15.6" x14ac:dyDescent="0.3">
      <c r="A83" s="5" t="s">
        <v>1001</v>
      </c>
      <c r="B83" s="20" t="s">
        <v>1002</v>
      </c>
      <c r="C83" s="30"/>
      <c r="D83" s="30"/>
      <c r="E83" s="30" t="s">
        <v>2839</v>
      </c>
      <c r="F83" s="30" t="s">
        <v>2840</v>
      </c>
      <c r="G83" s="30" t="s">
        <v>2841</v>
      </c>
      <c r="H83" s="30"/>
      <c r="I83" s="30"/>
    </row>
    <row r="84" spans="1:9" ht="15.6" x14ac:dyDescent="0.3">
      <c r="A84" s="27" t="s">
        <v>602</v>
      </c>
      <c r="B84" s="20" t="s">
        <v>603</v>
      </c>
      <c r="C84" s="30"/>
      <c r="D84" s="30"/>
      <c r="E84" s="30" t="s">
        <v>2846</v>
      </c>
      <c r="F84" s="30" t="s">
        <v>2668</v>
      </c>
      <c r="G84" s="30" t="s">
        <v>2847</v>
      </c>
      <c r="H84" s="30"/>
      <c r="I84" s="30"/>
    </row>
    <row r="85" spans="1:9" ht="15.6" x14ac:dyDescent="0.3">
      <c r="A85" s="5" t="s">
        <v>1934</v>
      </c>
      <c r="B85" s="20" t="s">
        <v>1935</v>
      </c>
      <c r="C85" s="2" t="s">
        <v>2842</v>
      </c>
      <c r="D85" s="2"/>
      <c r="E85" s="2" t="s">
        <v>2843</v>
      </c>
      <c r="F85" s="2" t="s">
        <v>2844</v>
      </c>
      <c r="G85" s="2" t="s">
        <v>2845</v>
      </c>
      <c r="H85" s="2"/>
      <c r="I85" s="2"/>
    </row>
    <row r="86" spans="1:9" ht="15.6" x14ac:dyDescent="0.3">
      <c r="A86" s="5" t="s">
        <v>2162</v>
      </c>
      <c r="B86" s="20" t="s">
        <v>2163</v>
      </c>
      <c r="C86" s="30"/>
      <c r="D86" s="30"/>
      <c r="E86" s="30" t="s">
        <v>2848</v>
      </c>
      <c r="F86" s="30" t="s">
        <v>2849</v>
      </c>
      <c r="G86" s="30" t="s">
        <v>2850</v>
      </c>
      <c r="H86" s="30"/>
      <c r="I86" s="30"/>
    </row>
    <row r="87" spans="1:9" ht="15.6" x14ac:dyDescent="0.3">
      <c r="A87" s="5" t="s">
        <v>2166</v>
      </c>
      <c r="B87" s="20" t="s">
        <v>2167</v>
      </c>
      <c r="C87" s="30"/>
      <c r="D87" s="30"/>
      <c r="E87" s="30" t="s">
        <v>2851</v>
      </c>
      <c r="F87" s="30" t="s">
        <v>2852</v>
      </c>
      <c r="G87" s="30" t="s">
        <v>2853</v>
      </c>
      <c r="H87" s="30"/>
      <c r="I87" s="30"/>
    </row>
    <row r="88" spans="1:9" ht="15.6" x14ac:dyDescent="0.3">
      <c r="A88" s="27" t="s">
        <v>586</v>
      </c>
      <c r="B88" s="20" t="s">
        <v>472</v>
      </c>
      <c r="C88" s="2" t="s">
        <v>2854</v>
      </c>
      <c r="D88" s="2" t="s">
        <v>2855</v>
      </c>
      <c r="E88" s="2" t="s">
        <v>2856</v>
      </c>
      <c r="F88" s="2" t="s">
        <v>2857</v>
      </c>
      <c r="G88" s="2" t="s">
        <v>2858</v>
      </c>
      <c r="H88" s="2" t="s">
        <v>2859</v>
      </c>
      <c r="I88" s="2" t="s">
        <v>2860</v>
      </c>
    </row>
    <row r="89" spans="1:9" ht="15.6" x14ac:dyDescent="0.3">
      <c r="A89" s="5" t="s">
        <v>1745</v>
      </c>
      <c r="B89" s="20" t="s">
        <v>2861</v>
      </c>
      <c r="C89" s="30"/>
      <c r="D89" s="30"/>
      <c r="E89" s="30" t="s">
        <v>2862</v>
      </c>
      <c r="F89" s="30" t="s">
        <v>2863</v>
      </c>
      <c r="G89" s="30" t="s">
        <v>2864</v>
      </c>
      <c r="H89" s="30"/>
      <c r="I89" s="30"/>
    </row>
    <row r="90" spans="1:9" ht="15.6" x14ac:dyDescent="0.3">
      <c r="A90" s="5" t="s">
        <v>2466</v>
      </c>
      <c r="B90" s="20" t="s">
        <v>2467</v>
      </c>
      <c r="C90" s="30"/>
      <c r="D90" s="30"/>
      <c r="E90" s="30" t="s">
        <v>2865</v>
      </c>
      <c r="F90" s="30" t="s">
        <v>2866</v>
      </c>
      <c r="G90" s="30" t="s">
        <v>2867</v>
      </c>
      <c r="H90" s="30"/>
      <c r="I90" s="30"/>
    </row>
    <row r="91" spans="1:9" ht="15.6" x14ac:dyDescent="0.3">
      <c r="A91" s="27" t="s">
        <v>559</v>
      </c>
      <c r="B91" s="20" t="s">
        <v>560</v>
      </c>
      <c r="C91" s="30"/>
      <c r="D91" s="30"/>
      <c r="E91" s="30" t="s">
        <v>2868</v>
      </c>
      <c r="F91" s="30" t="s">
        <v>2869</v>
      </c>
      <c r="G91" s="30" t="s">
        <v>2870</v>
      </c>
      <c r="H91" s="30"/>
      <c r="I91" s="30"/>
    </row>
    <row r="92" spans="1:9" ht="15.6" x14ac:dyDescent="0.3">
      <c r="A92" s="5" t="s">
        <v>2456</v>
      </c>
      <c r="B92" s="20" t="s">
        <v>2457</v>
      </c>
      <c r="C92" s="30"/>
      <c r="D92" s="30"/>
      <c r="E92" s="30" t="s">
        <v>2871</v>
      </c>
      <c r="F92" s="30" t="s">
        <v>2872</v>
      </c>
      <c r="G92" s="30" t="s">
        <v>2873</v>
      </c>
      <c r="H92" s="30"/>
      <c r="I92" s="30"/>
    </row>
    <row r="93" spans="1:9" ht="15.6" x14ac:dyDescent="0.3">
      <c r="A93" s="5" t="s">
        <v>1068</v>
      </c>
      <c r="B93" s="20" t="s">
        <v>1069</v>
      </c>
      <c r="C93" s="30"/>
      <c r="D93" s="30"/>
      <c r="E93" s="30" t="s">
        <v>2874</v>
      </c>
      <c r="F93" s="30" t="s">
        <v>2875</v>
      </c>
      <c r="G93" s="30" t="s">
        <v>2876</v>
      </c>
      <c r="H93" s="30"/>
      <c r="I93" s="30"/>
    </row>
    <row r="94" spans="1:9" ht="15.6" x14ac:dyDescent="0.3">
      <c r="A94" s="5" t="s">
        <v>1064</v>
      </c>
      <c r="B94" s="20" t="s">
        <v>1065</v>
      </c>
      <c r="C94" s="30"/>
      <c r="D94" s="30"/>
      <c r="E94" s="30" t="s">
        <v>2877</v>
      </c>
      <c r="F94" s="30" t="s">
        <v>2878</v>
      </c>
      <c r="G94" s="30" t="s">
        <v>2879</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2880</v>
      </c>
      <c r="B2" s="8" t="s">
        <v>2881</v>
      </c>
      <c r="C2" s="8" t="s">
        <v>2882</v>
      </c>
      <c r="D2" s="9" t="s">
        <v>305</v>
      </c>
      <c r="E2" s="6" t="str">
        <f>IF(F2 = "NULL", "NULL", F2/28.35)</f>
        <v>NULL</v>
      </c>
      <c r="F2" s="6" t="s">
        <v>305</v>
      </c>
      <c r="G2" s="6" t="str">
        <f>IF(H2 = "NULL", "NULL", H2/28.35)</f>
        <v>NULL</v>
      </c>
      <c r="H2" s="6" t="s">
        <v>305</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2883</v>
      </c>
      <c r="B3" s="8" t="s">
        <v>2884</v>
      </c>
      <c r="C3" s="8" t="s">
        <v>2885</v>
      </c>
      <c r="D3" s="9" t="s">
        <v>305</v>
      </c>
      <c r="E3" s="6" t="str">
        <f>IF(F3 = "NULL", "NULL", F3/28.35)</f>
        <v>NULL</v>
      </c>
      <c r="F3" s="6" t="s">
        <v>305</v>
      </c>
      <c r="G3" s="6" t="str">
        <f>IF(H3 = "NULL", "NULL", H3/28.35)</f>
        <v>NULL</v>
      </c>
      <c r="H3" s="6" t="s">
        <v>305</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2886</v>
      </c>
      <c r="B4" s="8" t="s">
        <v>2887</v>
      </c>
      <c r="C4" s="8" t="s">
        <v>2888</v>
      </c>
      <c r="D4" s="9" t="s">
        <v>2889</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2890</v>
      </c>
      <c r="B5" s="8" t="s">
        <v>2891</v>
      </c>
      <c r="C5" s="8" t="s">
        <v>2892</v>
      </c>
      <c r="D5" s="9" t="s">
        <v>2893</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2894</v>
      </c>
      <c r="B6" s="8" t="s">
        <v>2895</v>
      </c>
      <c r="C6" s="8" t="s">
        <v>2896</v>
      </c>
      <c r="D6" s="9" t="s">
        <v>2897</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2898</v>
      </c>
      <c r="B7" s="8" t="s">
        <v>2899</v>
      </c>
      <c r="C7" s="8" t="s">
        <v>2900</v>
      </c>
      <c r="D7" s="9" t="s">
        <v>2901</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2902</v>
      </c>
      <c r="B8" s="8" t="s">
        <v>2903</v>
      </c>
      <c r="C8" s="8" t="s">
        <v>2904</v>
      </c>
      <c r="D8" s="9" t="s">
        <v>305</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2905</v>
      </c>
      <c r="B9" s="8" t="s">
        <v>2906</v>
      </c>
      <c r="C9" s="8" t="s">
        <v>2907</v>
      </c>
      <c r="D9" s="9" t="s">
        <v>2908</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2024-09-24T17:57:20Z</dcterms:modified>
  <cp:category/>
  <cp:contentStatus/>
</cp:coreProperties>
</file>